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BOLETINE\Personal\2018\"/>
    </mc:Choice>
  </mc:AlternateContent>
  <bookViews>
    <workbookView xWindow="0" yWindow="0" windowWidth="20610" windowHeight="9435" tabRatio="821"/>
  </bookViews>
  <sheets>
    <sheet name="INDICE" sheetId="71" r:id="rId1"/>
    <sheet name="PORTADA" sheetId="74" r:id="rId2"/>
    <sheet name="FUNCIONARIOS" sheetId="73" r:id="rId3"/>
    <sheet name="C1" sheetId="20" r:id="rId4"/>
    <sheet name="C2" sheetId="21" r:id="rId5"/>
    <sheet name="C3" sheetId="22" r:id="rId6"/>
    <sheet name="C4" sheetId="23" r:id="rId7"/>
    <sheet name="C5-C6" sheetId="24" r:id="rId8"/>
    <sheet name="C7" sheetId="40" r:id="rId9"/>
    <sheet name="C8" sheetId="41" r:id="rId10"/>
    <sheet name="C9" sheetId="42" r:id="rId11"/>
    <sheet name="C10" sheetId="43" r:id="rId12"/>
    <sheet name="C11" sheetId="44" r:id="rId13"/>
    <sheet name="C12" sheetId="25" r:id="rId14"/>
    <sheet name="C13" sheetId="26" r:id="rId15"/>
    <sheet name="C14" sheetId="27" r:id="rId16"/>
    <sheet name="C15" sheetId="28" r:id="rId17"/>
    <sheet name="C16-C17" sheetId="29" r:id="rId18"/>
    <sheet name="C18" sheetId="2" r:id="rId19"/>
    <sheet name="C19" sheetId="3" r:id="rId20"/>
    <sheet name="C20" sheetId="4" r:id="rId21"/>
    <sheet name="C21" sheetId="30" r:id="rId22"/>
    <sheet name="C22" sheetId="46" r:id="rId23"/>
    <sheet name="C23" sheetId="47" r:id="rId24"/>
    <sheet name="C24" sheetId="48" r:id="rId25"/>
    <sheet name="C25" sheetId="5" r:id="rId26"/>
    <sheet name="C26" sheetId="6" r:id="rId27"/>
    <sheet name="C27" sheetId="7" r:id="rId28"/>
    <sheet name="C28" sheetId="31" r:id="rId29"/>
    <sheet name="C29" sheetId="50" r:id="rId30"/>
    <sheet name="C30" sheetId="51" r:id="rId31"/>
    <sheet name="C31" sheetId="52" r:id="rId32"/>
    <sheet name="C32" sheetId="9" r:id="rId33"/>
    <sheet name="C33" sheetId="10" r:id="rId34"/>
    <sheet name="C34" sheetId="36" r:id="rId35"/>
    <sheet name="C35" sheetId="62" r:id="rId36"/>
    <sheet name="C36" sheetId="65" r:id="rId37"/>
    <sheet name="C37" sheetId="11" r:id="rId38"/>
    <sheet name="C38" sheetId="12" r:id="rId39"/>
    <sheet name="C39" sheetId="13" r:id="rId40"/>
    <sheet name="C40" sheetId="32" r:id="rId41"/>
    <sheet name="C41" sheetId="55" r:id="rId42"/>
    <sheet name="C42" sheetId="56" r:id="rId43"/>
    <sheet name="C43" sheetId="57" r:id="rId44"/>
    <sheet name="C44" sheetId="16" r:id="rId45"/>
    <sheet name="C45" sheetId="17" r:id="rId46"/>
    <sheet name="C46" sheetId="18" r:id="rId47"/>
    <sheet name="C47" sheetId="39" r:id="rId48"/>
    <sheet name="C48" sheetId="61" r:id="rId49"/>
    <sheet name="C49" sheetId="59" r:id="rId50"/>
    <sheet name="C50" sheetId="60" r:id="rId51"/>
    <sheet name="C51" sheetId="15" r:id="rId52"/>
    <sheet name="C52" sheetId="38" r:id="rId53"/>
    <sheet name="C53" sheetId="64" r:id="rId54"/>
    <sheet name="C54" sheetId="69" r:id="rId55"/>
    <sheet name="C55" sheetId="70" r:id="rId56"/>
    <sheet name="C56" sheetId="19" r:id="rId57"/>
    <sheet name="C57" sheetId="37" r:id="rId58"/>
    <sheet name="C58" sheetId="72" r:id="rId59"/>
  </sheets>
  <definedNames>
    <definedName name="_xlnm.Print_Area" localSheetId="3">'C1'!$A$1:$H$44</definedName>
    <definedName name="_xlnm.Print_Area" localSheetId="11">'C10'!$A$1:$H$54</definedName>
    <definedName name="_xlnm.Print_Area" localSheetId="12">'C11'!$A$1:$J$53</definedName>
    <definedName name="_xlnm.Print_Area" localSheetId="13">'C12'!$A$1:$T$34</definedName>
    <definedName name="_xlnm.Print_Area" localSheetId="14">'C13'!$A$1:$T$34</definedName>
    <definedName name="_xlnm.Print_Area" localSheetId="15">'C14'!$A$1:$T$34</definedName>
    <definedName name="_xlnm.Print_Area" localSheetId="16">'C15'!$A$1:$T$34</definedName>
    <definedName name="_xlnm.Print_Area" localSheetId="17">'C16-C17'!$A$1:$T$82</definedName>
    <definedName name="_xlnm.Print_Area" localSheetId="18">'C18'!$A$1:$T$45</definedName>
    <definedName name="_xlnm.Print_Area" localSheetId="19">'C19'!$A$1:$T$40</definedName>
    <definedName name="_xlnm.Print_Area" localSheetId="4">'C2'!$A$1:$H$44</definedName>
    <definedName name="_xlnm.Print_Area" localSheetId="20">'C20'!$A$1:$H$50</definedName>
    <definedName name="_xlnm.Print_Area" localSheetId="21">'C21'!$A$1:$M$37</definedName>
    <definedName name="_xlnm.Print_Area" localSheetId="22">'C22'!$A$1:$H$41</definedName>
    <definedName name="_xlnm.Print_Area" localSheetId="23">'C23'!$A$1:$H$38</definedName>
    <definedName name="_xlnm.Print_Area" localSheetId="24">'C24'!$A$1:$H$43</definedName>
    <definedName name="_xlnm.Print_Area" localSheetId="25">'C25'!$A$1:$T$45</definedName>
    <definedName name="_xlnm.Print_Area" localSheetId="26">'C26'!$A$1:$T$40</definedName>
    <definedName name="_xlnm.Print_Area" localSheetId="27">'C27'!$A$1:$H$55</definedName>
    <definedName name="_xlnm.Print_Area" localSheetId="28">'C28'!$A$1:$S$37</definedName>
    <definedName name="_xlnm.Print_Area" localSheetId="29">'C29'!$A$1:$H$52</definedName>
    <definedName name="_xlnm.Print_Area" localSheetId="5">'C3'!$A$1:$H$44</definedName>
    <definedName name="_xlnm.Print_Area" localSheetId="30">'C30'!$A$1:$H$38</definedName>
    <definedName name="_xlnm.Print_Area" localSheetId="31">'C31'!$A$1:$H$43</definedName>
    <definedName name="_xlnm.Print_Area" localSheetId="32">'C32'!$A$1:$T$16</definedName>
    <definedName name="_xlnm.Print_Area" localSheetId="33">'C33'!$A$1:$H$31</definedName>
    <definedName name="_xlnm.Print_Area" localSheetId="34">'C34'!$A$1:$Q$13</definedName>
    <definedName name="_xlnm.Print_Area" localSheetId="35">'C35'!$A$1:$F$25</definedName>
    <definedName name="_xlnm.Print_Area" localSheetId="36">'C36'!$A$1:$F$14</definedName>
    <definedName name="_xlnm.Print_Area" localSheetId="37">'C37'!$A$1:$T$45</definedName>
    <definedName name="_xlnm.Print_Area" localSheetId="38">'C38'!$A$1:$T$40</definedName>
    <definedName name="_xlnm.Print_Area" localSheetId="39">'C39'!$A$1:$X$66</definedName>
    <definedName name="_xlnm.Print_Area" localSheetId="6">'C4'!$A$1:$H$44</definedName>
    <definedName name="_xlnm.Print_Area" localSheetId="40">'C40'!$A$1:$Z$38</definedName>
    <definedName name="_xlnm.Print_Area" localSheetId="41">'C41'!$A$1:$H$69</definedName>
    <definedName name="_xlnm.Print_Area" localSheetId="42">'C42'!$A$1:$H$38</definedName>
    <definedName name="_xlnm.Print_Area" localSheetId="43">'C43'!$A$1:$H$43</definedName>
    <definedName name="_xlnm.Print_Area" localSheetId="44">'C44'!$A$1:$T$45</definedName>
    <definedName name="_xlnm.Print_Area" localSheetId="45">'C45'!$A$1:$T$40</definedName>
    <definedName name="_xlnm.Print_Area" localSheetId="46">'C46'!$A$1:$H$37</definedName>
    <definedName name="_xlnm.Print_Area" localSheetId="47">'C47'!$A$1:$AB$37</definedName>
    <definedName name="_xlnm.Print_Area" localSheetId="48">'C48'!$A$1:$J$80</definedName>
    <definedName name="_xlnm.Print_Area" localSheetId="49">'C49'!$A$1:$J$38</definedName>
    <definedName name="_xlnm.Print_Area" localSheetId="50">'C50'!$A$1:$J$42</definedName>
    <definedName name="_xlnm.Print_Area" localSheetId="51">'C51'!$A$1:$T$40</definedName>
    <definedName name="_xlnm.Print_Area" localSheetId="52">'C52'!$A$1:$W$37</definedName>
    <definedName name="_xlnm.Print_Area" localSheetId="53">'C53'!$A$1:$J$61</definedName>
    <definedName name="_xlnm.Print_Area" localSheetId="54">'C54'!$A$1:$J$38</definedName>
    <definedName name="_xlnm.Print_Area" localSheetId="55">'C55'!$A$1:$J$21</definedName>
    <definedName name="_xlnm.Print_Area" localSheetId="56">'C56'!$A$1:$T$40</definedName>
    <definedName name="_xlnm.Print_Area" localSheetId="57">'C57'!$A$1:$J$37</definedName>
    <definedName name="_xlnm.Print_Area" localSheetId="58">'C58'!$A$1:$H$35</definedName>
    <definedName name="_xlnm.Print_Area" localSheetId="7">'C5-C6'!$A$1:$P$141</definedName>
    <definedName name="_xlnm.Print_Area" localSheetId="8">'C7'!$A$1:$T$51</definedName>
    <definedName name="_xlnm.Print_Area" localSheetId="9">'C8'!$A$1:$H$53</definedName>
    <definedName name="_xlnm.Print_Area" localSheetId="10">'C9'!$A$1:$H$53</definedName>
    <definedName name="_xlnm.Print_Area" localSheetId="0">INDICE!$A$1:$B$21</definedName>
    <definedName name="_xlnm.Print_Area" localSheetId="1">PORTADA!$B$1:$L$53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3" i="16" l="1"/>
  <c r="S43" i="16"/>
  <c r="R43" i="16" s="1"/>
  <c r="P43" i="16"/>
  <c r="O43" i="16"/>
  <c r="N43" i="16" s="1"/>
  <c r="H43" i="16"/>
  <c r="G43" i="16"/>
  <c r="F43" i="16" s="1"/>
  <c r="D43" i="16"/>
  <c r="B43" i="16" s="1"/>
  <c r="C43" i="16"/>
  <c r="P42" i="16"/>
  <c r="N42" i="16" s="1"/>
  <c r="O42" i="16"/>
  <c r="D42" i="16"/>
  <c r="C42" i="16"/>
  <c r="B42" i="16" s="1"/>
  <c r="T41" i="16"/>
  <c r="S41" i="16"/>
  <c r="R41" i="16" s="1"/>
  <c r="P41" i="16"/>
  <c r="O41" i="16"/>
  <c r="N41" i="16" s="1"/>
  <c r="H41" i="16"/>
  <c r="F41" i="16" s="1"/>
  <c r="G41" i="16"/>
  <c r="D41" i="16"/>
  <c r="C41" i="16"/>
  <c r="B41" i="16"/>
  <c r="T40" i="16"/>
  <c r="S40" i="16"/>
  <c r="R40" i="16"/>
  <c r="P40" i="16"/>
  <c r="O40" i="16"/>
  <c r="N40" i="16" s="1"/>
  <c r="H40" i="16"/>
  <c r="G40" i="16"/>
  <c r="F40" i="16" s="1"/>
  <c r="D40" i="16"/>
  <c r="C40" i="16"/>
  <c r="B40" i="16" s="1"/>
  <c r="T38" i="16"/>
  <c r="S38" i="16"/>
  <c r="R38" i="16" s="1"/>
  <c r="P38" i="16"/>
  <c r="O38" i="16"/>
  <c r="N38" i="16" s="1"/>
  <c r="L38" i="16"/>
  <c r="K38" i="16"/>
  <c r="J38" i="16" s="1"/>
  <c r="H38" i="16"/>
  <c r="F38" i="16" s="1"/>
  <c r="G38" i="16"/>
  <c r="D38" i="16"/>
  <c r="B38" i="16" s="1"/>
  <c r="C38" i="16"/>
  <c r="T37" i="16"/>
  <c r="S37" i="16"/>
  <c r="R37" i="16"/>
  <c r="P37" i="16"/>
  <c r="O37" i="16"/>
  <c r="N37" i="16"/>
  <c r="H37" i="16"/>
  <c r="G37" i="16"/>
  <c r="F37" i="16" s="1"/>
  <c r="D37" i="16"/>
  <c r="C37" i="16"/>
  <c r="B37" i="16" s="1"/>
  <c r="T36" i="16"/>
  <c r="S36" i="16"/>
  <c r="R36" i="16" s="1"/>
  <c r="P36" i="16"/>
  <c r="O36" i="16"/>
  <c r="N36" i="16" s="1"/>
  <c r="L36" i="16"/>
  <c r="J36" i="16" s="1"/>
  <c r="K36" i="16"/>
  <c r="H36" i="16"/>
  <c r="G36" i="16"/>
  <c r="F36" i="16"/>
  <c r="D36" i="16"/>
  <c r="C36" i="16"/>
  <c r="B36" i="16"/>
  <c r="T35" i="16"/>
  <c r="S35" i="16"/>
  <c r="R35" i="16" s="1"/>
  <c r="P35" i="16"/>
  <c r="O35" i="16"/>
  <c r="N35" i="16" s="1"/>
  <c r="L35" i="16"/>
  <c r="K35" i="16"/>
  <c r="J35" i="16" s="1"/>
  <c r="H35" i="16"/>
  <c r="G35" i="16"/>
  <c r="F35" i="16" s="1"/>
  <c r="D35" i="16"/>
  <c r="C35" i="16"/>
  <c r="B35" i="16" s="1"/>
  <c r="T33" i="16"/>
  <c r="S33" i="16"/>
  <c r="R33" i="16" s="1"/>
  <c r="P33" i="16"/>
  <c r="O33" i="16"/>
  <c r="N33" i="16" s="1"/>
  <c r="L33" i="16"/>
  <c r="K33" i="16"/>
  <c r="J33" i="16" s="1"/>
  <c r="H33" i="16"/>
  <c r="F33" i="16" s="1"/>
  <c r="G33" i="16"/>
  <c r="D33" i="16"/>
  <c r="B33" i="16" s="1"/>
  <c r="C33" i="16"/>
  <c r="T32" i="16"/>
  <c r="S32" i="16"/>
  <c r="R32" i="16"/>
  <c r="P32" i="16"/>
  <c r="O32" i="16"/>
  <c r="N32" i="16" s="1"/>
  <c r="D32" i="16"/>
  <c r="C32" i="16"/>
  <c r="B32" i="16" s="1"/>
  <c r="T31" i="16"/>
  <c r="S31" i="16"/>
  <c r="R31" i="16" s="1"/>
  <c r="P31" i="16"/>
  <c r="N31" i="16" s="1"/>
  <c r="O31" i="16"/>
  <c r="L31" i="16"/>
  <c r="J31" i="16" s="1"/>
  <c r="K31" i="16"/>
  <c r="H31" i="16"/>
  <c r="G31" i="16"/>
  <c r="F31" i="16"/>
  <c r="D31" i="16"/>
  <c r="C31" i="16"/>
  <c r="B31" i="16" s="1"/>
  <c r="G14" i="10"/>
  <c r="F14" i="10" s="1"/>
  <c r="H14" i="10"/>
  <c r="C36" i="50"/>
  <c r="B36" i="50" s="1"/>
  <c r="D36" i="50"/>
  <c r="E36" i="50"/>
  <c r="F36" i="50"/>
  <c r="G36" i="50"/>
  <c r="H36" i="50"/>
  <c r="B37" i="50"/>
  <c r="C37" i="50"/>
  <c r="D37" i="50"/>
  <c r="E37" i="50"/>
  <c r="F37" i="50"/>
  <c r="G37" i="50"/>
  <c r="H37" i="50"/>
  <c r="C38" i="50"/>
  <c r="B38" i="50" s="1"/>
  <c r="D38" i="50"/>
  <c r="E38" i="50"/>
  <c r="F38" i="50"/>
  <c r="G38" i="50"/>
  <c r="H38" i="50"/>
  <c r="C39" i="50"/>
  <c r="D39" i="50"/>
  <c r="B39" i="50" s="1"/>
  <c r="E39" i="50"/>
  <c r="F39" i="50"/>
  <c r="G39" i="50"/>
  <c r="H39" i="50"/>
  <c r="C40" i="50"/>
  <c r="B40" i="50" s="1"/>
  <c r="D40" i="50"/>
  <c r="E40" i="50"/>
  <c r="F40" i="50"/>
  <c r="G40" i="50"/>
  <c r="H40" i="50"/>
  <c r="C41" i="50"/>
  <c r="B41" i="50" s="1"/>
  <c r="D41" i="50"/>
  <c r="E41" i="50"/>
  <c r="F41" i="50"/>
  <c r="G41" i="50"/>
  <c r="H41" i="50"/>
  <c r="C42" i="50"/>
  <c r="B42" i="50" s="1"/>
  <c r="D42" i="50"/>
  <c r="E42" i="50"/>
  <c r="F42" i="50"/>
  <c r="G42" i="50"/>
  <c r="H42" i="50"/>
  <c r="C43" i="50"/>
  <c r="B43" i="50" s="1"/>
  <c r="D43" i="50"/>
  <c r="E43" i="50"/>
  <c r="F43" i="50"/>
  <c r="G43" i="50"/>
  <c r="H43" i="50"/>
  <c r="C44" i="50"/>
  <c r="B44" i="50" s="1"/>
  <c r="D44" i="50"/>
  <c r="E44" i="50"/>
  <c r="F44" i="50"/>
  <c r="G44" i="50"/>
  <c r="H44" i="50"/>
  <c r="B45" i="50"/>
  <c r="C45" i="50"/>
  <c r="D45" i="50"/>
  <c r="E45" i="50"/>
  <c r="F45" i="50"/>
  <c r="G45" i="50"/>
  <c r="H45" i="50"/>
  <c r="C46" i="50"/>
  <c r="B46" i="50" s="1"/>
  <c r="D46" i="50"/>
  <c r="E46" i="50"/>
  <c r="F46" i="50"/>
  <c r="G46" i="50"/>
  <c r="H46" i="50"/>
  <c r="C47" i="50"/>
  <c r="D47" i="50"/>
  <c r="B47" i="50" s="1"/>
  <c r="E47" i="50"/>
  <c r="F47" i="50"/>
  <c r="G47" i="50"/>
  <c r="H47" i="50"/>
  <c r="C48" i="50"/>
  <c r="B48" i="50" s="1"/>
  <c r="D48" i="50"/>
  <c r="E48" i="50"/>
  <c r="F48" i="50"/>
  <c r="G48" i="50"/>
  <c r="H48" i="50"/>
  <c r="C49" i="50"/>
  <c r="B49" i="50" s="1"/>
  <c r="D49" i="50"/>
  <c r="E49" i="50"/>
  <c r="F49" i="50"/>
  <c r="G49" i="50"/>
  <c r="H49" i="50"/>
  <c r="C50" i="50"/>
  <c r="B50" i="50" s="1"/>
  <c r="D50" i="50"/>
  <c r="E50" i="50"/>
  <c r="F50" i="50"/>
  <c r="G50" i="50"/>
  <c r="H50" i="50"/>
  <c r="C51" i="50"/>
  <c r="D51" i="50"/>
  <c r="E51" i="50"/>
  <c r="B51" i="50" s="1"/>
  <c r="F51" i="50"/>
  <c r="G51" i="50"/>
  <c r="H51" i="50"/>
  <c r="C35" i="50"/>
  <c r="D35" i="50"/>
  <c r="E35" i="50"/>
  <c r="F35" i="50"/>
  <c r="G35" i="50"/>
  <c r="H35" i="50"/>
  <c r="H33" i="50"/>
  <c r="G33" i="50"/>
  <c r="F33" i="50"/>
  <c r="E33" i="50"/>
  <c r="D33" i="50"/>
  <c r="C33" i="50"/>
  <c r="F21" i="4"/>
  <c r="G21" i="4"/>
  <c r="H21" i="4"/>
  <c r="B28" i="72" l="1"/>
  <c r="B29" i="72"/>
  <c r="B30" i="72"/>
  <c r="B31" i="72"/>
  <c r="B32" i="72"/>
  <c r="B33" i="72"/>
  <c r="B34" i="72"/>
  <c r="B27" i="72"/>
  <c r="C41" i="60"/>
  <c r="B41" i="60" s="1"/>
  <c r="D41" i="60"/>
  <c r="E41" i="60"/>
  <c r="F41" i="60"/>
  <c r="G41" i="60"/>
  <c r="H41" i="60"/>
  <c r="I41" i="60"/>
  <c r="J41" i="60"/>
  <c r="J40" i="60"/>
  <c r="I40" i="60"/>
  <c r="H40" i="60"/>
  <c r="G40" i="60"/>
  <c r="F40" i="60"/>
  <c r="E40" i="60"/>
  <c r="D40" i="60"/>
  <c r="C40" i="60"/>
  <c r="B11" i="60"/>
  <c r="B16" i="60"/>
  <c r="C16" i="60"/>
  <c r="D16" i="60"/>
  <c r="E16" i="60"/>
  <c r="F16" i="60"/>
  <c r="G16" i="60"/>
  <c r="H16" i="60"/>
  <c r="I16" i="60"/>
  <c r="J16" i="60"/>
  <c r="C51" i="61"/>
  <c r="D51" i="61"/>
  <c r="E51" i="61"/>
  <c r="F51" i="61"/>
  <c r="G51" i="61"/>
  <c r="H51" i="61"/>
  <c r="I51" i="61"/>
  <c r="J51" i="61"/>
  <c r="C52" i="61"/>
  <c r="D52" i="61"/>
  <c r="E52" i="61"/>
  <c r="F52" i="61"/>
  <c r="G52" i="61"/>
  <c r="H52" i="61"/>
  <c r="I52" i="61"/>
  <c r="J52" i="61"/>
  <c r="C53" i="61"/>
  <c r="D53" i="61"/>
  <c r="E53" i="61"/>
  <c r="F53" i="61"/>
  <c r="G53" i="61"/>
  <c r="H53" i="61"/>
  <c r="I53" i="61"/>
  <c r="J53" i="61"/>
  <c r="C54" i="61"/>
  <c r="D54" i="61"/>
  <c r="E54" i="61"/>
  <c r="F54" i="61"/>
  <c r="G54" i="61"/>
  <c r="H54" i="61"/>
  <c r="I54" i="61"/>
  <c r="J54" i="61"/>
  <c r="C55" i="61"/>
  <c r="D55" i="61"/>
  <c r="E55" i="61"/>
  <c r="F55" i="61"/>
  <c r="G55" i="61"/>
  <c r="H55" i="61"/>
  <c r="I55" i="61"/>
  <c r="J55" i="61"/>
  <c r="C56" i="61"/>
  <c r="D56" i="61"/>
  <c r="B56" i="61" s="1"/>
  <c r="E56" i="61"/>
  <c r="F56" i="61"/>
  <c r="G56" i="61"/>
  <c r="H56" i="61"/>
  <c r="I56" i="61"/>
  <c r="J56" i="61"/>
  <c r="C57" i="61"/>
  <c r="D57" i="61"/>
  <c r="E57" i="61"/>
  <c r="F57" i="61"/>
  <c r="G57" i="61"/>
  <c r="H57" i="61"/>
  <c r="I57" i="61"/>
  <c r="J57" i="61"/>
  <c r="C58" i="61"/>
  <c r="B58" i="61" s="1"/>
  <c r="D58" i="61"/>
  <c r="E58" i="61"/>
  <c r="F58" i="61"/>
  <c r="G58" i="61"/>
  <c r="H58" i="61"/>
  <c r="I58" i="61"/>
  <c r="J58" i="61"/>
  <c r="C59" i="61"/>
  <c r="B59" i="61" s="1"/>
  <c r="D59" i="61"/>
  <c r="E59" i="61"/>
  <c r="F59" i="61"/>
  <c r="G59" i="61"/>
  <c r="H59" i="61"/>
  <c r="I59" i="61"/>
  <c r="J59" i="61"/>
  <c r="C60" i="61"/>
  <c r="B60" i="61" s="1"/>
  <c r="D60" i="61"/>
  <c r="E60" i="61"/>
  <c r="F60" i="61"/>
  <c r="G60" i="61"/>
  <c r="H60" i="61"/>
  <c r="I60" i="61"/>
  <c r="J60" i="61"/>
  <c r="C61" i="61"/>
  <c r="B61" i="61" s="1"/>
  <c r="D61" i="61"/>
  <c r="E61" i="61"/>
  <c r="F61" i="61"/>
  <c r="G61" i="61"/>
  <c r="H61" i="61"/>
  <c r="I61" i="61"/>
  <c r="J61" i="61"/>
  <c r="C62" i="61"/>
  <c r="B62" i="61" s="1"/>
  <c r="D62" i="61"/>
  <c r="E62" i="61"/>
  <c r="F62" i="61"/>
  <c r="G62" i="61"/>
  <c r="H62" i="61"/>
  <c r="I62" i="61"/>
  <c r="J62" i="61"/>
  <c r="C63" i="61"/>
  <c r="B63" i="61" s="1"/>
  <c r="D63" i="61"/>
  <c r="E63" i="61"/>
  <c r="F63" i="61"/>
  <c r="G63" i="61"/>
  <c r="H63" i="61"/>
  <c r="I63" i="61"/>
  <c r="J63" i="61"/>
  <c r="C64" i="61"/>
  <c r="D64" i="61"/>
  <c r="B64" i="61" s="1"/>
  <c r="E64" i="61"/>
  <c r="F64" i="61"/>
  <c r="G64" i="61"/>
  <c r="H64" i="61"/>
  <c r="I64" i="61"/>
  <c r="J64" i="61"/>
  <c r="C65" i="61"/>
  <c r="D65" i="61"/>
  <c r="E65" i="61"/>
  <c r="F65" i="61"/>
  <c r="G65" i="61"/>
  <c r="H65" i="61"/>
  <c r="I65" i="61"/>
  <c r="J65" i="61"/>
  <c r="B12" i="65"/>
  <c r="B13" i="65"/>
  <c r="B11" i="65"/>
  <c r="C24" i="62"/>
  <c r="D24" i="62"/>
  <c r="E24" i="62"/>
  <c r="F24" i="62"/>
  <c r="F22" i="62"/>
  <c r="E22" i="62"/>
  <c r="D22" i="62"/>
  <c r="C22" i="62"/>
  <c r="B65" i="61" l="1"/>
  <c r="B52" i="61"/>
  <c r="B57" i="61"/>
  <c r="B55" i="61"/>
  <c r="B54" i="61"/>
  <c r="B53" i="61"/>
  <c r="B51" i="61"/>
  <c r="B42" i="48"/>
  <c r="B41" i="48"/>
  <c r="B40" i="48"/>
  <c r="B39" i="48"/>
  <c r="B37" i="48"/>
  <c r="B36" i="48"/>
  <c r="B35" i="48"/>
  <c r="B34" i="48"/>
  <c r="B29" i="48"/>
  <c r="B31" i="48"/>
  <c r="B32" i="48"/>
  <c r="B30" i="48"/>
  <c r="C51" i="44"/>
  <c r="D51" i="44"/>
  <c r="E51" i="44"/>
  <c r="F51" i="44"/>
  <c r="G51" i="44"/>
  <c r="H51" i="44"/>
  <c r="I51" i="44"/>
  <c r="J51" i="44"/>
  <c r="J50" i="44"/>
  <c r="I50" i="44"/>
  <c r="H50" i="44"/>
  <c r="G50" i="44"/>
  <c r="F50" i="44"/>
  <c r="E50" i="44"/>
  <c r="D50" i="44"/>
  <c r="C50" i="44"/>
  <c r="C51" i="43"/>
  <c r="B51" i="43" s="1"/>
  <c r="D51" i="43"/>
  <c r="E51" i="43"/>
  <c r="F51" i="43"/>
  <c r="G51" i="43"/>
  <c r="H51" i="43"/>
  <c r="H50" i="43"/>
  <c r="G50" i="43"/>
  <c r="F50" i="43"/>
  <c r="E50" i="43"/>
  <c r="D50" i="43"/>
  <c r="C50" i="43"/>
  <c r="C51" i="42"/>
  <c r="B51" i="42" s="1"/>
  <c r="D51" i="42"/>
  <c r="E51" i="42"/>
  <c r="F51" i="42"/>
  <c r="G51" i="42"/>
  <c r="H51" i="42"/>
  <c r="H50" i="42"/>
  <c r="G50" i="42"/>
  <c r="F50" i="42"/>
  <c r="E50" i="42"/>
  <c r="D50" i="42"/>
  <c r="C50" i="42"/>
  <c r="B50" i="41"/>
  <c r="C50" i="41"/>
  <c r="D50" i="41"/>
  <c r="E50" i="41"/>
  <c r="F50" i="41"/>
  <c r="G50" i="41"/>
  <c r="H50" i="41"/>
  <c r="H49" i="41"/>
  <c r="G49" i="41"/>
  <c r="F49" i="41"/>
  <c r="E49" i="41"/>
  <c r="D49" i="41"/>
  <c r="C49" i="41"/>
  <c r="B51" i="44" l="1"/>
  <c r="S46" i="40"/>
  <c r="S45" i="40"/>
  <c r="S44" i="40"/>
  <c r="S43" i="40"/>
  <c r="S42" i="40"/>
  <c r="S37" i="40"/>
  <c r="S36" i="40"/>
  <c r="S35" i="40"/>
  <c r="S34" i="40"/>
  <c r="S33" i="40"/>
  <c r="S20" i="40"/>
  <c r="S11" i="40"/>
  <c r="S31" i="40" s="1"/>
  <c r="S40" i="40" l="1"/>
  <c r="Q8" i="31" l="1"/>
  <c r="B9" i="10"/>
  <c r="G38" i="7"/>
  <c r="F38" i="7" s="1"/>
  <c r="H38" i="7"/>
  <c r="B26" i="2" l="1"/>
  <c r="C26" i="2"/>
  <c r="D26" i="2"/>
  <c r="H28" i="24"/>
  <c r="P68" i="24" s="1"/>
  <c r="G28" i="24"/>
  <c r="O48" i="24" s="1"/>
  <c r="F28" i="24"/>
  <c r="E28" i="24"/>
  <c r="D28" i="24"/>
  <c r="L48" i="24" s="1"/>
  <c r="C28" i="24"/>
  <c r="K48" i="24" s="1"/>
  <c r="M48" i="24"/>
  <c r="M28" i="24" s="1"/>
  <c r="B48" i="24"/>
  <c r="M68" i="24"/>
  <c r="O68" i="24"/>
  <c r="B68" i="24"/>
  <c r="H99" i="24"/>
  <c r="P139" i="24" s="1"/>
  <c r="G99" i="24"/>
  <c r="O119" i="24" s="1"/>
  <c r="F99" i="24"/>
  <c r="N119" i="24" s="1"/>
  <c r="E99" i="24"/>
  <c r="M119" i="24" s="1"/>
  <c r="D99" i="24"/>
  <c r="L139" i="24" s="1"/>
  <c r="C99" i="24"/>
  <c r="K119" i="24" s="1"/>
  <c r="B119" i="24"/>
  <c r="B139" i="24"/>
  <c r="B41" i="23"/>
  <c r="B41" i="22"/>
  <c r="B41" i="21"/>
  <c r="B41" i="20"/>
  <c r="O139" i="24" l="1"/>
  <c r="O99" i="24" s="1"/>
  <c r="N139" i="24"/>
  <c r="N99" i="24" s="1"/>
  <c r="M139" i="24"/>
  <c r="M99" i="24" s="1"/>
  <c r="B99" i="24"/>
  <c r="J119" i="24" s="1"/>
  <c r="K139" i="24"/>
  <c r="K99" i="24" s="1"/>
  <c r="B28" i="24"/>
  <c r="J68" i="24" s="1"/>
  <c r="O28" i="24"/>
  <c r="N68" i="24"/>
  <c r="L68" i="24"/>
  <c r="L28" i="24" s="1"/>
  <c r="N48" i="24"/>
  <c r="P48" i="24"/>
  <c r="P28" i="24" s="1"/>
  <c r="K68" i="24"/>
  <c r="K28" i="24" s="1"/>
  <c r="L119" i="24"/>
  <c r="L99" i="24" s="1"/>
  <c r="P119" i="24"/>
  <c r="P99" i="24" s="1"/>
  <c r="T43" i="40"/>
  <c r="T33" i="40"/>
  <c r="T46" i="40"/>
  <c r="T36" i="40"/>
  <c r="T44" i="40"/>
  <c r="T35" i="40"/>
  <c r="T20" i="40"/>
  <c r="B28" i="44"/>
  <c r="B28" i="43"/>
  <c r="B28" i="42"/>
  <c r="B28" i="41"/>
  <c r="J139" i="24" l="1"/>
  <c r="J99" i="24" s="1"/>
  <c r="J48" i="24"/>
  <c r="J28" i="24" s="1"/>
  <c r="N28" i="24"/>
  <c r="T34" i="40"/>
  <c r="T42" i="40"/>
  <c r="T11" i="40"/>
  <c r="T40" i="40" s="1"/>
  <c r="T45" i="40"/>
  <c r="T37" i="40"/>
  <c r="J53" i="64"/>
  <c r="I53" i="64"/>
  <c r="H53" i="64"/>
  <c r="G53" i="64"/>
  <c r="F53" i="64"/>
  <c r="E53" i="64"/>
  <c r="D53" i="64"/>
  <c r="C53" i="64"/>
  <c r="J58" i="64"/>
  <c r="I58" i="64"/>
  <c r="H58" i="64"/>
  <c r="G58" i="64"/>
  <c r="F58" i="64"/>
  <c r="E58" i="64"/>
  <c r="D58" i="64"/>
  <c r="C58" i="64"/>
  <c r="T31" i="40" l="1"/>
  <c r="B50" i="44"/>
  <c r="B50" i="43"/>
  <c r="B50" i="42"/>
  <c r="B49" i="41"/>
  <c r="B53" i="64"/>
  <c r="B58" i="64"/>
  <c r="H8" i="37"/>
  <c r="H32" i="72"/>
  <c r="G32" i="72"/>
  <c r="F32" i="72"/>
  <c r="E32" i="72"/>
  <c r="D32" i="72"/>
  <c r="C32" i="72"/>
  <c r="B9" i="18"/>
  <c r="H22" i="57"/>
  <c r="G22" i="57"/>
  <c r="F22" i="57"/>
  <c r="E22" i="57"/>
  <c r="D22" i="57"/>
  <c r="C22" i="57"/>
  <c r="B22" i="57"/>
  <c r="C43" i="55"/>
  <c r="H68" i="55"/>
  <c r="G68" i="55"/>
  <c r="F68" i="55"/>
  <c r="E68" i="55"/>
  <c r="D68" i="55"/>
  <c r="C68" i="55"/>
  <c r="H67" i="55"/>
  <c r="G67" i="55"/>
  <c r="F67" i="55"/>
  <c r="E67" i="55"/>
  <c r="D67" i="55"/>
  <c r="B67" i="55" s="1"/>
  <c r="C67" i="55"/>
  <c r="H66" i="55"/>
  <c r="G66" i="55"/>
  <c r="F66" i="55"/>
  <c r="E66" i="55"/>
  <c r="D66" i="55"/>
  <c r="C66" i="55"/>
  <c r="B66" i="55" s="1"/>
  <c r="H65" i="55"/>
  <c r="G65" i="55"/>
  <c r="F65" i="55"/>
  <c r="E65" i="55"/>
  <c r="D65" i="55"/>
  <c r="B65" i="55" s="1"/>
  <c r="C65" i="55"/>
  <c r="H64" i="55"/>
  <c r="G64" i="55"/>
  <c r="F64" i="55"/>
  <c r="E64" i="55"/>
  <c r="D64" i="55"/>
  <c r="C64" i="55"/>
  <c r="H63" i="55"/>
  <c r="G63" i="55"/>
  <c r="F63" i="55"/>
  <c r="E63" i="55"/>
  <c r="D63" i="55"/>
  <c r="C63" i="55"/>
  <c r="H62" i="55"/>
  <c r="G62" i="55"/>
  <c r="F62" i="55"/>
  <c r="E62" i="55"/>
  <c r="D62" i="55"/>
  <c r="C62" i="55"/>
  <c r="B62" i="55" s="1"/>
  <c r="H61" i="55"/>
  <c r="G61" i="55"/>
  <c r="F61" i="55"/>
  <c r="E61" i="55"/>
  <c r="D61" i="55"/>
  <c r="C61" i="55"/>
  <c r="B61" i="55"/>
  <c r="H60" i="55"/>
  <c r="G60" i="55"/>
  <c r="F60" i="55"/>
  <c r="E60" i="55"/>
  <c r="D60" i="55"/>
  <c r="C60" i="55"/>
  <c r="H59" i="55"/>
  <c r="G59" i="55"/>
  <c r="F59" i="55"/>
  <c r="E59" i="55"/>
  <c r="D59" i="55"/>
  <c r="C59" i="55"/>
  <c r="H58" i="55"/>
  <c r="G58" i="55"/>
  <c r="F58" i="55"/>
  <c r="E58" i="55"/>
  <c r="D58" i="55"/>
  <c r="C58" i="55"/>
  <c r="H57" i="55"/>
  <c r="G57" i="55"/>
  <c r="F57" i="55"/>
  <c r="E57" i="55"/>
  <c r="D57" i="55"/>
  <c r="C57" i="55"/>
  <c r="B57" i="55"/>
  <c r="H56" i="55"/>
  <c r="G56" i="55"/>
  <c r="F56" i="55"/>
  <c r="E56" i="55"/>
  <c r="B56" i="55" s="1"/>
  <c r="D56" i="55"/>
  <c r="C56" i="55"/>
  <c r="H55" i="55"/>
  <c r="G55" i="55"/>
  <c r="F55" i="55"/>
  <c r="E55" i="55"/>
  <c r="D55" i="55"/>
  <c r="C55" i="55"/>
  <c r="H54" i="55"/>
  <c r="G54" i="55"/>
  <c r="F54" i="55"/>
  <c r="E54" i="55"/>
  <c r="D54" i="55"/>
  <c r="C54" i="55"/>
  <c r="H53" i="55"/>
  <c r="G53" i="55"/>
  <c r="F53" i="55"/>
  <c r="E53" i="55"/>
  <c r="D53" i="55"/>
  <c r="C53" i="55"/>
  <c r="B53" i="55" s="1"/>
  <c r="H52" i="55"/>
  <c r="G52" i="55"/>
  <c r="F52" i="55"/>
  <c r="E52" i="55"/>
  <c r="D52" i="55"/>
  <c r="C52" i="55"/>
  <c r="H51" i="55"/>
  <c r="G51" i="55"/>
  <c r="F51" i="55"/>
  <c r="E51" i="55"/>
  <c r="D51" i="55"/>
  <c r="C51" i="55"/>
  <c r="H50" i="55"/>
  <c r="G50" i="55"/>
  <c r="F50" i="55"/>
  <c r="E50" i="55"/>
  <c r="D50" i="55"/>
  <c r="C50" i="55"/>
  <c r="H49" i="55"/>
  <c r="G49" i="55"/>
  <c r="F49" i="55"/>
  <c r="E49" i="55"/>
  <c r="D49" i="55"/>
  <c r="B49" i="55" s="1"/>
  <c r="C49" i="55"/>
  <c r="H48" i="55"/>
  <c r="G48" i="55"/>
  <c r="F48" i="55"/>
  <c r="E48" i="55"/>
  <c r="D48" i="55"/>
  <c r="C48" i="55"/>
  <c r="H47" i="55"/>
  <c r="G47" i="55"/>
  <c r="F47" i="55"/>
  <c r="E47" i="55"/>
  <c r="D47" i="55"/>
  <c r="C47" i="55"/>
  <c r="H46" i="55"/>
  <c r="G46" i="55"/>
  <c r="F46" i="55"/>
  <c r="E46" i="55"/>
  <c r="D46" i="55"/>
  <c r="C46" i="55"/>
  <c r="H45" i="55"/>
  <c r="G45" i="55"/>
  <c r="F45" i="55"/>
  <c r="E45" i="55"/>
  <c r="D45" i="55"/>
  <c r="C45" i="55"/>
  <c r="H44" i="55"/>
  <c r="G44" i="55"/>
  <c r="F44" i="55"/>
  <c r="E44" i="55"/>
  <c r="D44" i="55"/>
  <c r="C44" i="55"/>
  <c r="H11" i="55"/>
  <c r="G11" i="55"/>
  <c r="F11" i="55"/>
  <c r="E11" i="55"/>
  <c r="D11" i="55"/>
  <c r="C11" i="55"/>
  <c r="B11" i="55"/>
  <c r="X9" i="13"/>
  <c r="W9" i="13"/>
  <c r="V9" i="13"/>
  <c r="T9" i="13"/>
  <c r="S9" i="13"/>
  <c r="R9" i="13"/>
  <c r="P9" i="13"/>
  <c r="O9" i="13"/>
  <c r="N9" i="13"/>
  <c r="L9" i="13"/>
  <c r="K9" i="13"/>
  <c r="J9" i="13"/>
  <c r="H9" i="13"/>
  <c r="G9" i="13"/>
  <c r="F9" i="13"/>
  <c r="B44" i="55" l="1"/>
  <c r="B48" i="55"/>
  <c r="B47" i="55"/>
  <c r="B52" i="55"/>
  <c r="B45" i="55"/>
  <c r="B46" i="55"/>
  <c r="B51" i="55"/>
  <c r="B55" i="55"/>
  <c r="B54" i="55"/>
  <c r="B59" i="55"/>
  <c r="B64" i="55"/>
  <c r="B50" i="55"/>
  <c r="B60" i="55"/>
  <c r="B58" i="55"/>
  <c r="B63" i="55"/>
  <c r="B68" i="55"/>
  <c r="D9" i="13"/>
  <c r="C9" i="13"/>
  <c r="B9" i="13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H22" i="52" l="1"/>
  <c r="G22" i="52"/>
  <c r="F22" i="52"/>
  <c r="E22" i="52"/>
  <c r="D22" i="52"/>
  <c r="C22" i="52"/>
  <c r="C8" i="31"/>
  <c r="H22" i="48" l="1"/>
  <c r="G22" i="48"/>
  <c r="F22" i="48"/>
  <c r="E22" i="48"/>
  <c r="D22" i="48"/>
  <c r="C22" i="48"/>
  <c r="C17" i="48"/>
  <c r="D17" i="48"/>
  <c r="E17" i="48"/>
  <c r="F17" i="48"/>
  <c r="G17" i="48"/>
  <c r="H17" i="48"/>
  <c r="B17" i="48"/>
  <c r="H37" i="7" l="1"/>
  <c r="G37" i="7"/>
  <c r="D9" i="7"/>
  <c r="C9" i="7"/>
  <c r="B9" i="7"/>
  <c r="P8" i="31"/>
  <c r="F37" i="7" l="1"/>
  <c r="D9" i="4"/>
  <c r="C9" i="4"/>
  <c r="B9" i="4"/>
  <c r="C98" i="24" l="1"/>
  <c r="K118" i="24" s="1"/>
  <c r="H47" i="24"/>
  <c r="F47" i="24"/>
  <c r="D47" i="24"/>
  <c r="D27" i="24" s="1"/>
  <c r="L67" i="24" s="1"/>
  <c r="C47" i="24"/>
  <c r="B47" i="24" s="1"/>
  <c r="H67" i="24"/>
  <c r="G67" i="24"/>
  <c r="F67" i="24"/>
  <c r="D67" i="24"/>
  <c r="C67" i="24"/>
  <c r="H98" i="24"/>
  <c r="P118" i="24" s="1"/>
  <c r="G98" i="24"/>
  <c r="O118" i="24" s="1"/>
  <c r="E98" i="24"/>
  <c r="M138" i="24" s="1"/>
  <c r="H27" i="24"/>
  <c r="P67" i="24" s="1"/>
  <c r="G27" i="24"/>
  <c r="O67" i="24" s="1"/>
  <c r="F27" i="24"/>
  <c r="N47" i="24" s="1"/>
  <c r="E27" i="24"/>
  <c r="B40" i="21"/>
  <c r="B40" i="22"/>
  <c r="B40" i="23"/>
  <c r="M67" i="24" l="1"/>
  <c r="M47" i="24"/>
  <c r="O138" i="24"/>
  <c r="O98" i="24" s="1"/>
  <c r="P138" i="24"/>
  <c r="P98" i="24" s="1"/>
  <c r="F98" i="24"/>
  <c r="N118" i="24" s="1"/>
  <c r="K138" i="24"/>
  <c r="K98" i="24" s="1"/>
  <c r="B138" i="24"/>
  <c r="M118" i="24"/>
  <c r="M98" i="24" s="1"/>
  <c r="B118" i="24"/>
  <c r="D98" i="24"/>
  <c r="L138" i="24" s="1"/>
  <c r="C27" i="24"/>
  <c r="B67" i="24"/>
  <c r="B27" i="24" s="1"/>
  <c r="J47" i="24" s="1"/>
  <c r="O47" i="24"/>
  <c r="O27" i="24" s="1"/>
  <c r="N67" i="24"/>
  <c r="N27" i="24" s="1"/>
  <c r="K47" i="24"/>
  <c r="K67" i="24"/>
  <c r="P47" i="24"/>
  <c r="P27" i="24" s="1"/>
  <c r="L47" i="24"/>
  <c r="L27" i="24" s="1"/>
  <c r="B40" i="20"/>
  <c r="M27" i="24" l="1"/>
  <c r="N138" i="24"/>
  <c r="N98" i="24" s="1"/>
  <c r="B98" i="24"/>
  <c r="J118" i="24" s="1"/>
  <c r="L118" i="24"/>
  <c r="L98" i="24" s="1"/>
  <c r="K27" i="24"/>
  <c r="J67" i="24"/>
  <c r="J27" i="24" s="1"/>
  <c r="C8" i="32"/>
  <c r="B8" i="32" l="1"/>
  <c r="J138" i="24"/>
  <c r="J98" i="24" s="1"/>
  <c r="B39" i="22"/>
  <c r="B39" i="21"/>
  <c r="H26" i="41" l="1"/>
  <c r="U8" i="38" l="1"/>
  <c r="V8" i="38"/>
  <c r="W8" i="38"/>
  <c r="C8" i="38"/>
  <c r="H13" i="48" l="1"/>
  <c r="H14" i="48"/>
  <c r="H15" i="48"/>
  <c r="B27" i="41"/>
  <c r="C12" i="48" l="1"/>
  <c r="D12" i="48"/>
  <c r="C13" i="48"/>
  <c r="D13" i="48"/>
  <c r="E13" i="48"/>
  <c r="F13" i="48"/>
  <c r="G13" i="48"/>
  <c r="C14" i="48"/>
  <c r="D14" i="48"/>
  <c r="E14" i="48"/>
  <c r="F14" i="48"/>
  <c r="G14" i="48"/>
  <c r="C15" i="48"/>
  <c r="D15" i="48"/>
  <c r="E15" i="48"/>
  <c r="F15" i="48"/>
  <c r="G15" i="48"/>
  <c r="E12" i="48"/>
  <c r="F12" i="48"/>
  <c r="G12" i="48"/>
  <c r="H35" i="48"/>
  <c r="B14" i="48"/>
  <c r="B25" i="48"/>
  <c r="B22" i="48" s="1"/>
  <c r="C37" i="48"/>
  <c r="D37" i="48"/>
  <c r="E37" i="48"/>
  <c r="G37" i="48"/>
  <c r="H37" i="48"/>
  <c r="C41" i="48"/>
  <c r="D41" i="48"/>
  <c r="E41" i="48"/>
  <c r="F41" i="48"/>
  <c r="G41" i="48"/>
  <c r="H41" i="48"/>
  <c r="B15" i="48" l="1"/>
  <c r="H12" i="48"/>
  <c r="F39" i="48"/>
  <c r="C40" i="48"/>
  <c r="F40" i="48"/>
  <c r="H40" i="48"/>
  <c r="E40" i="48"/>
  <c r="G40" i="48"/>
  <c r="D40" i="48"/>
  <c r="H36" i="48"/>
  <c r="G35" i="48"/>
  <c r="G36" i="48"/>
  <c r="F35" i="48"/>
  <c r="D35" i="48"/>
  <c r="E36" i="48"/>
  <c r="C35" i="48"/>
  <c r="F36" i="48"/>
  <c r="F37" i="48"/>
  <c r="D36" i="48"/>
  <c r="C36" i="48"/>
  <c r="E39" i="48"/>
  <c r="F32" i="48"/>
  <c r="H32" i="48"/>
  <c r="C32" i="48"/>
  <c r="D32" i="48"/>
  <c r="E32" i="48"/>
  <c r="G32" i="48"/>
  <c r="D39" i="48"/>
  <c r="G39" i="48"/>
  <c r="C39" i="48"/>
  <c r="H39" i="48"/>
  <c r="D31" i="48"/>
  <c r="G31" i="48"/>
  <c r="H31" i="48"/>
  <c r="F31" i="48"/>
  <c r="E31" i="48"/>
  <c r="C31" i="48"/>
  <c r="B12" i="48"/>
  <c r="F29" i="48" s="1"/>
  <c r="H34" i="48"/>
  <c r="C34" i="48"/>
  <c r="F34" i="48"/>
  <c r="D34" i="48"/>
  <c r="E34" i="48"/>
  <c r="G34" i="48"/>
  <c r="B13" i="48"/>
  <c r="E35" i="48"/>
  <c r="D8" i="36"/>
  <c r="E8" i="36"/>
  <c r="F8" i="36"/>
  <c r="G8" i="36"/>
  <c r="H8" i="36"/>
  <c r="I8" i="36"/>
  <c r="J8" i="36"/>
  <c r="K8" i="36"/>
  <c r="L8" i="36"/>
  <c r="M8" i="36"/>
  <c r="N8" i="36"/>
  <c r="O8" i="36"/>
  <c r="P8" i="36"/>
  <c r="G29" i="48" l="1"/>
  <c r="H29" i="48"/>
  <c r="E30" i="48"/>
  <c r="F30" i="48"/>
  <c r="G30" i="48"/>
  <c r="H30" i="48"/>
  <c r="D30" i="48"/>
  <c r="C30" i="48"/>
  <c r="E29" i="48"/>
  <c r="C29" i="48"/>
  <c r="D29" i="48"/>
  <c r="C13" i="61" l="1"/>
  <c r="D13" i="61"/>
  <c r="E13" i="61"/>
  <c r="F13" i="61"/>
  <c r="G13" i="61"/>
  <c r="H13" i="61"/>
  <c r="I13" i="61"/>
  <c r="J13" i="61"/>
  <c r="B27" i="44"/>
  <c r="B27" i="42"/>
  <c r="H33" i="72" l="1"/>
  <c r="H31" i="72"/>
  <c r="H30" i="72"/>
  <c r="H29" i="72"/>
  <c r="H28" i="72"/>
  <c r="H12" i="72"/>
  <c r="G12" i="72"/>
  <c r="F12" i="72"/>
  <c r="E12" i="72"/>
  <c r="D12" i="72"/>
  <c r="C12" i="72"/>
  <c r="H27" i="72" l="1"/>
  <c r="B12" i="72"/>
  <c r="F25" i="72" s="1"/>
  <c r="F28" i="72"/>
  <c r="F30" i="72"/>
  <c r="F33" i="72"/>
  <c r="E27" i="72"/>
  <c r="E29" i="72"/>
  <c r="E31" i="72"/>
  <c r="G27" i="72"/>
  <c r="C28" i="72"/>
  <c r="G29" i="72"/>
  <c r="C30" i="72"/>
  <c r="G31" i="72"/>
  <c r="C33" i="72"/>
  <c r="C34" i="72"/>
  <c r="F34" i="72"/>
  <c r="D28" i="72"/>
  <c r="D30" i="72"/>
  <c r="D33" i="72"/>
  <c r="D34" i="72"/>
  <c r="E28" i="72"/>
  <c r="E30" i="72"/>
  <c r="E33" i="72"/>
  <c r="E34" i="72"/>
  <c r="C27" i="72"/>
  <c r="G28" i="72"/>
  <c r="C29" i="72"/>
  <c r="G30" i="72"/>
  <c r="C31" i="72"/>
  <c r="G33" i="72"/>
  <c r="G34" i="72"/>
  <c r="D27" i="72"/>
  <c r="D29" i="72"/>
  <c r="D31" i="72"/>
  <c r="H34" i="72"/>
  <c r="F27" i="72"/>
  <c r="F29" i="72"/>
  <c r="F31" i="72"/>
  <c r="B27" i="43"/>
  <c r="E25" i="72" l="1"/>
  <c r="H25" i="72"/>
  <c r="C25" i="72"/>
  <c r="D25" i="72"/>
  <c r="G25" i="72"/>
  <c r="E11" i="50"/>
  <c r="G11" i="50"/>
  <c r="B25" i="72" l="1"/>
  <c r="G28" i="10" l="1"/>
  <c r="H28" i="10"/>
  <c r="H17" i="10"/>
  <c r="G17" i="10"/>
  <c r="F17" i="10" l="1"/>
  <c r="F28" i="10"/>
  <c r="T10" i="15"/>
  <c r="S10" i="15"/>
  <c r="R10" i="15"/>
  <c r="P10" i="15"/>
  <c r="O10" i="15"/>
  <c r="N10" i="15"/>
  <c r="L10" i="15"/>
  <c r="K10" i="15"/>
  <c r="J10" i="15"/>
  <c r="H10" i="15"/>
  <c r="G10" i="15"/>
  <c r="F10" i="15"/>
  <c r="C26" i="11"/>
  <c r="D26" i="11"/>
  <c r="B26" i="5" l="1"/>
  <c r="C26" i="5"/>
  <c r="D26" i="5"/>
  <c r="C27" i="28" l="1"/>
  <c r="B27" i="28" s="1"/>
  <c r="D27" i="28"/>
  <c r="G27" i="28"/>
  <c r="H27" i="28"/>
  <c r="F27" i="28" s="1"/>
  <c r="K27" i="28"/>
  <c r="L27" i="28"/>
  <c r="J27" i="28" s="1"/>
  <c r="O27" i="28"/>
  <c r="P27" i="28"/>
  <c r="S27" i="28"/>
  <c r="T27" i="28"/>
  <c r="C29" i="28"/>
  <c r="D29" i="28"/>
  <c r="G29" i="28"/>
  <c r="H29" i="28"/>
  <c r="K29" i="28"/>
  <c r="L29" i="28"/>
  <c r="O29" i="28"/>
  <c r="P29" i="28"/>
  <c r="S29" i="28"/>
  <c r="T29" i="28"/>
  <c r="C30" i="28"/>
  <c r="D30" i="28"/>
  <c r="G30" i="28"/>
  <c r="H30" i="28"/>
  <c r="O30" i="28"/>
  <c r="P30" i="28"/>
  <c r="S30" i="28"/>
  <c r="T30" i="28"/>
  <c r="C27" i="27"/>
  <c r="B27" i="27" s="1"/>
  <c r="D27" i="27"/>
  <c r="G27" i="27"/>
  <c r="H27" i="27"/>
  <c r="K27" i="27"/>
  <c r="L27" i="27"/>
  <c r="O27" i="27"/>
  <c r="P27" i="27"/>
  <c r="S27" i="27"/>
  <c r="T27" i="27"/>
  <c r="C29" i="27"/>
  <c r="D29" i="27"/>
  <c r="G29" i="27"/>
  <c r="H29" i="27"/>
  <c r="K29" i="27"/>
  <c r="L29" i="27"/>
  <c r="O29" i="27"/>
  <c r="P29" i="27"/>
  <c r="S29" i="27"/>
  <c r="T29" i="27"/>
  <c r="C30" i="27"/>
  <c r="D30" i="27"/>
  <c r="G30" i="27"/>
  <c r="H30" i="27"/>
  <c r="O30" i="27"/>
  <c r="P30" i="27"/>
  <c r="S30" i="27"/>
  <c r="T30" i="27"/>
  <c r="B97" i="24"/>
  <c r="J137" i="24" s="1"/>
  <c r="C97" i="24"/>
  <c r="K137" i="24" s="1"/>
  <c r="D97" i="24"/>
  <c r="L137" i="24" s="1"/>
  <c r="E97" i="24"/>
  <c r="M137" i="24" s="1"/>
  <c r="F97" i="24"/>
  <c r="N117" i="24" s="1"/>
  <c r="G97" i="24"/>
  <c r="O117" i="24" s="1"/>
  <c r="H97" i="24"/>
  <c r="P117" i="24" s="1"/>
  <c r="K117" i="24"/>
  <c r="B39" i="20"/>
  <c r="R30" i="27" l="1"/>
  <c r="R29" i="27"/>
  <c r="J29" i="27"/>
  <c r="N27" i="27"/>
  <c r="F30" i="27"/>
  <c r="N30" i="28"/>
  <c r="F29" i="28"/>
  <c r="R27" i="28"/>
  <c r="R29" i="28"/>
  <c r="L117" i="24"/>
  <c r="J117" i="24"/>
  <c r="P137" i="24"/>
  <c r="N29" i="27"/>
  <c r="F29" i="27"/>
  <c r="K97" i="24"/>
  <c r="F27" i="27"/>
  <c r="M117" i="24"/>
  <c r="M97" i="24" s="1"/>
  <c r="O137" i="24"/>
  <c r="O97" i="24" s="1"/>
  <c r="L97" i="24"/>
  <c r="N137" i="24"/>
  <c r="N97" i="24" s="1"/>
  <c r="J97" i="24"/>
  <c r="J29" i="28"/>
  <c r="B29" i="28"/>
  <c r="R30" i="28"/>
  <c r="B30" i="27"/>
  <c r="N30" i="27"/>
  <c r="R27" i="27"/>
  <c r="J27" i="27"/>
  <c r="B29" i="27"/>
  <c r="B30" i="28"/>
  <c r="N27" i="28"/>
  <c r="N29" i="28"/>
  <c r="F30" i="28"/>
  <c r="P97" i="24"/>
  <c r="G11" i="4" l="1"/>
  <c r="H11" i="4"/>
  <c r="G12" i="4"/>
  <c r="H12" i="4"/>
  <c r="G13" i="4"/>
  <c r="H13" i="4"/>
  <c r="G14" i="4"/>
  <c r="H14" i="4"/>
  <c r="G15" i="4"/>
  <c r="H15" i="4"/>
  <c r="G17" i="4"/>
  <c r="H17" i="4"/>
  <c r="G18" i="4"/>
  <c r="H18" i="4"/>
  <c r="G19" i="4"/>
  <c r="H19" i="4"/>
  <c r="G20" i="4"/>
  <c r="H20" i="4"/>
  <c r="G23" i="4"/>
  <c r="H23" i="4"/>
  <c r="G24" i="4"/>
  <c r="H24" i="4"/>
  <c r="G25" i="4"/>
  <c r="H25" i="4"/>
  <c r="G26" i="4"/>
  <c r="H26" i="4"/>
  <c r="G27" i="4"/>
  <c r="H27" i="4"/>
  <c r="G28" i="4"/>
  <c r="H28" i="4"/>
  <c r="G29" i="4"/>
  <c r="H29" i="4"/>
  <c r="G30" i="4"/>
  <c r="H30" i="4"/>
  <c r="G32" i="4"/>
  <c r="H32" i="4"/>
  <c r="G33" i="4"/>
  <c r="H33" i="4"/>
  <c r="G34" i="4"/>
  <c r="H34" i="4"/>
  <c r="G36" i="4"/>
  <c r="H36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C49" i="44"/>
  <c r="D49" i="44"/>
  <c r="E49" i="44"/>
  <c r="F49" i="44"/>
  <c r="G49" i="44"/>
  <c r="H49" i="44"/>
  <c r="I49" i="44"/>
  <c r="J49" i="44"/>
  <c r="C49" i="43"/>
  <c r="D49" i="43"/>
  <c r="E49" i="43"/>
  <c r="F49" i="43"/>
  <c r="G49" i="43"/>
  <c r="H49" i="43"/>
  <c r="C49" i="42"/>
  <c r="D49" i="42"/>
  <c r="E49" i="42"/>
  <c r="F49" i="42"/>
  <c r="G49" i="42"/>
  <c r="H49" i="42"/>
  <c r="C48" i="41"/>
  <c r="D48" i="41"/>
  <c r="E48" i="41"/>
  <c r="F48" i="41"/>
  <c r="G48" i="41"/>
  <c r="H48" i="41"/>
  <c r="R42" i="40"/>
  <c r="R43" i="40"/>
  <c r="R44" i="40"/>
  <c r="R45" i="40"/>
  <c r="R46" i="40"/>
  <c r="R33" i="40"/>
  <c r="R34" i="40"/>
  <c r="R35" i="40"/>
  <c r="R36" i="40"/>
  <c r="R37" i="40"/>
  <c r="R20" i="40"/>
  <c r="R11" i="40"/>
  <c r="B66" i="24"/>
  <c r="B46" i="24"/>
  <c r="C26" i="24"/>
  <c r="K66" i="24" s="1"/>
  <c r="D26" i="24"/>
  <c r="L66" i="24" s="1"/>
  <c r="E26" i="24"/>
  <c r="F26" i="24"/>
  <c r="N66" i="24" s="1"/>
  <c r="G26" i="24"/>
  <c r="H26" i="24"/>
  <c r="P46" i="24" s="1"/>
  <c r="F23" i="4" l="1"/>
  <c r="F17" i="4"/>
  <c r="F12" i="4"/>
  <c r="M66" i="24"/>
  <c r="M46" i="24"/>
  <c r="F30" i="4"/>
  <c r="F47" i="4"/>
  <c r="F40" i="4"/>
  <c r="F36" i="4"/>
  <c r="F25" i="4"/>
  <c r="F26" i="4"/>
  <c r="F48" i="4"/>
  <c r="F14" i="4"/>
  <c r="F29" i="4"/>
  <c r="B48" i="41"/>
  <c r="B49" i="44"/>
  <c r="B49" i="43"/>
  <c r="B49" i="42"/>
  <c r="R31" i="40"/>
  <c r="R40" i="40"/>
  <c r="F38" i="4"/>
  <c r="F34" i="4"/>
  <c r="F33" i="4"/>
  <c r="F32" i="4"/>
  <c r="F27" i="4"/>
  <c r="F20" i="4"/>
  <c r="F11" i="4"/>
  <c r="F45" i="4"/>
  <c r="F41" i="4"/>
  <c r="F24" i="4"/>
  <c r="F18" i="4"/>
  <c r="F44" i="4"/>
  <c r="F37" i="4"/>
  <c r="F13" i="4"/>
  <c r="F49" i="4"/>
  <c r="F43" i="4"/>
  <c r="F15" i="4"/>
  <c r="F28" i="4"/>
  <c r="F46" i="4"/>
  <c r="F42" i="4"/>
  <c r="F39" i="4"/>
  <c r="F19" i="4"/>
  <c r="L46" i="24"/>
  <c r="L26" i="24" s="1"/>
  <c r="K46" i="24"/>
  <c r="K26" i="24" s="1"/>
  <c r="P66" i="24"/>
  <c r="P26" i="24" s="1"/>
  <c r="O46" i="24"/>
  <c r="O66" i="24"/>
  <c r="N46" i="24"/>
  <c r="N26" i="24" s="1"/>
  <c r="B26" i="24"/>
  <c r="B25" i="57"/>
  <c r="B25" i="52"/>
  <c r="M26" i="24" l="1"/>
  <c r="B22" i="52"/>
  <c r="O26" i="24"/>
  <c r="J46" i="24"/>
  <c r="J66" i="24"/>
  <c r="H12" i="70"/>
  <c r="C48" i="64"/>
  <c r="B40" i="60" l="1"/>
  <c r="J26" i="24"/>
  <c r="I49" i="64"/>
  <c r="F50" i="64"/>
  <c r="G49" i="64"/>
  <c r="D50" i="64"/>
  <c r="E49" i="64"/>
  <c r="I51" i="64"/>
  <c r="G51" i="64"/>
  <c r="J49" i="64"/>
  <c r="H49" i="64"/>
  <c r="C50" i="64"/>
  <c r="E51" i="64"/>
  <c r="F49" i="64"/>
  <c r="D49" i="64"/>
  <c r="I48" i="64"/>
  <c r="G48" i="64"/>
  <c r="J51" i="64"/>
  <c r="H51" i="64"/>
  <c r="C49" i="64"/>
  <c r="E48" i="64"/>
  <c r="F51" i="64"/>
  <c r="D51" i="64"/>
  <c r="I50" i="64"/>
  <c r="G50" i="64"/>
  <c r="J48" i="64"/>
  <c r="H48" i="64"/>
  <c r="C51" i="64"/>
  <c r="E50" i="64"/>
  <c r="F48" i="64"/>
  <c r="D48" i="64"/>
  <c r="J50" i="64"/>
  <c r="H50" i="64"/>
  <c r="B48" i="64" l="1"/>
  <c r="B49" i="64"/>
  <c r="B50" i="64"/>
  <c r="B51" i="64"/>
  <c r="J9" i="59"/>
  <c r="I9" i="59"/>
  <c r="H9" i="59"/>
  <c r="G9" i="59"/>
  <c r="F9" i="59"/>
  <c r="E9" i="59"/>
  <c r="D9" i="59"/>
  <c r="C9" i="59"/>
  <c r="B9" i="59" l="1"/>
  <c r="B26" i="44" l="1"/>
  <c r="B26" i="41"/>
  <c r="C47" i="41" l="1"/>
  <c r="F47" i="41"/>
  <c r="H47" i="41"/>
  <c r="D47" i="41"/>
  <c r="G47" i="41"/>
  <c r="E47" i="41"/>
  <c r="B47" i="41" l="1"/>
  <c r="H40" i="46" l="1"/>
  <c r="G39" i="46"/>
  <c r="G38" i="46"/>
  <c r="H34" i="46"/>
  <c r="G33" i="46"/>
  <c r="H30" i="46"/>
  <c r="H12" i="46"/>
  <c r="G12" i="46"/>
  <c r="F12" i="46"/>
  <c r="E12" i="46"/>
  <c r="D12" i="46"/>
  <c r="C12" i="46"/>
  <c r="C48" i="44"/>
  <c r="D48" i="44"/>
  <c r="E48" i="44"/>
  <c r="F48" i="44"/>
  <c r="G48" i="44"/>
  <c r="H48" i="44"/>
  <c r="I48" i="44"/>
  <c r="J48" i="44"/>
  <c r="B22" i="44"/>
  <c r="J44" i="44" s="1"/>
  <c r="B21" i="44"/>
  <c r="B20" i="44"/>
  <c r="B19" i="44"/>
  <c r="B18" i="44"/>
  <c r="B17" i="44"/>
  <c r="B16" i="44"/>
  <c r="B15" i="44"/>
  <c r="B14" i="44"/>
  <c r="B13" i="44"/>
  <c r="E43" i="44" l="1"/>
  <c r="E39" i="44"/>
  <c r="E41" i="44"/>
  <c r="H39" i="46"/>
  <c r="F39" i="46"/>
  <c r="H35" i="46"/>
  <c r="D33" i="46"/>
  <c r="F33" i="46"/>
  <c r="C39" i="46"/>
  <c r="B48" i="44"/>
  <c r="G30" i="46"/>
  <c r="G34" i="46"/>
  <c r="D39" i="46"/>
  <c r="C31" i="46"/>
  <c r="H31" i="46"/>
  <c r="C35" i="46"/>
  <c r="H33" i="46"/>
  <c r="E31" i="46"/>
  <c r="E35" i="46"/>
  <c r="C33" i="46"/>
  <c r="F35" i="46"/>
  <c r="F31" i="46"/>
  <c r="D30" i="46"/>
  <c r="E32" i="46"/>
  <c r="D34" i="46"/>
  <c r="E36" i="46"/>
  <c r="D40" i="46"/>
  <c r="G40" i="46"/>
  <c r="D31" i="46"/>
  <c r="E33" i="46"/>
  <c r="D35" i="46"/>
  <c r="E38" i="46"/>
  <c r="E39" i="46"/>
  <c r="G31" i="46"/>
  <c r="C32" i="46"/>
  <c r="F32" i="46"/>
  <c r="H32" i="46"/>
  <c r="G35" i="46"/>
  <c r="C36" i="46"/>
  <c r="F36" i="46"/>
  <c r="H36" i="46"/>
  <c r="D38" i="46"/>
  <c r="E30" i="46"/>
  <c r="D32" i="46"/>
  <c r="E34" i="46"/>
  <c r="D36" i="46"/>
  <c r="E40" i="46"/>
  <c r="B12" i="46"/>
  <c r="E28" i="46" s="1"/>
  <c r="G32" i="46"/>
  <c r="G36" i="46"/>
  <c r="C38" i="46"/>
  <c r="F38" i="46"/>
  <c r="H38" i="46"/>
  <c r="C30" i="46"/>
  <c r="F30" i="46"/>
  <c r="C34" i="46"/>
  <c r="F34" i="46"/>
  <c r="C40" i="46"/>
  <c r="F40" i="46"/>
  <c r="E36" i="44"/>
  <c r="D44" i="44"/>
  <c r="E40" i="44"/>
  <c r="E42" i="44"/>
  <c r="G44" i="44"/>
  <c r="E35" i="44"/>
  <c r="D35" i="44"/>
  <c r="G35" i="44"/>
  <c r="D36" i="44"/>
  <c r="G36" i="44"/>
  <c r="D37" i="44"/>
  <c r="G37" i="44"/>
  <c r="D38" i="44"/>
  <c r="G38" i="44"/>
  <c r="D39" i="44"/>
  <c r="G39" i="44"/>
  <c r="D40" i="44"/>
  <c r="G40" i="44"/>
  <c r="D41" i="44"/>
  <c r="G41" i="44"/>
  <c r="D42" i="44"/>
  <c r="G42" i="44"/>
  <c r="D43" i="44"/>
  <c r="G43" i="44"/>
  <c r="C44" i="44"/>
  <c r="E37" i="44"/>
  <c r="E44" i="44"/>
  <c r="B25" i="44"/>
  <c r="F35" i="44"/>
  <c r="J35" i="44"/>
  <c r="F36" i="44"/>
  <c r="J36" i="44"/>
  <c r="F37" i="44"/>
  <c r="J37" i="44"/>
  <c r="F38" i="44"/>
  <c r="J38" i="44"/>
  <c r="F39" i="44"/>
  <c r="J39" i="44"/>
  <c r="F40" i="44"/>
  <c r="J40" i="44"/>
  <c r="F41" i="44"/>
  <c r="J41" i="44"/>
  <c r="F42" i="44"/>
  <c r="J42" i="44"/>
  <c r="F43" i="44"/>
  <c r="J43" i="44"/>
  <c r="E38" i="44"/>
  <c r="C35" i="44"/>
  <c r="C36" i="44"/>
  <c r="C37" i="44"/>
  <c r="C38" i="44"/>
  <c r="C39" i="44"/>
  <c r="C40" i="44"/>
  <c r="C41" i="44"/>
  <c r="C42" i="44"/>
  <c r="C43" i="44"/>
  <c r="F44" i="44"/>
  <c r="J9" i="69"/>
  <c r="I9" i="69"/>
  <c r="H9" i="69"/>
  <c r="G9" i="69"/>
  <c r="F9" i="69"/>
  <c r="E9" i="69"/>
  <c r="D9" i="69"/>
  <c r="C9" i="69"/>
  <c r="B9" i="69"/>
  <c r="F9" i="65"/>
  <c r="E9" i="65"/>
  <c r="D9" i="65"/>
  <c r="C9" i="65"/>
  <c r="B9" i="65"/>
  <c r="J31" i="61"/>
  <c r="I31" i="61"/>
  <c r="H31" i="61"/>
  <c r="G31" i="61"/>
  <c r="F31" i="61"/>
  <c r="E31" i="61"/>
  <c r="D31" i="61"/>
  <c r="C31" i="61"/>
  <c r="C11" i="61" s="1"/>
  <c r="J39" i="60"/>
  <c r="I39" i="60"/>
  <c r="H39" i="60"/>
  <c r="G39" i="60"/>
  <c r="F39" i="60"/>
  <c r="E39" i="60"/>
  <c r="D39" i="60"/>
  <c r="C39" i="60"/>
  <c r="J36" i="60"/>
  <c r="I36" i="60"/>
  <c r="H36" i="60"/>
  <c r="G36" i="60"/>
  <c r="F36" i="60"/>
  <c r="E36" i="60"/>
  <c r="D36" i="60"/>
  <c r="C36" i="60"/>
  <c r="J35" i="60"/>
  <c r="I35" i="60"/>
  <c r="H35" i="60"/>
  <c r="G35" i="60"/>
  <c r="F35" i="60"/>
  <c r="E35" i="60"/>
  <c r="D35" i="60"/>
  <c r="C35" i="60"/>
  <c r="J34" i="60"/>
  <c r="I34" i="60"/>
  <c r="H34" i="60"/>
  <c r="G34" i="60"/>
  <c r="F34" i="60"/>
  <c r="E34" i="60"/>
  <c r="D34" i="60"/>
  <c r="C34" i="60"/>
  <c r="J14" i="60"/>
  <c r="I14" i="60"/>
  <c r="H14" i="60"/>
  <c r="G14" i="60"/>
  <c r="F14" i="60"/>
  <c r="E14" i="60"/>
  <c r="D14" i="60"/>
  <c r="C14" i="60"/>
  <c r="B14" i="60"/>
  <c r="J13" i="60"/>
  <c r="I13" i="60"/>
  <c r="H13" i="60"/>
  <c r="G13" i="60"/>
  <c r="F13" i="60"/>
  <c r="E13" i="60"/>
  <c r="D13" i="60"/>
  <c r="C13" i="60"/>
  <c r="B13" i="60"/>
  <c r="J12" i="60"/>
  <c r="I12" i="60"/>
  <c r="H12" i="60"/>
  <c r="G12" i="60"/>
  <c r="F12" i="60"/>
  <c r="E12" i="60"/>
  <c r="D12" i="60"/>
  <c r="C12" i="60"/>
  <c r="B12" i="60"/>
  <c r="H41" i="57"/>
  <c r="G41" i="57"/>
  <c r="F41" i="57"/>
  <c r="E41" i="57"/>
  <c r="D41" i="57"/>
  <c r="C41" i="57"/>
  <c r="H40" i="57"/>
  <c r="G40" i="57"/>
  <c r="F40" i="57"/>
  <c r="E40" i="57"/>
  <c r="D40" i="57"/>
  <c r="C40" i="57"/>
  <c r="H37" i="57"/>
  <c r="G37" i="57"/>
  <c r="F37" i="57"/>
  <c r="E37" i="57"/>
  <c r="D37" i="57"/>
  <c r="C37" i="57"/>
  <c r="H36" i="57"/>
  <c r="G36" i="57"/>
  <c r="F36" i="57"/>
  <c r="E36" i="57"/>
  <c r="D36" i="57"/>
  <c r="C36" i="57"/>
  <c r="H35" i="57"/>
  <c r="G35" i="57"/>
  <c r="F35" i="57"/>
  <c r="E35" i="57"/>
  <c r="D35" i="57"/>
  <c r="C35" i="57"/>
  <c r="E39" i="57"/>
  <c r="H17" i="57"/>
  <c r="H12" i="57" s="1"/>
  <c r="G17" i="57"/>
  <c r="F17" i="57"/>
  <c r="F12" i="57" s="1"/>
  <c r="E17" i="57"/>
  <c r="D17" i="57"/>
  <c r="D12" i="57" s="1"/>
  <c r="C17" i="57"/>
  <c r="B17" i="57"/>
  <c r="H15" i="57"/>
  <c r="G15" i="57"/>
  <c r="F15" i="57"/>
  <c r="E15" i="57"/>
  <c r="D15" i="57"/>
  <c r="C15" i="57"/>
  <c r="B15" i="57"/>
  <c r="H14" i="57"/>
  <c r="G14" i="57"/>
  <c r="F14" i="57"/>
  <c r="E14" i="57"/>
  <c r="D14" i="57"/>
  <c r="C14" i="57"/>
  <c r="B14" i="57"/>
  <c r="H13" i="57"/>
  <c r="G13" i="57"/>
  <c r="F13" i="57"/>
  <c r="E13" i="57"/>
  <c r="D13" i="57"/>
  <c r="C13" i="57"/>
  <c r="B13" i="57"/>
  <c r="H9" i="56"/>
  <c r="G9" i="56"/>
  <c r="F9" i="56"/>
  <c r="E9" i="56"/>
  <c r="D9" i="56"/>
  <c r="C9" i="56"/>
  <c r="B9" i="56"/>
  <c r="J60" i="64"/>
  <c r="J57" i="64"/>
  <c r="J47" i="64"/>
  <c r="J45" i="64"/>
  <c r="J43" i="64"/>
  <c r="J41" i="64"/>
  <c r="J12" i="64"/>
  <c r="I12" i="64"/>
  <c r="H12" i="64"/>
  <c r="G12" i="64"/>
  <c r="F12" i="64"/>
  <c r="E12" i="64"/>
  <c r="D12" i="64"/>
  <c r="C12" i="64"/>
  <c r="H41" i="52"/>
  <c r="G41" i="52"/>
  <c r="F41" i="52"/>
  <c r="E41" i="52"/>
  <c r="D41" i="52"/>
  <c r="C41" i="52"/>
  <c r="H40" i="52"/>
  <c r="G40" i="52"/>
  <c r="F40" i="52"/>
  <c r="E40" i="52"/>
  <c r="D40" i="52"/>
  <c r="C40" i="52"/>
  <c r="H37" i="52"/>
  <c r="G37" i="52"/>
  <c r="F37" i="52"/>
  <c r="E37" i="52"/>
  <c r="D37" i="52"/>
  <c r="C37" i="52"/>
  <c r="H36" i="52"/>
  <c r="G36" i="52"/>
  <c r="F36" i="52"/>
  <c r="E36" i="52"/>
  <c r="D36" i="52"/>
  <c r="C36" i="52"/>
  <c r="H35" i="52"/>
  <c r="G35" i="52"/>
  <c r="F35" i="52"/>
  <c r="E35" i="52"/>
  <c r="D35" i="52"/>
  <c r="C35" i="52"/>
  <c r="H17" i="52"/>
  <c r="G17" i="52"/>
  <c r="F17" i="52"/>
  <c r="E17" i="52"/>
  <c r="D17" i="52"/>
  <c r="C17" i="52"/>
  <c r="B17" i="52"/>
  <c r="H15" i="52"/>
  <c r="G15" i="52"/>
  <c r="F15" i="52"/>
  <c r="E15" i="52"/>
  <c r="D15" i="52"/>
  <c r="C15" i="52"/>
  <c r="B15" i="52"/>
  <c r="H14" i="52"/>
  <c r="G14" i="52"/>
  <c r="F14" i="52"/>
  <c r="E14" i="52"/>
  <c r="D14" i="52"/>
  <c r="C14" i="52"/>
  <c r="B14" i="52"/>
  <c r="H13" i="52"/>
  <c r="G13" i="52"/>
  <c r="F13" i="52"/>
  <c r="E13" i="52"/>
  <c r="D13" i="52"/>
  <c r="C13" i="52"/>
  <c r="B13" i="52"/>
  <c r="H9" i="51"/>
  <c r="G9" i="51"/>
  <c r="F9" i="51"/>
  <c r="E9" i="51"/>
  <c r="D9" i="51"/>
  <c r="C9" i="51"/>
  <c r="B9" i="51"/>
  <c r="F12" i="62"/>
  <c r="E12" i="62"/>
  <c r="D12" i="62"/>
  <c r="C12" i="62"/>
  <c r="H11" i="50"/>
  <c r="F11" i="50"/>
  <c r="D11" i="50"/>
  <c r="C11" i="50"/>
  <c r="H9" i="47"/>
  <c r="G9" i="47"/>
  <c r="F9" i="47"/>
  <c r="E9" i="47"/>
  <c r="D9" i="47"/>
  <c r="C9" i="47"/>
  <c r="B26" i="43"/>
  <c r="C48" i="43" s="1"/>
  <c r="H34" i="43"/>
  <c r="G34" i="43"/>
  <c r="F34" i="43"/>
  <c r="E34" i="43"/>
  <c r="D34" i="43"/>
  <c r="C34" i="43"/>
  <c r="H33" i="43"/>
  <c r="G33" i="43"/>
  <c r="F33" i="43"/>
  <c r="E33" i="43"/>
  <c r="D33" i="43"/>
  <c r="C33" i="43"/>
  <c r="B25" i="43"/>
  <c r="H47" i="43" s="1"/>
  <c r="B22" i="43"/>
  <c r="G44" i="43" s="1"/>
  <c r="B21" i="43"/>
  <c r="B20" i="43"/>
  <c r="B19" i="43"/>
  <c r="H41" i="43" s="1"/>
  <c r="B18" i="43"/>
  <c r="G40" i="43" s="1"/>
  <c r="B17" i="43"/>
  <c r="B16" i="43"/>
  <c r="B15" i="43"/>
  <c r="B14" i="43"/>
  <c r="B13" i="43"/>
  <c r="B26" i="42"/>
  <c r="C48" i="42" s="1"/>
  <c r="H34" i="42"/>
  <c r="G34" i="42"/>
  <c r="F34" i="42"/>
  <c r="E34" i="42"/>
  <c r="D34" i="42"/>
  <c r="C34" i="42"/>
  <c r="H33" i="42"/>
  <c r="G33" i="42"/>
  <c r="F33" i="42"/>
  <c r="E33" i="42"/>
  <c r="D33" i="42"/>
  <c r="C33" i="42"/>
  <c r="B25" i="42"/>
  <c r="H47" i="42" s="1"/>
  <c r="B22" i="42"/>
  <c r="G44" i="42" s="1"/>
  <c r="B21" i="42"/>
  <c r="B20" i="42"/>
  <c r="B19" i="42"/>
  <c r="B18" i="42"/>
  <c r="H41" i="42" s="1"/>
  <c r="B17" i="42"/>
  <c r="G40" i="42" s="1"/>
  <c r="B16" i="42"/>
  <c r="B15" i="42"/>
  <c r="B14" i="42"/>
  <c r="B13" i="42"/>
  <c r="B25" i="41"/>
  <c r="B22" i="41"/>
  <c r="B21" i="41"/>
  <c r="B20" i="41"/>
  <c r="B19" i="41"/>
  <c r="B18" i="41"/>
  <c r="B17" i="41"/>
  <c r="B16" i="41"/>
  <c r="B15" i="41"/>
  <c r="B14" i="41"/>
  <c r="B13" i="41"/>
  <c r="B12" i="41"/>
  <c r="H33" i="41" s="1"/>
  <c r="B11" i="41"/>
  <c r="H32" i="41" s="1"/>
  <c r="Q42" i="40"/>
  <c r="Q43" i="40"/>
  <c r="Q44" i="40"/>
  <c r="Q45" i="40"/>
  <c r="Q46" i="40"/>
  <c r="Q33" i="40"/>
  <c r="Q34" i="40"/>
  <c r="Q35" i="40"/>
  <c r="Q36" i="40"/>
  <c r="Q37" i="40"/>
  <c r="P46" i="40"/>
  <c r="M46" i="40"/>
  <c r="L46" i="40"/>
  <c r="K46" i="40"/>
  <c r="J46" i="40"/>
  <c r="I46" i="40"/>
  <c r="H46" i="40"/>
  <c r="G46" i="40"/>
  <c r="F46" i="40"/>
  <c r="E46" i="40"/>
  <c r="D46" i="40"/>
  <c r="C46" i="40"/>
  <c r="B46" i="40"/>
  <c r="P45" i="40"/>
  <c r="M45" i="40"/>
  <c r="L45" i="40"/>
  <c r="K45" i="40"/>
  <c r="J45" i="40"/>
  <c r="I45" i="40"/>
  <c r="H45" i="40"/>
  <c r="G45" i="40"/>
  <c r="F45" i="40"/>
  <c r="E45" i="40"/>
  <c r="D45" i="40"/>
  <c r="C45" i="40"/>
  <c r="B45" i="40"/>
  <c r="P44" i="40"/>
  <c r="M44" i="40"/>
  <c r="L44" i="40"/>
  <c r="K44" i="40"/>
  <c r="J44" i="40"/>
  <c r="I44" i="40"/>
  <c r="H44" i="40"/>
  <c r="G44" i="40"/>
  <c r="F44" i="40"/>
  <c r="E44" i="40"/>
  <c r="P43" i="40"/>
  <c r="M43" i="40"/>
  <c r="L43" i="40"/>
  <c r="K43" i="40"/>
  <c r="J43" i="40"/>
  <c r="I43" i="40"/>
  <c r="H43" i="40"/>
  <c r="G43" i="40"/>
  <c r="F43" i="40"/>
  <c r="E43" i="40"/>
  <c r="D43" i="40"/>
  <c r="C43" i="40"/>
  <c r="B43" i="40"/>
  <c r="P42" i="40"/>
  <c r="M42" i="40"/>
  <c r="L42" i="40"/>
  <c r="K42" i="40"/>
  <c r="J42" i="40"/>
  <c r="I42" i="40"/>
  <c r="H42" i="40"/>
  <c r="G42" i="40"/>
  <c r="F42" i="40"/>
  <c r="E42" i="40"/>
  <c r="D42" i="40"/>
  <c r="C42" i="40"/>
  <c r="B42" i="40"/>
  <c r="P37" i="40"/>
  <c r="M37" i="40"/>
  <c r="L37" i="40"/>
  <c r="K37" i="40"/>
  <c r="J37" i="40"/>
  <c r="I37" i="40"/>
  <c r="H37" i="40"/>
  <c r="G37" i="40"/>
  <c r="F37" i="40"/>
  <c r="E37" i="40"/>
  <c r="D37" i="40"/>
  <c r="C37" i="40"/>
  <c r="B37" i="40"/>
  <c r="P36" i="40"/>
  <c r="M36" i="40"/>
  <c r="L36" i="40"/>
  <c r="K36" i="40"/>
  <c r="J36" i="40"/>
  <c r="I36" i="40"/>
  <c r="H36" i="40"/>
  <c r="G36" i="40"/>
  <c r="F36" i="40"/>
  <c r="E36" i="40"/>
  <c r="D36" i="40"/>
  <c r="C36" i="40"/>
  <c r="B36" i="40"/>
  <c r="P35" i="40"/>
  <c r="M35" i="40"/>
  <c r="L35" i="40"/>
  <c r="K35" i="40"/>
  <c r="J35" i="40"/>
  <c r="I35" i="40"/>
  <c r="H35" i="40"/>
  <c r="G35" i="40"/>
  <c r="F35" i="40"/>
  <c r="E35" i="40"/>
  <c r="D35" i="40"/>
  <c r="C35" i="40"/>
  <c r="B35" i="40"/>
  <c r="P34" i="40"/>
  <c r="M34" i="40"/>
  <c r="L34" i="40"/>
  <c r="K34" i="40"/>
  <c r="J34" i="40"/>
  <c r="I34" i="40"/>
  <c r="H34" i="40"/>
  <c r="G34" i="40"/>
  <c r="F34" i="40"/>
  <c r="E34" i="40"/>
  <c r="D34" i="40"/>
  <c r="C34" i="40"/>
  <c r="B34" i="40"/>
  <c r="P33" i="40"/>
  <c r="M33" i="40"/>
  <c r="L33" i="40"/>
  <c r="K33" i="40"/>
  <c r="J33" i="40"/>
  <c r="I33" i="40"/>
  <c r="H33" i="40"/>
  <c r="G33" i="40"/>
  <c r="F33" i="40"/>
  <c r="E33" i="40"/>
  <c r="D33" i="40"/>
  <c r="C33" i="40"/>
  <c r="B33" i="40"/>
  <c r="P20" i="40"/>
  <c r="M20" i="40"/>
  <c r="L20" i="40"/>
  <c r="K20" i="40"/>
  <c r="J20" i="40"/>
  <c r="I20" i="40"/>
  <c r="H20" i="40"/>
  <c r="G20" i="40"/>
  <c r="F20" i="40"/>
  <c r="E20" i="40"/>
  <c r="D20" i="40"/>
  <c r="C20" i="40"/>
  <c r="B20" i="40"/>
  <c r="P11" i="40"/>
  <c r="M11" i="40"/>
  <c r="L11" i="40"/>
  <c r="K11" i="40"/>
  <c r="J11" i="40"/>
  <c r="I11" i="40"/>
  <c r="H11" i="40"/>
  <c r="G11" i="40"/>
  <c r="F11" i="40"/>
  <c r="E11" i="40"/>
  <c r="D11" i="40"/>
  <c r="C11" i="40"/>
  <c r="B11" i="40"/>
  <c r="E40" i="40" l="1"/>
  <c r="M40" i="40"/>
  <c r="J11" i="60"/>
  <c r="H11" i="60"/>
  <c r="B39" i="60"/>
  <c r="B34" i="60"/>
  <c r="B35" i="60"/>
  <c r="B36" i="60"/>
  <c r="B12" i="52"/>
  <c r="B12" i="70"/>
  <c r="H18" i="70" s="1"/>
  <c r="E12" i="52"/>
  <c r="D31" i="52"/>
  <c r="E31" i="52"/>
  <c r="F31" i="52"/>
  <c r="H31" i="52"/>
  <c r="G12" i="52"/>
  <c r="G29" i="52" s="1"/>
  <c r="C39" i="52"/>
  <c r="D43" i="41"/>
  <c r="H46" i="41"/>
  <c r="H37" i="41"/>
  <c r="E40" i="41"/>
  <c r="C30" i="52"/>
  <c r="G31" i="52"/>
  <c r="B41" i="44"/>
  <c r="D35" i="43"/>
  <c r="C42" i="43"/>
  <c r="C38" i="43"/>
  <c r="F35" i="43"/>
  <c r="H35" i="43"/>
  <c r="C43" i="43"/>
  <c r="C43" i="42"/>
  <c r="C42" i="42"/>
  <c r="H35" i="42"/>
  <c r="C39" i="42"/>
  <c r="D35" i="42"/>
  <c r="C38" i="42"/>
  <c r="F35" i="42"/>
  <c r="D46" i="41"/>
  <c r="G46" i="41"/>
  <c r="D41" i="41"/>
  <c r="E41" i="41"/>
  <c r="C36" i="41"/>
  <c r="E42" i="41"/>
  <c r="H42" i="41"/>
  <c r="C42" i="41"/>
  <c r="H36" i="41"/>
  <c r="D42" i="41"/>
  <c r="E34" i="41"/>
  <c r="D37" i="41"/>
  <c r="I40" i="40"/>
  <c r="C40" i="40"/>
  <c r="K40" i="40"/>
  <c r="C11" i="60"/>
  <c r="E12" i="70"/>
  <c r="G20" i="70"/>
  <c r="D12" i="70"/>
  <c r="G19" i="70"/>
  <c r="J20" i="70"/>
  <c r="H20" i="70"/>
  <c r="C20" i="70"/>
  <c r="F20" i="70"/>
  <c r="I20" i="70"/>
  <c r="J19" i="70"/>
  <c r="H19" i="70"/>
  <c r="C19" i="70"/>
  <c r="F19" i="70"/>
  <c r="I19" i="70"/>
  <c r="F12" i="70"/>
  <c r="J12" i="70"/>
  <c r="C12" i="70"/>
  <c r="C18" i="70" s="1"/>
  <c r="H31" i="60"/>
  <c r="G38" i="60"/>
  <c r="I38" i="60"/>
  <c r="D38" i="60"/>
  <c r="E31" i="60"/>
  <c r="J31" i="60"/>
  <c r="F31" i="60"/>
  <c r="C30" i="60"/>
  <c r="G31" i="60"/>
  <c r="I31" i="60"/>
  <c r="D30" i="60"/>
  <c r="D31" i="60"/>
  <c r="E29" i="60"/>
  <c r="C33" i="60"/>
  <c r="F11" i="60"/>
  <c r="G39" i="57"/>
  <c r="B41" i="57"/>
  <c r="B12" i="57"/>
  <c r="F29" i="57" s="1"/>
  <c r="C39" i="57"/>
  <c r="B40" i="57"/>
  <c r="E31" i="57"/>
  <c r="G31" i="57"/>
  <c r="C32" i="57"/>
  <c r="D32" i="57"/>
  <c r="F32" i="57"/>
  <c r="H32" i="57"/>
  <c r="B36" i="57"/>
  <c r="E32" i="57"/>
  <c r="G32" i="57"/>
  <c r="B37" i="57"/>
  <c r="B35" i="57"/>
  <c r="C12" i="57"/>
  <c r="C32" i="52"/>
  <c r="D12" i="52"/>
  <c r="B40" i="52"/>
  <c r="E39" i="52"/>
  <c r="G39" i="52"/>
  <c r="B41" i="52"/>
  <c r="B36" i="52"/>
  <c r="B37" i="52"/>
  <c r="B35" i="52"/>
  <c r="D30" i="52"/>
  <c r="E30" i="52"/>
  <c r="H12" i="52"/>
  <c r="H29" i="52" s="1"/>
  <c r="F12" i="52"/>
  <c r="F29" i="52" s="1"/>
  <c r="I69" i="61"/>
  <c r="J79" i="61"/>
  <c r="J71" i="61"/>
  <c r="I77" i="61"/>
  <c r="E11" i="61"/>
  <c r="D11" i="61"/>
  <c r="G11" i="61"/>
  <c r="I11" i="61"/>
  <c r="F11" i="61"/>
  <c r="H11" i="61"/>
  <c r="J11" i="61"/>
  <c r="J72" i="61"/>
  <c r="I54" i="64"/>
  <c r="C54" i="64"/>
  <c r="G54" i="64"/>
  <c r="D54" i="64"/>
  <c r="F54" i="64"/>
  <c r="H54" i="64"/>
  <c r="J54" i="64"/>
  <c r="E54" i="64"/>
  <c r="E55" i="64"/>
  <c r="H55" i="64"/>
  <c r="G55" i="64"/>
  <c r="I55" i="64"/>
  <c r="D55" i="64"/>
  <c r="C55" i="64"/>
  <c r="F55" i="64"/>
  <c r="J55" i="64"/>
  <c r="G52" i="64"/>
  <c r="I52" i="64"/>
  <c r="E52" i="64"/>
  <c r="C52" i="64"/>
  <c r="J52" i="64"/>
  <c r="D52" i="64"/>
  <c r="F52" i="64"/>
  <c r="H52" i="64"/>
  <c r="B9" i="47"/>
  <c r="B39" i="46"/>
  <c r="B31" i="46"/>
  <c r="B30" i="46"/>
  <c r="B35" i="46"/>
  <c r="F48" i="43"/>
  <c r="H48" i="43"/>
  <c r="D48" i="43"/>
  <c r="C28" i="46"/>
  <c r="B33" i="46"/>
  <c r="G28" i="46"/>
  <c r="D28" i="46"/>
  <c r="H28" i="46"/>
  <c r="B40" i="46"/>
  <c r="B38" i="46"/>
  <c r="B36" i="46"/>
  <c r="F28" i="46"/>
  <c r="B32" i="46"/>
  <c r="B34" i="46"/>
  <c r="E47" i="44"/>
  <c r="B36" i="44"/>
  <c r="B40" i="44"/>
  <c r="B39" i="44"/>
  <c r="H47" i="44"/>
  <c r="J47" i="44"/>
  <c r="C47" i="44"/>
  <c r="B38" i="44"/>
  <c r="B37" i="44"/>
  <c r="B43" i="44"/>
  <c r="B35" i="44"/>
  <c r="F47" i="44"/>
  <c r="I47" i="44"/>
  <c r="B42" i="44"/>
  <c r="B44" i="44"/>
  <c r="G47" i="44"/>
  <c r="D47" i="44"/>
  <c r="E20" i="70"/>
  <c r="D19" i="70"/>
  <c r="G12" i="70"/>
  <c r="G18" i="70" s="1"/>
  <c r="I12" i="70"/>
  <c r="E19" i="70"/>
  <c r="D20" i="70"/>
  <c r="D78" i="61"/>
  <c r="D70" i="61"/>
  <c r="C71" i="61"/>
  <c r="F72" i="61"/>
  <c r="G78" i="61"/>
  <c r="H72" i="61"/>
  <c r="E76" i="61"/>
  <c r="I78" i="61"/>
  <c r="G70" i="61"/>
  <c r="C79" i="61"/>
  <c r="I70" i="61"/>
  <c r="E73" i="61"/>
  <c r="I73" i="61"/>
  <c r="G73" i="61"/>
  <c r="D73" i="61"/>
  <c r="B31" i="61"/>
  <c r="C73" i="61"/>
  <c r="J73" i="61"/>
  <c r="H73" i="61"/>
  <c r="F73" i="61"/>
  <c r="B13" i="61"/>
  <c r="E69" i="61"/>
  <c r="D71" i="61"/>
  <c r="G71" i="61"/>
  <c r="I71" i="61"/>
  <c r="C72" i="61"/>
  <c r="E77" i="61"/>
  <c r="D79" i="61"/>
  <c r="G79" i="61"/>
  <c r="I79" i="61"/>
  <c r="E70" i="61"/>
  <c r="D72" i="61"/>
  <c r="G72" i="61"/>
  <c r="I72" i="61"/>
  <c r="F74" i="61"/>
  <c r="H74" i="61"/>
  <c r="J74" i="61"/>
  <c r="E78" i="61"/>
  <c r="E71" i="61"/>
  <c r="C74" i="61"/>
  <c r="F75" i="61"/>
  <c r="H75" i="61"/>
  <c r="J75" i="61"/>
  <c r="E79" i="61"/>
  <c r="E72" i="61"/>
  <c r="D74" i="61"/>
  <c r="G74" i="61"/>
  <c r="I74" i="61"/>
  <c r="C75" i="61"/>
  <c r="F76" i="61"/>
  <c r="H76" i="61"/>
  <c r="J76" i="61"/>
  <c r="F69" i="61"/>
  <c r="H69" i="61"/>
  <c r="J69" i="61"/>
  <c r="D75" i="61"/>
  <c r="G75" i="61"/>
  <c r="I75" i="61"/>
  <c r="C76" i="61"/>
  <c r="F77" i="61"/>
  <c r="H77" i="61"/>
  <c r="J77" i="61"/>
  <c r="C69" i="61"/>
  <c r="F70" i="61"/>
  <c r="H70" i="61"/>
  <c r="J70" i="61"/>
  <c r="E74" i="61"/>
  <c r="D76" i="61"/>
  <c r="G76" i="61"/>
  <c r="I76" i="61"/>
  <c r="C77" i="61"/>
  <c r="F78" i="61"/>
  <c r="H78" i="61"/>
  <c r="J78" i="61"/>
  <c r="D69" i="61"/>
  <c r="G69" i="61"/>
  <c r="C70" i="61"/>
  <c r="F71" i="61"/>
  <c r="H71" i="61"/>
  <c r="E75" i="61"/>
  <c r="D77" i="61"/>
  <c r="G77" i="61"/>
  <c r="C78" i="61"/>
  <c r="F79" i="61"/>
  <c r="H79" i="61"/>
  <c r="D11" i="60"/>
  <c r="E33" i="60"/>
  <c r="G29" i="60"/>
  <c r="F29" i="60"/>
  <c r="H29" i="60"/>
  <c r="J29" i="60"/>
  <c r="E11" i="60"/>
  <c r="C29" i="60"/>
  <c r="F30" i="60"/>
  <c r="H30" i="60"/>
  <c r="J30" i="60"/>
  <c r="I11" i="60"/>
  <c r="G30" i="60"/>
  <c r="I30" i="60"/>
  <c r="C31" i="60"/>
  <c r="F33" i="60"/>
  <c r="H33" i="60"/>
  <c r="J33" i="60"/>
  <c r="F38" i="60"/>
  <c r="H38" i="60"/>
  <c r="J38" i="60"/>
  <c r="G11" i="60"/>
  <c r="E30" i="60"/>
  <c r="D33" i="60"/>
  <c r="G33" i="60"/>
  <c r="I33" i="60"/>
  <c r="C38" i="60"/>
  <c r="E38" i="60"/>
  <c r="I29" i="60"/>
  <c r="D29" i="60"/>
  <c r="D30" i="57"/>
  <c r="F30" i="57"/>
  <c r="H30" i="57"/>
  <c r="D34" i="57"/>
  <c r="F34" i="57"/>
  <c r="H34" i="57"/>
  <c r="C30" i="57"/>
  <c r="E30" i="57"/>
  <c r="G30" i="57"/>
  <c r="C31" i="57"/>
  <c r="D31" i="57"/>
  <c r="F31" i="57"/>
  <c r="H31" i="57"/>
  <c r="E34" i="57"/>
  <c r="G34" i="57"/>
  <c r="D39" i="57"/>
  <c r="F39" i="57"/>
  <c r="H39" i="57"/>
  <c r="E12" i="57"/>
  <c r="G12" i="57"/>
  <c r="C34" i="57"/>
  <c r="B12" i="64"/>
  <c r="F43" i="55"/>
  <c r="E41" i="64"/>
  <c r="E43" i="64"/>
  <c r="E45" i="64"/>
  <c r="E47" i="64"/>
  <c r="E57" i="64"/>
  <c r="E60" i="64"/>
  <c r="C40" i="64"/>
  <c r="G41" i="64"/>
  <c r="I41" i="64"/>
  <c r="C42" i="64"/>
  <c r="G43" i="64"/>
  <c r="I43" i="64"/>
  <c r="C44" i="64"/>
  <c r="G45" i="64"/>
  <c r="I45" i="64"/>
  <c r="C46" i="64"/>
  <c r="G47" i="64"/>
  <c r="I47" i="64"/>
  <c r="C56" i="64"/>
  <c r="G57" i="64"/>
  <c r="I57" i="64"/>
  <c r="C59" i="64"/>
  <c r="G60" i="64"/>
  <c r="I60" i="64"/>
  <c r="D40" i="64"/>
  <c r="F40" i="64"/>
  <c r="D42" i="64"/>
  <c r="F42" i="64"/>
  <c r="D44" i="64"/>
  <c r="F44" i="64"/>
  <c r="D46" i="64"/>
  <c r="F46" i="64"/>
  <c r="D56" i="64"/>
  <c r="F56" i="64"/>
  <c r="D59" i="64"/>
  <c r="F59" i="64"/>
  <c r="H40" i="64"/>
  <c r="J40" i="64"/>
  <c r="H42" i="64"/>
  <c r="J42" i="64"/>
  <c r="H44" i="64"/>
  <c r="J44" i="64"/>
  <c r="H46" i="64"/>
  <c r="J46" i="64"/>
  <c r="H56" i="64"/>
  <c r="J56" i="64"/>
  <c r="H59" i="64"/>
  <c r="J59" i="64"/>
  <c r="E40" i="64"/>
  <c r="E42" i="64"/>
  <c r="E44" i="64"/>
  <c r="E46" i="64"/>
  <c r="E56" i="64"/>
  <c r="E59" i="64"/>
  <c r="G40" i="64"/>
  <c r="I40" i="64"/>
  <c r="C41" i="64"/>
  <c r="G42" i="64"/>
  <c r="I42" i="64"/>
  <c r="C43" i="64"/>
  <c r="G44" i="64"/>
  <c r="I44" i="64"/>
  <c r="C45" i="64"/>
  <c r="G46" i="64"/>
  <c r="I46" i="64"/>
  <c r="C47" i="64"/>
  <c r="G56" i="64"/>
  <c r="I56" i="64"/>
  <c r="C57" i="64"/>
  <c r="G59" i="64"/>
  <c r="I59" i="64"/>
  <c r="C60" i="64"/>
  <c r="D41" i="64"/>
  <c r="F41" i="64"/>
  <c r="D43" i="64"/>
  <c r="F43" i="64"/>
  <c r="D45" i="64"/>
  <c r="F45" i="64"/>
  <c r="D47" i="64"/>
  <c r="F47" i="64"/>
  <c r="D57" i="64"/>
  <c r="F57" i="64"/>
  <c r="D60" i="64"/>
  <c r="F60" i="64"/>
  <c r="H41" i="64"/>
  <c r="H43" i="64"/>
  <c r="H45" i="64"/>
  <c r="H47" i="64"/>
  <c r="H57" i="64"/>
  <c r="H60" i="64"/>
  <c r="D43" i="55"/>
  <c r="H43" i="55"/>
  <c r="E43" i="55"/>
  <c r="G43" i="55"/>
  <c r="F30" i="52"/>
  <c r="H30" i="52"/>
  <c r="E32" i="52"/>
  <c r="G32" i="52"/>
  <c r="C34" i="52"/>
  <c r="D29" i="52"/>
  <c r="G30" i="52"/>
  <c r="C31" i="52"/>
  <c r="E29" i="52"/>
  <c r="D39" i="52"/>
  <c r="F39" i="52"/>
  <c r="H39" i="52"/>
  <c r="D32" i="52"/>
  <c r="F32" i="52"/>
  <c r="H32" i="52"/>
  <c r="C12" i="52"/>
  <c r="C29" i="52" s="1"/>
  <c r="D34" i="52"/>
  <c r="F34" i="52"/>
  <c r="H34" i="52"/>
  <c r="E34" i="52"/>
  <c r="G34" i="52"/>
  <c r="C20" i="62"/>
  <c r="B12" i="62"/>
  <c r="F20" i="62"/>
  <c r="D20" i="62"/>
  <c r="E20" i="62"/>
  <c r="B11" i="50"/>
  <c r="G48" i="43"/>
  <c r="E48" i="43"/>
  <c r="G37" i="43"/>
  <c r="C35" i="43"/>
  <c r="D38" i="43"/>
  <c r="F38" i="43"/>
  <c r="H38" i="43"/>
  <c r="E41" i="43"/>
  <c r="G41" i="43"/>
  <c r="D42" i="43"/>
  <c r="F42" i="43"/>
  <c r="H42" i="43"/>
  <c r="E47" i="43"/>
  <c r="G47" i="43"/>
  <c r="E37" i="43"/>
  <c r="C39" i="43"/>
  <c r="C36" i="43"/>
  <c r="E38" i="43"/>
  <c r="G38" i="43"/>
  <c r="D39" i="43"/>
  <c r="F39" i="43"/>
  <c r="H39" i="43"/>
  <c r="E42" i="43"/>
  <c r="G42" i="43"/>
  <c r="D43" i="43"/>
  <c r="F43" i="43"/>
  <c r="H43" i="43"/>
  <c r="E35" i="43"/>
  <c r="G35" i="43"/>
  <c r="D36" i="43"/>
  <c r="F36" i="43"/>
  <c r="H36" i="43"/>
  <c r="C40" i="43"/>
  <c r="C44" i="43"/>
  <c r="B33" i="43"/>
  <c r="C37" i="43"/>
  <c r="E39" i="43"/>
  <c r="G39" i="43"/>
  <c r="D40" i="43"/>
  <c r="F40" i="43"/>
  <c r="H40" i="43"/>
  <c r="E43" i="43"/>
  <c r="G43" i="43"/>
  <c r="D44" i="43"/>
  <c r="F44" i="43"/>
  <c r="H44" i="43"/>
  <c r="E36" i="43"/>
  <c r="G36" i="43"/>
  <c r="D37" i="43"/>
  <c r="F37" i="43"/>
  <c r="H37" i="43"/>
  <c r="C41" i="43"/>
  <c r="C47" i="43"/>
  <c r="B34" i="43"/>
  <c r="E40" i="43"/>
  <c r="D41" i="43"/>
  <c r="F41" i="43"/>
  <c r="E44" i="43"/>
  <c r="D47" i="43"/>
  <c r="F47" i="43"/>
  <c r="G48" i="42"/>
  <c r="E48" i="42"/>
  <c r="H48" i="42"/>
  <c r="F48" i="42"/>
  <c r="D48" i="42"/>
  <c r="E37" i="42"/>
  <c r="C35" i="42"/>
  <c r="D38" i="42"/>
  <c r="F38" i="42"/>
  <c r="H38" i="42"/>
  <c r="E41" i="42"/>
  <c r="G41" i="42"/>
  <c r="D42" i="42"/>
  <c r="F42" i="42"/>
  <c r="H42" i="42"/>
  <c r="E47" i="42"/>
  <c r="G47" i="42"/>
  <c r="C36" i="42"/>
  <c r="E38" i="42"/>
  <c r="G38" i="42"/>
  <c r="D39" i="42"/>
  <c r="F39" i="42"/>
  <c r="H39" i="42"/>
  <c r="E42" i="42"/>
  <c r="G42" i="42"/>
  <c r="D43" i="42"/>
  <c r="F43" i="42"/>
  <c r="H43" i="42"/>
  <c r="G37" i="42"/>
  <c r="E35" i="42"/>
  <c r="G35" i="42"/>
  <c r="D36" i="42"/>
  <c r="F36" i="42"/>
  <c r="H36" i="42"/>
  <c r="C40" i="42"/>
  <c r="C44" i="42"/>
  <c r="B33" i="42"/>
  <c r="C37" i="42"/>
  <c r="E39" i="42"/>
  <c r="G39" i="42"/>
  <c r="D40" i="42"/>
  <c r="F40" i="42"/>
  <c r="H40" i="42"/>
  <c r="E43" i="42"/>
  <c r="G43" i="42"/>
  <c r="D44" i="42"/>
  <c r="F44" i="42"/>
  <c r="H44" i="42"/>
  <c r="E36" i="42"/>
  <c r="G36" i="42"/>
  <c r="D37" i="42"/>
  <c r="F37" i="42"/>
  <c r="H37" i="42"/>
  <c r="C41" i="42"/>
  <c r="C47" i="42"/>
  <c r="B34" i="42"/>
  <c r="E40" i="42"/>
  <c r="D41" i="42"/>
  <c r="F41" i="42"/>
  <c r="E44" i="42"/>
  <c r="D47" i="42"/>
  <c r="F47" i="42"/>
  <c r="D38" i="41"/>
  <c r="H39" i="41"/>
  <c r="E36" i="41"/>
  <c r="D39" i="41"/>
  <c r="C40" i="41"/>
  <c r="H40" i="41"/>
  <c r="C34" i="41"/>
  <c r="H34" i="41"/>
  <c r="D40" i="41"/>
  <c r="E43" i="41"/>
  <c r="C38" i="41"/>
  <c r="H38" i="41"/>
  <c r="E35" i="41"/>
  <c r="C39" i="41"/>
  <c r="D34" i="41"/>
  <c r="C35" i="41"/>
  <c r="H35" i="41"/>
  <c r="E37" i="41"/>
  <c r="C41" i="41"/>
  <c r="H41" i="41"/>
  <c r="E46" i="41"/>
  <c r="D35" i="41"/>
  <c r="E38" i="41"/>
  <c r="E39" i="41"/>
  <c r="C43" i="41"/>
  <c r="H43" i="41"/>
  <c r="D36" i="41"/>
  <c r="C37" i="41"/>
  <c r="C46" i="41"/>
  <c r="F46" i="41"/>
  <c r="F40" i="40"/>
  <c r="P40" i="40"/>
  <c r="G40" i="40"/>
  <c r="H40" i="40"/>
  <c r="B40" i="40"/>
  <c r="J40" i="40"/>
  <c r="D40" i="40"/>
  <c r="L40" i="40"/>
  <c r="E18" i="70" l="1"/>
  <c r="I18" i="70"/>
  <c r="H28" i="60"/>
  <c r="B47" i="64"/>
  <c r="D18" i="70"/>
  <c r="J18" i="70"/>
  <c r="F18" i="70"/>
  <c r="B38" i="60"/>
  <c r="B31" i="60"/>
  <c r="B30" i="60"/>
  <c r="B33" i="60"/>
  <c r="B29" i="60"/>
  <c r="B79" i="61"/>
  <c r="B77" i="61"/>
  <c r="B69" i="61"/>
  <c r="B70" i="61"/>
  <c r="B78" i="61"/>
  <c r="B76" i="61"/>
  <c r="B71" i="61"/>
  <c r="B72" i="61"/>
  <c r="B75" i="61"/>
  <c r="B73" i="61"/>
  <c r="B74" i="61"/>
  <c r="B43" i="55"/>
  <c r="B35" i="50"/>
  <c r="B33" i="50"/>
  <c r="B20" i="70"/>
  <c r="B19" i="70"/>
  <c r="B42" i="64"/>
  <c r="B41" i="64"/>
  <c r="B60" i="64"/>
  <c r="B46" i="64"/>
  <c r="B55" i="64"/>
  <c r="B56" i="64"/>
  <c r="B45" i="64"/>
  <c r="B40" i="64"/>
  <c r="B59" i="64"/>
  <c r="B52" i="64"/>
  <c r="B57" i="64"/>
  <c r="B44" i="64"/>
  <c r="B43" i="64"/>
  <c r="B54" i="64"/>
  <c r="C28" i="60"/>
  <c r="E28" i="60"/>
  <c r="G28" i="60"/>
  <c r="I28" i="60"/>
  <c r="J28" i="60"/>
  <c r="F28" i="60"/>
  <c r="D28" i="60"/>
  <c r="B42" i="43"/>
  <c r="B43" i="43"/>
  <c r="B41" i="43"/>
  <c r="B38" i="43"/>
  <c r="B38" i="42"/>
  <c r="B43" i="42"/>
  <c r="B36" i="42"/>
  <c r="B42" i="42"/>
  <c r="B46" i="41"/>
  <c r="B37" i="41"/>
  <c r="B42" i="41"/>
  <c r="B34" i="41"/>
  <c r="B35" i="41"/>
  <c r="B43" i="41"/>
  <c r="C29" i="57"/>
  <c r="G29" i="57"/>
  <c r="H29" i="57"/>
  <c r="E29" i="57"/>
  <c r="D29" i="57"/>
  <c r="B39" i="57"/>
  <c r="B31" i="57"/>
  <c r="B32" i="57"/>
  <c r="B30" i="57"/>
  <c r="B34" i="57"/>
  <c r="B39" i="52"/>
  <c r="B32" i="52"/>
  <c r="B31" i="52"/>
  <c r="B30" i="52"/>
  <c r="B34" i="52"/>
  <c r="B29" i="52"/>
  <c r="B20" i="62"/>
  <c r="G38" i="64"/>
  <c r="H38" i="64"/>
  <c r="E38" i="64"/>
  <c r="F38" i="64"/>
  <c r="D38" i="64"/>
  <c r="C38" i="64"/>
  <c r="I38" i="64"/>
  <c r="J38" i="64"/>
  <c r="F41" i="55"/>
  <c r="B28" i="46"/>
  <c r="B48" i="43"/>
  <c r="B48" i="42"/>
  <c r="B47" i="44"/>
  <c r="E49" i="61"/>
  <c r="I49" i="61"/>
  <c r="G49" i="61"/>
  <c r="C49" i="61"/>
  <c r="E67" i="61"/>
  <c r="C67" i="61"/>
  <c r="D49" i="61"/>
  <c r="J67" i="61"/>
  <c r="I67" i="61"/>
  <c r="H67" i="61"/>
  <c r="G67" i="61"/>
  <c r="F67" i="61"/>
  <c r="B11" i="61"/>
  <c r="J49" i="61"/>
  <c r="H49" i="61"/>
  <c r="F49" i="61"/>
  <c r="D67" i="61"/>
  <c r="G41" i="55"/>
  <c r="H41" i="55"/>
  <c r="D41" i="55"/>
  <c r="E41" i="55"/>
  <c r="C41" i="55"/>
  <c r="B22" i="62"/>
  <c r="B35" i="43"/>
  <c r="B37" i="43"/>
  <c r="B36" i="43"/>
  <c r="B40" i="43"/>
  <c r="B39" i="43"/>
  <c r="B47" i="43"/>
  <c r="B44" i="43"/>
  <c r="B39" i="42"/>
  <c r="B37" i="42"/>
  <c r="B35" i="42"/>
  <c r="B40" i="42"/>
  <c r="B44" i="42"/>
  <c r="B47" i="42"/>
  <c r="B41" i="42"/>
  <c r="B40" i="41"/>
  <c r="B38" i="41"/>
  <c r="B36" i="41"/>
  <c r="B39" i="41"/>
  <c r="B41" i="41"/>
  <c r="P31" i="40"/>
  <c r="Q20" i="40"/>
  <c r="Q11" i="40"/>
  <c r="D31" i="40"/>
  <c r="F31" i="40"/>
  <c r="B67" i="61" l="1"/>
  <c r="B18" i="70"/>
  <c r="B28" i="60"/>
  <c r="B49" i="61"/>
  <c r="B41" i="55"/>
  <c r="B38" i="64"/>
  <c r="B29" i="57"/>
  <c r="C47" i="61"/>
  <c r="D47" i="61"/>
  <c r="I47" i="61"/>
  <c r="E47" i="61"/>
  <c r="F47" i="61"/>
  <c r="G47" i="61"/>
  <c r="H47" i="61"/>
  <c r="J47" i="61"/>
  <c r="Q40" i="40"/>
  <c r="Q31" i="40"/>
  <c r="B31" i="40"/>
  <c r="G31" i="40"/>
  <c r="I31" i="40"/>
  <c r="K31" i="40"/>
  <c r="J31" i="40"/>
  <c r="M31" i="40"/>
  <c r="H31" i="40"/>
  <c r="B47" i="61" l="1"/>
  <c r="E31" i="40"/>
  <c r="L31" i="40"/>
  <c r="C31" i="40"/>
  <c r="B11" i="39" l="1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25" i="39"/>
  <c r="B26" i="39"/>
  <c r="B27" i="39"/>
  <c r="B28" i="39"/>
  <c r="B29" i="39"/>
  <c r="B30" i="39"/>
  <c r="B31" i="39"/>
  <c r="B32" i="39"/>
  <c r="B33" i="39"/>
  <c r="B34" i="39"/>
  <c r="B35" i="39"/>
  <c r="B36" i="39"/>
  <c r="B10" i="39"/>
  <c r="W8" i="39"/>
  <c r="X8" i="39"/>
  <c r="Y8" i="39"/>
  <c r="AA8" i="39"/>
  <c r="AB8" i="39"/>
  <c r="V8" i="39" l="1"/>
  <c r="C8" i="39"/>
  <c r="D8" i="39"/>
  <c r="E8" i="39"/>
  <c r="F8" i="39"/>
  <c r="G8" i="39"/>
  <c r="H8" i="39"/>
  <c r="I8" i="39"/>
  <c r="J8" i="39"/>
  <c r="K8" i="39"/>
  <c r="L8" i="39"/>
  <c r="M8" i="39"/>
  <c r="N8" i="39"/>
  <c r="T8" i="38"/>
  <c r="J8" i="37"/>
  <c r="U8" i="39"/>
  <c r="T8" i="39"/>
  <c r="S8" i="39"/>
  <c r="R8" i="39"/>
  <c r="Q8" i="39"/>
  <c r="P8" i="39"/>
  <c r="O8" i="39"/>
  <c r="S8" i="38"/>
  <c r="R8" i="38"/>
  <c r="Q8" i="38"/>
  <c r="P8" i="38"/>
  <c r="O8" i="38"/>
  <c r="N8" i="38"/>
  <c r="M8" i="38"/>
  <c r="L8" i="38"/>
  <c r="K8" i="38"/>
  <c r="J8" i="38"/>
  <c r="I8" i="38"/>
  <c r="H8" i="38"/>
  <c r="G8" i="38"/>
  <c r="F8" i="38"/>
  <c r="E8" i="38"/>
  <c r="D8" i="38"/>
  <c r="B8" i="38"/>
  <c r="I8" i="37"/>
  <c r="G8" i="37"/>
  <c r="F8" i="37"/>
  <c r="E8" i="37"/>
  <c r="D8" i="37"/>
  <c r="C8" i="37"/>
  <c r="B8" i="37"/>
  <c r="Q8" i="36"/>
  <c r="C8" i="36"/>
  <c r="B8" i="36"/>
  <c r="B8" i="39" l="1"/>
  <c r="C11" i="29"/>
  <c r="D11" i="29"/>
  <c r="F11" i="29"/>
  <c r="G11" i="29"/>
  <c r="H11" i="29"/>
  <c r="J11" i="29"/>
  <c r="K11" i="29"/>
  <c r="L11" i="29"/>
  <c r="N11" i="29"/>
  <c r="O11" i="29"/>
  <c r="P11" i="29"/>
  <c r="R11" i="29"/>
  <c r="S11" i="29"/>
  <c r="T11" i="29"/>
  <c r="B11" i="29"/>
  <c r="T13" i="28"/>
  <c r="S13" i="28"/>
  <c r="R13" i="28"/>
  <c r="P13" i="28"/>
  <c r="O13" i="28"/>
  <c r="N13" i="28"/>
  <c r="L13" i="28"/>
  <c r="K13" i="28"/>
  <c r="J13" i="28"/>
  <c r="H13" i="28"/>
  <c r="G13" i="28"/>
  <c r="F13" i="28"/>
  <c r="D13" i="28"/>
  <c r="C13" i="28"/>
  <c r="T13" i="27"/>
  <c r="S13" i="27"/>
  <c r="R13" i="27"/>
  <c r="P13" i="27"/>
  <c r="O13" i="27"/>
  <c r="N13" i="27"/>
  <c r="L13" i="27"/>
  <c r="K13" i="27"/>
  <c r="J13" i="27"/>
  <c r="H13" i="27"/>
  <c r="G13" i="27"/>
  <c r="F13" i="27"/>
  <c r="D13" i="27"/>
  <c r="C13" i="27"/>
  <c r="B13" i="27"/>
  <c r="T13" i="26"/>
  <c r="S13" i="26"/>
  <c r="R13" i="26"/>
  <c r="P13" i="26"/>
  <c r="O13" i="26"/>
  <c r="N13" i="26"/>
  <c r="L13" i="26"/>
  <c r="K13" i="26"/>
  <c r="J13" i="26"/>
  <c r="H13" i="26"/>
  <c r="G13" i="26"/>
  <c r="F13" i="26"/>
  <c r="D13" i="26"/>
  <c r="C13" i="26"/>
  <c r="B13" i="26"/>
  <c r="T13" i="25"/>
  <c r="S13" i="25"/>
  <c r="R13" i="25"/>
  <c r="P13" i="25"/>
  <c r="O13" i="25"/>
  <c r="N13" i="25"/>
  <c r="L13" i="25"/>
  <c r="K13" i="25"/>
  <c r="J13" i="25"/>
  <c r="H13" i="25"/>
  <c r="G13" i="25"/>
  <c r="F13" i="25"/>
  <c r="C13" i="25"/>
  <c r="D13" i="25"/>
  <c r="B13" i="25"/>
  <c r="B16" i="16" l="1"/>
  <c r="B14" i="16"/>
  <c r="D10" i="15"/>
  <c r="C10" i="15"/>
  <c r="B10" i="15"/>
  <c r="D16" i="11"/>
  <c r="B26" i="11"/>
  <c r="D15" i="11"/>
  <c r="C15" i="11"/>
  <c r="D14" i="11"/>
  <c r="C16" i="11"/>
  <c r="C14" i="11"/>
  <c r="D15" i="5"/>
  <c r="D16" i="5"/>
  <c r="B15" i="5"/>
  <c r="C14" i="5"/>
  <c r="B14" i="5"/>
  <c r="C16" i="5"/>
  <c r="B16" i="5"/>
  <c r="B13" i="28" s="1"/>
  <c r="C15" i="5"/>
  <c r="D14" i="5"/>
  <c r="D16" i="2"/>
  <c r="C15" i="2"/>
  <c r="B15" i="2"/>
  <c r="B10" i="19" l="1"/>
  <c r="D15" i="16"/>
  <c r="D16" i="16"/>
  <c r="B15" i="16"/>
  <c r="C16" i="16"/>
  <c r="B15" i="11"/>
  <c r="D14" i="2"/>
  <c r="B16" i="2"/>
  <c r="B14" i="2"/>
  <c r="D15" i="2"/>
  <c r="C16" i="2"/>
  <c r="D14" i="16"/>
  <c r="B16" i="11"/>
  <c r="B14" i="11"/>
  <c r="C14" i="2"/>
  <c r="C15" i="16"/>
  <c r="C14" i="16"/>
  <c r="O8" i="31"/>
  <c r="R8" i="31"/>
  <c r="S8" i="31"/>
  <c r="L8" i="30"/>
  <c r="M8" i="30"/>
  <c r="T81" i="29"/>
  <c r="S81" i="29"/>
  <c r="T80" i="29"/>
  <c r="S80" i="29"/>
  <c r="T79" i="29"/>
  <c r="S79" i="29"/>
  <c r="T78" i="29"/>
  <c r="S78" i="29"/>
  <c r="T77" i="29"/>
  <c r="S77" i="29"/>
  <c r="T76" i="29"/>
  <c r="S76" i="29"/>
  <c r="T75" i="29"/>
  <c r="S75" i="29"/>
  <c r="T74" i="29"/>
  <c r="S74" i="29"/>
  <c r="T73" i="29"/>
  <c r="S73" i="29"/>
  <c r="T72" i="29"/>
  <c r="S72" i="29"/>
  <c r="T71" i="29"/>
  <c r="S71" i="29"/>
  <c r="T70" i="29"/>
  <c r="S70" i="29"/>
  <c r="T69" i="29"/>
  <c r="S69" i="29"/>
  <c r="T68" i="29"/>
  <c r="S68" i="29"/>
  <c r="R68" i="29" s="1"/>
  <c r="T67" i="29"/>
  <c r="S67" i="29"/>
  <c r="T66" i="29"/>
  <c r="S66" i="29"/>
  <c r="T65" i="29"/>
  <c r="S65" i="29"/>
  <c r="T64" i="29"/>
  <c r="S64" i="29"/>
  <c r="T63" i="29"/>
  <c r="S63" i="29"/>
  <c r="T62" i="29"/>
  <c r="S62" i="29"/>
  <c r="T61" i="29"/>
  <c r="S61" i="29"/>
  <c r="T60" i="29"/>
  <c r="S60" i="29"/>
  <c r="R60" i="29" s="1"/>
  <c r="T59" i="29"/>
  <c r="S59" i="29"/>
  <c r="T58" i="29"/>
  <c r="S58" i="29"/>
  <c r="T57" i="29"/>
  <c r="S57" i="29"/>
  <c r="T56" i="29"/>
  <c r="S56" i="29"/>
  <c r="T55" i="29"/>
  <c r="S55" i="29"/>
  <c r="S53" i="29"/>
  <c r="T26" i="28"/>
  <c r="S26" i="28"/>
  <c r="P26" i="28"/>
  <c r="O26" i="28"/>
  <c r="L26" i="28"/>
  <c r="K26" i="28"/>
  <c r="H26" i="28"/>
  <c r="G26" i="28"/>
  <c r="D26" i="28"/>
  <c r="C26" i="28"/>
  <c r="S24" i="28"/>
  <c r="O24" i="28"/>
  <c r="H24" i="28"/>
  <c r="G24" i="28"/>
  <c r="T26" i="27"/>
  <c r="S26" i="27"/>
  <c r="P26" i="27"/>
  <c r="O26" i="27"/>
  <c r="L26" i="27"/>
  <c r="K26" i="27"/>
  <c r="H26" i="27"/>
  <c r="G26" i="27"/>
  <c r="D26" i="27"/>
  <c r="C26" i="27"/>
  <c r="L24" i="27"/>
  <c r="K24" i="27"/>
  <c r="T31" i="26"/>
  <c r="S31" i="26"/>
  <c r="P31" i="26"/>
  <c r="O31" i="26"/>
  <c r="L31" i="26"/>
  <c r="K31" i="26"/>
  <c r="H31" i="26"/>
  <c r="G31" i="26"/>
  <c r="D31" i="26"/>
  <c r="C31" i="26"/>
  <c r="T30" i="26"/>
  <c r="S30" i="26"/>
  <c r="P30" i="26"/>
  <c r="O30" i="26"/>
  <c r="L30" i="26"/>
  <c r="K30" i="26"/>
  <c r="H30" i="26"/>
  <c r="G30" i="26"/>
  <c r="D30" i="26"/>
  <c r="C30" i="26"/>
  <c r="T29" i="26"/>
  <c r="S29" i="26"/>
  <c r="P29" i="26"/>
  <c r="O29" i="26"/>
  <c r="L29" i="26"/>
  <c r="K29" i="26"/>
  <c r="H29" i="26"/>
  <c r="G29" i="26"/>
  <c r="D29" i="26"/>
  <c r="C29" i="26"/>
  <c r="T28" i="26"/>
  <c r="S28" i="26"/>
  <c r="P28" i="26"/>
  <c r="O28" i="26"/>
  <c r="L28" i="26"/>
  <c r="K28" i="26"/>
  <c r="H28" i="26"/>
  <c r="G28" i="26"/>
  <c r="D28" i="26"/>
  <c r="C28" i="26"/>
  <c r="T27" i="26"/>
  <c r="S27" i="26"/>
  <c r="P27" i="26"/>
  <c r="O27" i="26"/>
  <c r="L27" i="26"/>
  <c r="K27" i="26"/>
  <c r="H27" i="26"/>
  <c r="G27" i="26"/>
  <c r="D27" i="26"/>
  <c r="C27" i="26"/>
  <c r="T26" i="26"/>
  <c r="S26" i="26"/>
  <c r="P26" i="26"/>
  <c r="O26" i="26"/>
  <c r="L26" i="26"/>
  <c r="K26" i="26"/>
  <c r="H26" i="26"/>
  <c r="G26" i="26"/>
  <c r="D26" i="26"/>
  <c r="C26" i="26"/>
  <c r="T31" i="25"/>
  <c r="S31" i="25"/>
  <c r="T30" i="25"/>
  <c r="S30" i="25"/>
  <c r="T29" i="25"/>
  <c r="S29" i="25"/>
  <c r="T28" i="25"/>
  <c r="S28" i="25"/>
  <c r="T27" i="25"/>
  <c r="S27" i="25"/>
  <c r="T26" i="25"/>
  <c r="S26" i="25"/>
  <c r="N8" i="31"/>
  <c r="M8" i="31"/>
  <c r="L8" i="31"/>
  <c r="K8" i="31"/>
  <c r="J8" i="31"/>
  <c r="I8" i="31"/>
  <c r="H8" i="31"/>
  <c r="G8" i="31"/>
  <c r="F8" i="31"/>
  <c r="E8" i="31"/>
  <c r="D8" i="31"/>
  <c r="B8" i="31"/>
  <c r="K8" i="30"/>
  <c r="J8" i="30"/>
  <c r="I8" i="30"/>
  <c r="H8" i="30"/>
  <c r="G8" i="30"/>
  <c r="F8" i="30"/>
  <c r="E8" i="30"/>
  <c r="D8" i="30"/>
  <c r="C8" i="30"/>
  <c r="B8" i="30"/>
  <c r="P81" i="29"/>
  <c r="O81" i="29"/>
  <c r="L81" i="29"/>
  <c r="K81" i="29"/>
  <c r="H81" i="29"/>
  <c r="G81" i="29"/>
  <c r="D81" i="29"/>
  <c r="C81" i="29"/>
  <c r="P80" i="29"/>
  <c r="O80" i="29"/>
  <c r="L80" i="29"/>
  <c r="K80" i="29"/>
  <c r="H80" i="29"/>
  <c r="G80" i="29"/>
  <c r="D80" i="29"/>
  <c r="C80" i="29"/>
  <c r="P79" i="29"/>
  <c r="O79" i="29"/>
  <c r="L79" i="29"/>
  <c r="K79" i="29"/>
  <c r="H79" i="29"/>
  <c r="G79" i="29"/>
  <c r="D79" i="29"/>
  <c r="C79" i="29"/>
  <c r="P78" i="29"/>
  <c r="O78" i="29"/>
  <c r="L78" i="29"/>
  <c r="K78" i="29"/>
  <c r="H78" i="29"/>
  <c r="G78" i="29"/>
  <c r="D78" i="29"/>
  <c r="C78" i="29"/>
  <c r="P77" i="29"/>
  <c r="O77" i="29"/>
  <c r="L77" i="29"/>
  <c r="K77" i="29"/>
  <c r="H77" i="29"/>
  <c r="G77" i="29"/>
  <c r="D77" i="29"/>
  <c r="C77" i="29"/>
  <c r="P76" i="29"/>
  <c r="O76" i="29"/>
  <c r="L76" i="29"/>
  <c r="K76" i="29"/>
  <c r="H76" i="29"/>
  <c r="G76" i="29"/>
  <c r="D76" i="29"/>
  <c r="C76" i="29"/>
  <c r="P75" i="29"/>
  <c r="O75" i="29"/>
  <c r="L75" i="29"/>
  <c r="K75" i="29"/>
  <c r="H75" i="29"/>
  <c r="G75" i="29"/>
  <c r="D75" i="29"/>
  <c r="C75" i="29"/>
  <c r="P74" i="29"/>
  <c r="O74" i="29"/>
  <c r="L74" i="29"/>
  <c r="K74" i="29"/>
  <c r="H74" i="29"/>
  <c r="G74" i="29"/>
  <c r="D74" i="29"/>
  <c r="C74" i="29"/>
  <c r="P73" i="29"/>
  <c r="O73" i="29"/>
  <c r="L73" i="29"/>
  <c r="K73" i="29"/>
  <c r="H73" i="29"/>
  <c r="G73" i="29"/>
  <c r="D73" i="29"/>
  <c r="C73" i="29"/>
  <c r="P72" i="29"/>
  <c r="O72" i="29"/>
  <c r="L72" i="29"/>
  <c r="K72" i="29"/>
  <c r="H72" i="29"/>
  <c r="G72" i="29"/>
  <c r="D72" i="29"/>
  <c r="C72" i="29"/>
  <c r="P71" i="29"/>
  <c r="O71" i="29"/>
  <c r="L71" i="29"/>
  <c r="K71" i="29"/>
  <c r="H71" i="29"/>
  <c r="G71" i="29"/>
  <c r="D71" i="29"/>
  <c r="C71" i="29"/>
  <c r="P70" i="29"/>
  <c r="O70" i="29"/>
  <c r="L70" i="29"/>
  <c r="K70" i="29"/>
  <c r="H70" i="29"/>
  <c r="G70" i="29"/>
  <c r="D70" i="29"/>
  <c r="C70" i="29"/>
  <c r="P69" i="29"/>
  <c r="O69" i="29"/>
  <c r="L69" i="29"/>
  <c r="K69" i="29"/>
  <c r="H69" i="29"/>
  <c r="G69" i="29"/>
  <c r="D69" i="29"/>
  <c r="C69" i="29"/>
  <c r="P68" i="29"/>
  <c r="O68" i="29"/>
  <c r="L68" i="29"/>
  <c r="K68" i="29"/>
  <c r="H68" i="29"/>
  <c r="G68" i="29"/>
  <c r="D68" i="29"/>
  <c r="C68" i="29"/>
  <c r="P67" i="29"/>
  <c r="O67" i="29"/>
  <c r="L67" i="29"/>
  <c r="K67" i="29"/>
  <c r="H67" i="29"/>
  <c r="G67" i="29"/>
  <c r="D67" i="29"/>
  <c r="C67" i="29"/>
  <c r="P66" i="29"/>
  <c r="O66" i="29"/>
  <c r="L66" i="29"/>
  <c r="K66" i="29"/>
  <c r="H66" i="29"/>
  <c r="G66" i="29"/>
  <c r="D66" i="29"/>
  <c r="C66" i="29"/>
  <c r="P65" i="29"/>
  <c r="O65" i="29"/>
  <c r="L65" i="29"/>
  <c r="K65" i="29"/>
  <c r="H65" i="29"/>
  <c r="G65" i="29"/>
  <c r="D65" i="29"/>
  <c r="C65" i="29"/>
  <c r="P64" i="29"/>
  <c r="O64" i="29"/>
  <c r="L64" i="29"/>
  <c r="K64" i="29"/>
  <c r="H64" i="29"/>
  <c r="G64" i="29"/>
  <c r="D64" i="29"/>
  <c r="C64" i="29"/>
  <c r="P63" i="29"/>
  <c r="O63" i="29"/>
  <c r="L63" i="29"/>
  <c r="K63" i="29"/>
  <c r="H63" i="29"/>
  <c r="G63" i="29"/>
  <c r="D63" i="29"/>
  <c r="C63" i="29"/>
  <c r="P62" i="29"/>
  <c r="O62" i="29"/>
  <c r="L62" i="29"/>
  <c r="K62" i="29"/>
  <c r="H62" i="29"/>
  <c r="G62" i="29"/>
  <c r="D62" i="29"/>
  <c r="C62" i="29"/>
  <c r="P61" i="29"/>
  <c r="O61" i="29"/>
  <c r="L61" i="29"/>
  <c r="K61" i="29"/>
  <c r="H61" i="29"/>
  <c r="G61" i="29"/>
  <c r="D61" i="29"/>
  <c r="C61" i="29"/>
  <c r="P60" i="29"/>
  <c r="O60" i="29"/>
  <c r="L60" i="29"/>
  <c r="K60" i="29"/>
  <c r="H60" i="29"/>
  <c r="G60" i="29"/>
  <c r="D60" i="29"/>
  <c r="C60" i="29"/>
  <c r="P59" i="29"/>
  <c r="O59" i="29"/>
  <c r="L59" i="29"/>
  <c r="K59" i="29"/>
  <c r="H59" i="29"/>
  <c r="G59" i="29"/>
  <c r="D59" i="29"/>
  <c r="C59" i="29"/>
  <c r="P58" i="29"/>
  <c r="O58" i="29"/>
  <c r="L58" i="29"/>
  <c r="K58" i="29"/>
  <c r="H58" i="29"/>
  <c r="G58" i="29"/>
  <c r="D58" i="29"/>
  <c r="C58" i="29"/>
  <c r="P57" i="29"/>
  <c r="O57" i="29"/>
  <c r="L57" i="29"/>
  <c r="K57" i="29"/>
  <c r="H57" i="29"/>
  <c r="G57" i="29"/>
  <c r="D57" i="29"/>
  <c r="C57" i="29"/>
  <c r="P56" i="29"/>
  <c r="O56" i="29"/>
  <c r="L56" i="29"/>
  <c r="K56" i="29"/>
  <c r="H56" i="29"/>
  <c r="G56" i="29"/>
  <c r="D56" i="29"/>
  <c r="C56" i="29"/>
  <c r="P55" i="29"/>
  <c r="O55" i="29"/>
  <c r="L55" i="29"/>
  <c r="K55" i="29"/>
  <c r="H55" i="29"/>
  <c r="G55" i="29"/>
  <c r="D55" i="29"/>
  <c r="C55" i="29"/>
  <c r="O53" i="29"/>
  <c r="O27" i="25"/>
  <c r="H96" i="24"/>
  <c r="P136" i="24" s="1"/>
  <c r="G96" i="24"/>
  <c r="O136" i="24" s="1"/>
  <c r="F96" i="24"/>
  <c r="N116" i="24" s="1"/>
  <c r="E96" i="24"/>
  <c r="M136" i="24" s="1"/>
  <c r="D96" i="24"/>
  <c r="L136" i="24" s="1"/>
  <c r="C96" i="24"/>
  <c r="K116" i="24" s="1"/>
  <c r="H95" i="24"/>
  <c r="P135" i="24" s="1"/>
  <c r="G95" i="24"/>
  <c r="O115" i="24" s="1"/>
  <c r="F95" i="24"/>
  <c r="N135" i="24" s="1"/>
  <c r="E95" i="24"/>
  <c r="M135" i="24" s="1"/>
  <c r="D95" i="24"/>
  <c r="L115" i="24" s="1"/>
  <c r="C95" i="24"/>
  <c r="K135" i="24" s="1"/>
  <c r="H25" i="24"/>
  <c r="P65" i="24" s="1"/>
  <c r="G25" i="24"/>
  <c r="O65" i="24" s="1"/>
  <c r="F25" i="24"/>
  <c r="N45" i="24" s="1"/>
  <c r="E25" i="24"/>
  <c r="D25" i="24"/>
  <c r="L65" i="24" s="1"/>
  <c r="C25" i="24"/>
  <c r="K45" i="24" s="1"/>
  <c r="H24" i="24"/>
  <c r="P44" i="24" s="1"/>
  <c r="G24" i="24"/>
  <c r="O64" i="24" s="1"/>
  <c r="F24" i="24"/>
  <c r="N64" i="24" s="1"/>
  <c r="E24" i="24"/>
  <c r="M64" i="24" s="1"/>
  <c r="D24" i="24"/>
  <c r="L64" i="24" s="1"/>
  <c r="C24" i="24"/>
  <c r="K64" i="24" s="1"/>
  <c r="B135" i="24"/>
  <c r="B136" i="24"/>
  <c r="B115" i="24"/>
  <c r="B116" i="24"/>
  <c r="B64" i="24"/>
  <c r="B65" i="24"/>
  <c r="B44" i="24"/>
  <c r="B45" i="24"/>
  <c r="B38" i="23"/>
  <c r="B37" i="23"/>
  <c r="B132" i="24"/>
  <c r="B131" i="24"/>
  <c r="B130" i="24"/>
  <c r="B129" i="24"/>
  <c r="B128" i="24"/>
  <c r="B127" i="24"/>
  <c r="B126" i="24"/>
  <c r="B125" i="24"/>
  <c r="B124" i="24"/>
  <c r="B123" i="24"/>
  <c r="B122" i="24"/>
  <c r="B121" i="24"/>
  <c r="B112" i="24"/>
  <c r="B111" i="24"/>
  <c r="B110" i="24"/>
  <c r="B109" i="24"/>
  <c r="B108" i="24"/>
  <c r="B107" i="24"/>
  <c r="B106" i="24"/>
  <c r="B105" i="24"/>
  <c r="B104" i="24"/>
  <c r="B103" i="24"/>
  <c r="B102" i="24"/>
  <c r="B101" i="24"/>
  <c r="H92" i="24"/>
  <c r="P112" i="24" s="1"/>
  <c r="G92" i="24"/>
  <c r="O132" i="24" s="1"/>
  <c r="F92" i="24"/>
  <c r="N132" i="24" s="1"/>
  <c r="E92" i="24"/>
  <c r="M132" i="24" s="1"/>
  <c r="D92" i="24"/>
  <c r="L132" i="24" s="1"/>
  <c r="C92" i="24"/>
  <c r="K132" i="24" s="1"/>
  <c r="H91" i="24"/>
  <c r="P111" i="24" s="1"/>
  <c r="G91" i="24"/>
  <c r="O131" i="24" s="1"/>
  <c r="F91" i="24"/>
  <c r="N131" i="24" s="1"/>
  <c r="E91" i="24"/>
  <c r="M131" i="24" s="1"/>
  <c r="D91" i="24"/>
  <c r="L111" i="24" s="1"/>
  <c r="C91" i="24"/>
  <c r="K111" i="24" s="1"/>
  <c r="H90" i="24"/>
  <c r="P130" i="24" s="1"/>
  <c r="G90" i="24"/>
  <c r="O130" i="24" s="1"/>
  <c r="F90" i="24"/>
  <c r="N130" i="24" s="1"/>
  <c r="E90" i="24"/>
  <c r="M130" i="24" s="1"/>
  <c r="D90" i="24"/>
  <c r="L130" i="24" s="1"/>
  <c r="C90" i="24"/>
  <c r="K110" i="24" s="1"/>
  <c r="H89" i="24"/>
  <c r="P129" i="24" s="1"/>
  <c r="G89" i="24"/>
  <c r="O129" i="24" s="1"/>
  <c r="F89" i="24"/>
  <c r="N129" i="24" s="1"/>
  <c r="E89" i="24"/>
  <c r="M129" i="24" s="1"/>
  <c r="D89" i="24"/>
  <c r="L129" i="24" s="1"/>
  <c r="C89" i="24"/>
  <c r="K129" i="24" s="1"/>
  <c r="H88" i="24"/>
  <c r="P108" i="24" s="1"/>
  <c r="G88" i="24"/>
  <c r="O128" i="24" s="1"/>
  <c r="F88" i="24"/>
  <c r="N128" i="24" s="1"/>
  <c r="E88" i="24"/>
  <c r="M128" i="24" s="1"/>
  <c r="D88" i="24"/>
  <c r="L128" i="24" s="1"/>
  <c r="C88" i="24"/>
  <c r="K128" i="24" s="1"/>
  <c r="H87" i="24"/>
  <c r="P107" i="24" s="1"/>
  <c r="G87" i="24"/>
  <c r="O127" i="24" s="1"/>
  <c r="F87" i="24"/>
  <c r="N127" i="24" s="1"/>
  <c r="E87" i="24"/>
  <c r="M127" i="24" s="1"/>
  <c r="D87" i="24"/>
  <c r="L107" i="24" s="1"/>
  <c r="C87" i="24"/>
  <c r="K107" i="24" s="1"/>
  <c r="H86" i="24"/>
  <c r="P126" i="24" s="1"/>
  <c r="G86" i="24"/>
  <c r="O126" i="24" s="1"/>
  <c r="F86" i="24"/>
  <c r="N126" i="24" s="1"/>
  <c r="E86" i="24"/>
  <c r="M126" i="24" s="1"/>
  <c r="D86" i="24"/>
  <c r="L126" i="24" s="1"/>
  <c r="C86" i="24"/>
  <c r="K106" i="24" s="1"/>
  <c r="H85" i="24"/>
  <c r="P125" i="24" s="1"/>
  <c r="G85" i="24"/>
  <c r="O125" i="24" s="1"/>
  <c r="F85" i="24"/>
  <c r="N125" i="24" s="1"/>
  <c r="E85" i="24"/>
  <c r="M125" i="24" s="1"/>
  <c r="D85" i="24"/>
  <c r="L125" i="24" s="1"/>
  <c r="C85" i="24"/>
  <c r="K125" i="24" s="1"/>
  <c r="H84" i="24"/>
  <c r="P104" i="24" s="1"/>
  <c r="G84" i="24"/>
  <c r="O124" i="24" s="1"/>
  <c r="F84" i="24"/>
  <c r="N124" i="24" s="1"/>
  <c r="E84" i="24"/>
  <c r="M124" i="24" s="1"/>
  <c r="D84" i="24"/>
  <c r="L124" i="24" s="1"/>
  <c r="C84" i="24"/>
  <c r="K104" i="24" s="1"/>
  <c r="H83" i="24"/>
  <c r="P123" i="24" s="1"/>
  <c r="G83" i="24"/>
  <c r="O123" i="24" s="1"/>
  <c r="F83" i="24"/>
  <c r="N123" i="24" s="1"/>
  <c r="E83" i="24"/>
  <c r="M123" i="24" s="1"/>
  <c r="D83" i="24"/>
  <c r="L103" i="24" s="1"/>
  <c r="C83" i="24"/>
  <c r="K103" i="24" s="1"/>
  <c r="G82" i="24"/>
  <c r="O122" i="24" s="1"/>
  <c r="F82" i="24"/>
  <c r="N122" i="24" s="1"/>
  <c r="E82" i="24"/>
  <c r="M122" i="24" s="1"/>
  <c r="D82" i="24"/>
  <c r="L122" i="24" s="1"/>
  <c r="C82" i="24"/>
  <c r="K122" i="24" s="1"/>
  <c r="G81" i="24"/>
  <c r="O101" i="24" s="1"/>
  <c r="F81" i="24"/>
  <c r="N121" i="24" s="1"/>
  <c r="E81" i="24"/>
  <c r="M121" i="24" s="1"/>
  <c r="D81" i="24"/>
  <c r="L121" i="24" s="1"/>
  <c r="C81" i="24"/>
  <c r="K121" i="24" s="1"/>
  <c r="B61" i="24"/>
  <c r="B60" i="24"/>
  <c r="B59" i="24"/>
  <c r="B58" i="24"/>
  <c r="B57" i="24"/>
  <c r="B56" i="24"/>
  <c r="B55" i="24"/>
  <c r="B54" i="24"/>
  <c r="B53" i="24"/>
  <c r="B52" i="24"/>
  <c r="B51" i="24"/>
  <c r="B50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H21" i="24"/>
  <c r="P61" i="24" s="1"/>
  <c r="G21" i="24"/>
  <c r="O41" i="24" s="1"/>
  <c r="F21" i="24"/>
  <c r="N41" i="24" s="1"/>
  <c r="E21" i="24"/>
  <c r="M41" i="24" s="1"/>
  <c r="D21" i="24"/>
  <c r="L61" i="24" s="1"/>
  <c r="C21" i="24"/>
  <c r="K61" i="24" s="1"/>
  <c r="H20" i="24"/>
  <c r="P40" i="24" s="1"/>
  <c r="G20" i="24"/>
  <c r="O40" i="24" s="1"/>
  <c r="F20" i="24"/>
  <c r="N40" i="24" s="1"/>
  <c r="E20" i="24"/>
  <c r="M40" i="24" s="1"/>
  <c r="D20" i="24"/>
  <c r="L60" i="24" s="1"/>
  <c r="C20" i="24"/>
  <c r="K60" i="24" s="1"/>
  <c r="H19" i="24"/>
  <c r="P59" i="24" s="1"/>
  <c r="G19" i="24"/>
  <c r="O39" i="24" s="1"/>
  <c r="F19" i="24"/>
  <c r="N39" i="24" s="1"/>
  <c r="E19" i="24"/>
  <c r="M39" i="24" s="1"/>
  <c r="D19" i="24"/>
  <c r="L59" i="24" s="1"/>
  <c r="C19" i="24"/>
  <c r="K59" i="24" s="1"/>
  <c r="H18" i="24"/>
  <c r="P58" i="24" s="1"/>
  <c r="G18" i="24"/>
  <c r="O38" i="24" s="1"/>
  <c r="F18" i="24"/>
  <c r="N38" i="24" s="1"/>
  <c r="E18" i="24"/>
  <c r="M38" i="24" s="1"/>
  <c r="D18" i="24"/>
  <c r="L58" i="24" s="1"/>
  <c r="C18" i="24"/>
  <c r="K58" i="24" s="1"/>
  <c r="H17" i="24"/>
  <c r="P57" i="24" s="1"/>
  <c r="G17" i="24"/>
  <c r="O37" i="24" s="1"/>
  <c r="F17" i="24"/>
  <c r="N37" i="24" s="1"/>
  <c r="E17" i="24"/>
  <c r="M37" i="24" s="1"/>
  <c r="D17" i="24"/>
  <c r="L57" i="24" s="1"/>
  <c r="C17" i="24"/>
  <c r="K57" i="24" s="1"/>
  <c r="H16" i="24"/>
  <c r="P36" i="24" s="1"/>
  <c r="G16" i="24"/>
  <c r="O36" i="24" s="1"/>
  <c r="F16" i="24"/>
  <c r="N36" i="24" s="1"/>
  <c r="E16" i="24"/>
  <c r="M36" i="24" s="1"/>
  <c r="D16" i="24"/>
  <c r="L56" i="24" s="1"/>
  <c r="C16" i="24"/>
  <c r="K56" i="24" s="1"/>
  <c r="H15" i="24"/>
  <c r="P35" i="24" s="1"/>
  <c r="G15" i="24"/>
  <c r="O35" i="24" s="1"/>
  <c r="F15" i="24"/>
  <c r="N35" i="24" s="1"/>
  <c r="E15" i="24"/>
  <c r="M35" i="24" s="1"/>
  <c r="D15" i="24"/>
  <c r="L55" i="24" s="1"/>
  <c r="C15" i="24"/>
  <c r="K55" i="24" s="1"/>
  <c r="H14" i="24"/>
  <c r="P34" i="24" s="1"/>
  <c r="G14" i="24"/>
  <c r="O34" i="24" s="1"/>
  <c r="F14" i="24"/>
  <c r="N34" i="24" s="1"/>
  <c r="E14" i="24"/>
  <c r="M34" i="24" s="1"/>
  <c r="D14" i="24"/>
  <c r="L54" i="24" s="1"/>
  <c r="C14" i="24"/>
  <c r="K54" i="24" s="1"/>
  <c r="H13" i="24"/>
  <c r="P33" i="24" s="1"/>
  <c r="G13" i="24"/>
  <c r="O33" i="24" s="1"/>
  <c r="F13" i="24"/>
  <c r="N33" i="24" s="1"/>
  <c r="E13" i="24"/>
  <c r="M33" i="24" s="1"/>
  <c r="D13" i="24"/>
  <c r="L53" i="24" s="1"/>
  <c r="C13" i="24"/>
  <c r="K53" i="24" s="1"/>
  <c r="H12" i="24"/>
  <c r="P32" i="24" s="1"/>
  <c r="G12" i="24"/>
  <c r="O32" i="24" s="1"/>
  <c r="F12" i="24"/>
  <c r="N32" i="24" s="1"/>
  <c r="E12" i="24"/>
  <c r="M32" i="24" s="1"/>
  <c r="D12" i="24"/>
  <c r="L52" i="24" s="1"/>
  <c r="C12" i="24"/>
  <c r="K52" i="24" s="1"/>
  <c r="G11" i="24"/>
  <c r="O31" i="24" s="1"/>
  <c r="F11" i="24"/>
  <c r="N31" i="24" s="1"/>
  <c r="E11" i="24"/>
  <c r="M31" i="24" s="1"/>
  <c r="D11" i="24"/>
  <c r="L31" i="24" s="1"/>
  <c r="C11" i="24"/>
  <c r="K51" i="24" s="1"/>
  <c r="G10" i="24"/>
  <c r="O50" i="24" s="1"/>
  <c r="F10" i="24"/>
  <c r="N30" i="24" s="1"/>
  <c r="E10" i="24"/>
  <c r="M30" i="24" s="1"/>
  <c r="D10" i="24"/>
  <c r="L30" i="24" s="1"/>
  <c r="C10" i="24"/>
  <c r="K30" i="24" s="1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38" i="22"/>
  <c r="B37" i="22"/>
  <c r="M65" i="24" l="1"/>
  <c r="M45" i="24"/>
  <c r="J55" i="29"/>
  <c r="J56" i="29"/>
  <c r="J62" i="29"/>
  <c r="J63" i="29"/>
  <c r="B26" i="27"/>
  <c r="R26" i="27"/>
  <c r="R27" i="25"/>
  <c r="R28" i="25"/>
  <c r="R30" i="25"/>
  <c r="N55" i="29"/>
  <c r="N57" i="29"/>
  <c r="N68" i="29"/>
  <c r="N69" i="29"/>
  <c r="N71" i="29"/>
  <c r="N79" i="29"/>
  <c r="R57" i="29"/>
  <c r="R61" i="29"/>
  <c r="R77" i="29"/>
  <c r="F26" i="27"/>
  <c r="K44" i="24"/>
  <c r="K24" i="24" s="1"/>
  <c r="B21" i="24"/>
  <c r="J61" i="24" s="1"/>
  <c r="B10" i="24"/>
  <c r="J50" i="24" s="1"/>
  <c r="B18" i="24"/>
  <c r="J58" i="24" s="1"/>
  <c r="B91" i="24"/>
  <c r="J111" i="24" s="1"/>
  <c r="M116" i="24"/>
  <c r="M96" i="24" s="1"/>
  <c r="L44" i="24"/>
  <c r="L24" i="24" s="1"/>
  <c r="B83" i="24"/>
  <c r="J103" i="24" s="1"/>
  <c r="B86" i="24"/>
  <c r="J106" i="24" s="1"/>
  <c r="P45" i="24"/>
  <c r="P25" i="24" s="1"/>
  <c r="B84" i="24"/>
  <c r="J104" i="24" s="1"/>
  <c r="B11" i="24"/>
  <c r="J51" i="24" s="1"/>
  <c r="B92" i="24"/>
  <c r="J112" i="24" s="1"/>
  <c r="B95" i="24"/>
  <c r="J115" i="24" s="1"/>
  <c r="P127" i="24"/>
  <c r="P87" i="24" s="1"/>
  <c r="P64" i="24"/>
  <c r="P24" i="24" s="1"/>
  <c r="O116" i="24"/>
  <c r="O96" i="24" s="1"/>
  <c r="B87" i="24"/>
  <c r="J107" i="24" s="1"/>
  <c r="B24" i="24"/>
  <c r="J44" i="24" s="1"/>
  <c r="N136" i="24"/>
  <c r="N96" i="24" s="1"/>
  <c r="L135" i="24"/>
  <c r="L95" i="24" s="1"/>
  <c r="B19" i="24"/>
  <c r="J59" i="24" s="1"/>
  <c r="B90" i="24"/>
  <c r="J110" i="24" s="1"/>
  <c r="N65" i="24"/>
  <c r="N25" i="24" s="1"/>
  <c r="K65" i="24"/>
  <c r="K25" i="24" s="1"/>
  <c r="R79" i="29"/>
  <c r="B31" i="26"/>
  <c r="R76" i="29"/>
  <c r="T53" i="29"/>
  <c r="R53" i="29" s="1"/>
  <c r="R69" i="29"/>
  <c r="R78" i="29"/>
  <c r="J72" i="29"/>
  <c r="R55" i="29"/>
  <c r="R59" i="29"/>
  <c r="R63" i="29"/>
  <c r="R67" i="29"/>
  <c r="R71" i="29"/>
  <c r="B77" i="29"/>
  <c r="R26" i="28"/>
  <c r="F26" i="28"/>
  <c r="S24" i="27"/>
  <c r="J26" i="26"/>
  <c r="R28" i="26"/>
  <c r="J67" i="29"/>
  <c r="J70" i="29"/>
  <c r="F26" i="26"/>
  <c r="R27" i="26"/>
  <c r="J29" i="26"/>
  <c r="F30" i="26"/>
  <c r="R56" i="29"/>
  <c r="R70" i="29"/>
  <c r="R74" i="29"/>
  <c r="R81" i="29"/>
  <c r="O24" i="27"/>
  <c r="K24" i="28"/>
  <c r="R64" i="29"/>
  <c r="P53" i="29"/>
  <c r="N53" i="29" s="1"/>
  <c r="N61" i="29"/>
  <c r="N63" i="29"/>
  <c r="N65" i="29"/>
  <c r="B28" i="26"/>
  <c r="F31" i="26"/>
  <c r="P24" i="27"/>
  <c r="R75" i="29"/>
  <c r="B67" i="29"/>
  <c r="B81" i="29"/>
  <c r="N26" i="26"/>
  <c r="B29" i="26"/>
  <c r="R58" i="29"/>
  <c r="R65" i="29"/>
  <c r="R72" i="29"/>
  <c r="D24" i="27"/>
  <c r="F56" i="29"/>
  <c r="F57" i="29"/>
  <c r="F58" i="29"/>
  <c r="F73" i="29"/>
  <c r="F74" i="29"/>
  <c r="K24" i="26"/>
  <c r="B26" i="26"/>
  <c r="N27" i="26"/>
  <c r="F29" i="26"/>
  <c r="B30" i="26"/>
  <c r="R62" i="29"/>
  <c r="R66" i="29"/>
  <c r="R73" i="29"/>
  <c r="R80" i="29"/>
  <c r="B68" i="29"/>
  <c r="B69" i="29"/>
  <c r="B70" i="29"/>
  <c r="B73" i="29"/>
  <c r="B75" i="29"/>
  <c r="B76" i="29"/>
  <c r="B79" i="29"/>
  <c r="B80" i="29"/>
  <c r="F59" i="29"/>
  <c r="F63" i="29"/>
  <c r="J65" i="29"/>
  <c r="J71" i="29"/>
  <c r="N59" i="29"/>
  <c r="N60" i="29"/>
  <c r="B59" i="29"/>
  <c r="B60" i="29"/>
  <c r="B61" i="29"/>
  <c r="B63" i="29"/>
  <c r="B65" i="29"/>
  <c r="B66" i="29"/>
  <c r="G53" i="29"/>
  <c r="B55" i="29"/>
  <c r="B57" i="29"/>
  <c r="B58" i="29"/>
  <c r="J68" i="29"/>
  <c r="J73" i="29"/>
  <c r="J78" i="29"/>
  <c r="K53" i="29"/>
  <c r="B71" i="29"/>
  <c r="L53" i="29"/>
  <c r="F61" i="29"/>
  <c r="F64" i="29"/>
  <c r="N80" i="29"/>
  <c r="C53" i="29"/>
  <c r="F68" i="29"/>
  <c r="F69" i="29"/>
  <c r="F70" i="29"/>
  <c r="B78" i="29"/>
  <c r="N81" i="29"/>
  <c r="N56" i="29"/>
  <c r="J58" i="29"/>
  <c r="F60" i="29"/>
  <c r="B62" i="29"/>
  <c r="N64" i="29"/>
  <c r="J66" i="29"/>
  <c r="F67" i="29"/>
  <c r="N72" i="29"/>
  <c r="J75" i="29"/>
  <c r="J76" i="29"/>
  <c r="F79" i="29"/>
  <c r="F80" i="29"/>
  <c r="D53" i="29"/>
  <c r="J59" i="29"/>
  <c r="B72" i="29"/>
  <c r="N73" i="29"/>
  <c r="N74" i="29"/>
  <c r="J77" i="29"/>
  <c r="F81" i="29"/>
  <c r="B56" i="29"/>
  <c r="N58" i="29"/>
  <c r="J60" i="29"/>
  <c r="F62" i="29"/>
  <c r="B64" i="29"/>
  <c r="N66" i="29"/>
  <c r="N75" i="29"/>
  <c r="N76" i="29"/>
  <c r="J79" i="29"/>
  <c r="J80" i="29"/>
  <c r="F55" i="29"/>
  <c r="J61" i="29"/>
  <c r="N67" i="29"/>
  <c r="J69" i="29"/>
  <c r="F71" i="29"/>
  <c r="F72" i="29"/>
  <c r="B74" i="29"/>
  <c r="N77" i="29"/>
  <c r="N78" i="29"/>
  <c r="J81" i="29"/>
  <c r="H53" i="29"/>
  <c r="N62" i="29"/>
  <c r="J64" i="29"/>
  <c r="F65" i="29"/>
  <c r="F66" i="29"/>
  <c r="N70" i="29"/>
  <c r="F75" i="29"/>
  <c r="F76" i="29"/>
  <c r="J57" i="29"/>
  <c r="J74" i="29"/>
  <c r="F77" i="29"/>
  <c r="F78" i="29"/>
  <c r="J26" i="28"/>
  <c r="N26" i="28"/>
  <c r="P24" i="28"/>
  <c r="N24" i="28" s="1"/>
  <c r="L24" i="28"/>
  <c r="T24" i="28"/>
  <c r="R24" i="28" s="1"/>
  <c r="B26" i="28"/>
  <c r="F24" i="28"/>
  <c r="G24" i="27"/>
  <c r="J26" i="27"/>
  <c r="N26" i="27"/>
  <c r="T24" i="27"/>
  <c r="H24" i="27"/>
  <c r="J24" i="27"/>
  <c r="C24" i="27"/>
  <c r="J31" i="26"/>
  <c r="B27" i="26"/>
  <c r="J28" i="26"/>
  <c r="J30" i="26"/>
  <c r="O24" i="26"/>
  <c r="N30" i="26"/>
  <c r="J27" i="26"/>
  <c r="G24" i="26"/>
  <c r="F27" i="26"/>
  <c r="N29" i="26"/>
  <c r="D24" i="26"/>
  <c r="N28" i="26"/>
  <c r="R30" i="26"/>
  <c r="N31" i="26"/>
  <c r="T24" i="26"/>
  <c r="L24" i="26"/>
  <c r="S24" i="26"/>
  <c r="R26" i="26"/>
  <c r="R29" i="26"/>
  <c r="F28" i="26"/>
  <c r="R31" i="26"/>
  <c r="H24" i="26"/>
  <c r="P24" i="26"/>
  <c r="C24" i="26"/>
  <c r="R31" i="25"/>
  <c r="S24" i="25"/>
  <c r="R26" i="25"/>
  <c r="R29" i="25"/>
  <c r="T24" i="25"/>
  <c r="O29" i="25"/>
  <c r="H26" i="25"/>
  <c r="O31" i="25"/>
  <c r="K27" i="25"/>
  <c r="P30" i="25"/>
  <c r="L27" i="25"/>
  <c r="P28" i="25"/>
  <c r="P29" i="25"/>
  <c r="H30" i="25"/>
  <c r="K31" i="25"/>
  <c r="K29" i="25"/>
  <c r="L31" i="25"/>
  <c r="P27" i="25"/>
  <c r="N27" i="25" s="1"/>
  <c r="P26" i="25"/>
  <c r="H28" i="25"/>
  <c r="L26" i="25"/>
  <c r="K28" i="25"/>
  <c r="L30" i="25"/>
  <c r="O26" i="25"/>
  <c r="O30" i="25"/>
  <c r="H27" i="25"/>
  <c r="C29" i="25"/>
  <c r="C31" i="25"/>
  <c r="G28" i="25"/>
  <c r="L116" i="24"/>
  <c r="L96" i="24" s="1"/>
  <c r="P116" i="24"/>
  <c r="P96" i="24" s="1"/>
  <c r="P115" i="24"/>
  <c r="P95" i="24" s="1"/>
  <c r="K136" i="24"/>
  <c r="K96" i="24" s="1"/>
  <c r="N115" i="24"/>
  <c r="N95" i="24" s="1"/>
  <c r="M115" i="24"/>
  <c r="M95" i="24" s="1"/>
  <c r="K115" i="24"/>
  <c r="K95" i="24" s="1"/>
  <c r="O135" i="24"/>
  <c r="O95" i="24" s="1"/>
  <c r="L45" i="24"/>
  <c r="L25" i="24" s="1"/>
  <c r="B25" i="24"/>
  <c r="J65" i="24" s="1"/>
  <c r="O45" i="24"/>
  <c r="O25" i="24" s="1"/>
  <c r="N44" i="24"/>
  <c r="N24" i="24" s="1"/>
  <c r="M44" i="24"/>
  <c r="M24" i="24" s="1"/>
  <c r="O44" i="24"/>
  <c r="O24" i="24" s="1"/>
  <c r="B96" i="24"/>
  <c r="K108" i="24"/>
  <c r="K88" i="24" s="1"/>
  <c r="B13" i="24"/>
  <c r="J53" i="24" s="1"/>
  <c r="B20" i="24"/>
  <c r="J60" i="24" s="1"/>
  <c r="B16" i="24"/>
  <c r="J56" i="24" s="1"/>
  <c r="B12" i="24"/>
  <c r="J52" i="24" s="1"/>
  <c r="P41" i="24"/>
  <c r="P21" i="24" s="1"/>
  <c r="B88" i="24"/>
  <c r="J108" i="24" s="1"/>
  <c r="P38" i="24"/>
  <c r="P18" i="24" s="1"/>
  <c r="L104" i="24"/>
  <c r="L84" i="24" s="1"/>
  <c r="L109" i="24"/>
  <c r="L89" i="24" s="1"/>
  <c r="B85" i="24"/>
  <c r="J105" i="24" s="1"/>
  <c r="P39" i="24"/>
  <c r="P19" i="24" s="1"/>
  <c r="L105" i="24"/>
  <c r="L85" i="24" s="1"/>
  <c r="L110" i="24"/>
  <c r="L90" i="24" s="1"/>
  <c r="B15" i="24"/>
  <c r="J55" i="24" s="1"/>
  <c r="B82" i="24"/>
  <c r="J102" i="24" s="1"/>
  <c r="P131" i="24"/>
  <c r="P91" i="24" s="1"/>
  <c r="B89" i="24"/>
  <c r="J129" i="24" s="1"/>
  <c r="P37" i="24"/>
  <c r="P17" i="24" s="1"/>
  <c r="K112" i="24"/>
  <c r="K92" i="24" s="1"/>
  <c r="P124" i="24"/>
  <c r="P84" i="24" s="1"/>
  <c r="B81" i="24"/>
  <c r="J121" i="24" s="1"/>
  <c r="K102" i="24"/>
  <c r="K82" i="24" s="1"/>
  <c r="L106" i="24"/>
  <c r="L86" i="24" s="1"/>
  <c r="K109" i="24"/>
  <c r="K89" i="24" s="1"/>
  <c r="L112" i="24"/>
  <c r="L92" i="24" s="1"/>
  <c r="J131" i="24"/>
  <c r="J91" i="24" s="1"/>
  <c r="B17" i="24"/>
  <c r="J57" i="24" s="1"/>
  <c r="P132" i="24"/>
  <c r="P92" i="24" s="1"/>
  <c r="B14" i="24"/>
  <c r="J54" i="24" s="1"/>
  <c r="J41" i="24"/>
  <c r="K105" i="24"/>
  <c r="K85" i="24" s="1"/>
  <c r="L108" i="24"/>
  <c r="L88" i="24" s="1"/>
  <c r="P128" i="24"/>
  <c r="P88" i="24" s="1"/>
  <c r="O30" i="24"/>
  <c r="O10" i="24" s="1"/>
  <c r="K50" i="24"/>
  <c r="K10" i="24" s="1"/>
  <c r="L51" i="24"/>
  <c r="L11" i="24" s="1"/>
  <c r="M52" i="24"/>
  <c r="M12" i="24" s="1"/>
  <c r="M53" i="24"/>
  <c r="M13" i="24" s="1"/>
  <c r="M54" i="24"/>
  <c r="M14" i="24" s="1"/>
  <c r="M55" i="24"/>
  <c r="M15" i="24" s="1"/>
  <c r="M56" i="24"/>
  <c r="M16" i="24" s="1"/>
  <c r="M57" i="24"/>
  <c r="M17" i="24" s="1"/>
  <c r="M58" i="24"/>
  <c r="M18" i="24" s="1"/>
  <c r="M59" i="24"/>
  <c r="M19" i="24" s="1"/>
  <c r="M60" i="24"/>
  <c r="M20" i="24" s="1"/>
  <c r="M61" i="24"/>
  <c r="M21" i="24" s="1"/>
  <c r="K101" i="24"/>
  <c r="K81" i="24" s="1"/>
  <c r="L102" i="24"/>
  <c r="L82" i="24" s="1"/>
  <c r="M103" i="24"/>
  <c r="M83" i="24" s="1"/>
  <c r="M104" i="24"/>
  <c r="M84" i="24" s="1"/>
  <c r="M105" i="24"/>
  <c r="M85" i="24" s="1"/>
  <c r="M106" i="24"/>
  <c r="M86" i="24" s="1"/>
  <c r="M107" i="24"/>
  <c r="M87" i="24" s="1"/>
  <c r="M108" i="24"/>
  <c r="M88" i="24" s="1"/>
  <c r="M109" i="24"/>
  <c r="M89" i="24" s="1"/>
  <c r="M110" i="24"/>
  <c r="M90" i="24" s="1"/>
  <c r="M111" i="24"/>
  <c r="M91" i="24" s="1"/>
  <c r="M112" i="24"/>
  <c r="M92" i="24" s="1"/>
  <c r="O121" i="24"/>
  <c r="O81" i="24" s="1"/>
  <c r="L50" i="24"/>
  <c r="L10" i="24" s="1"/>
  <c r="M51" i="24"/>
  <c r="M11" i="24" s="1"/>
  <c r="N52" i="24"/>
  <c r="N12" i="24" s="1"/>
  <c r="N53" i="24"/>
  <c r="N13" i="24" s="1"/>
  <c r="N54" i="24"/>
  <c r="N14" i="24" s="1"/>
  <c r="N55" i="24"/>
  <c r="N15" i="24" s="1"/>
  <c r="N56" i="24"/>
  <c r="N16" i="24" s="1"/>
  <c r="N57" i="24"/>
  <c r="N17" i="24" s="1"/>
  <c r="N58" i="24"/>
  <c r="N18" i="24" s="1"/>
  <c r="N59" i="24"/>
  <c r="N19" i="24" s="1"/>
  <c r="N60" i="24"/>
  <c r="N20" i="24" s="1"/>
  <c r="N61" i="24"/>
  <c r="N21" i="24" s="1"/>
  <c r="L101" i="24"/>
  <c r="L81" i="24" s="1"/>
  <c r="M102" i="24"/>
  <c r="M82" i="24" s="1"/>
  <c r="N103" i="24"/>
  <c r="N83" i="24" s="1"/>
  <c r="N104" i="24"/>
  <c r="N84" i="24" s="1"/>
  <c r="N105" i="24"/>
  <c r="N85" i="24" s="1"/>
  <c r="N106" i="24"/>
  <c r="N86" i="24" s="1"/>
  <c r="N107" i="24"/>
  <c r="N87" i="24" s="1"/>
  <c r="N108" i="24"/>
  <c r="N88" i="24" s="1"/>
  <c r="N109" i="24"/>
  <c r="N89" i="24" s="1"/>
  <c r="N110" i="24"/>
  <c r="N90" i="24" s="1"/>
  <c r="N111" i="24"/>
  <c r="N91" i="24" s="1"/>
  <c r="N112" i="24"/>
  <c r="N92" i="24" s="1"/>
  <c r="K32" i="24"/>
  <c r="K12" i="24" s="1"/>
  <c r="K33" i="24"/>
  <c r="K13" i="24" s="1"/>
  <c r="K34" i="24"/>
  <c r="K14" i="24" s="1"/>
  <c r="K35" i="24"/>
  <c r="K15" i="24" s="1"/>
  <c r="K36" i="24"/>
  <c r="K16" i="24" s="1"/>
  <c r="K37" i="24"/>
  <c r="K17" i="24" s="1"/>
  <c r="K38" i="24"/>
  <c r="K18" i="24" s="1"/>
  <c r="K39" i="24"/>
  <c r="K19" i="24" s="1"/>
  <c r="K40" i="24"/>
  <c r="K20" i="24" s="1"/>
  <c r="K41" i="24"/>
  <c r="K21" i="24" s="1"/>
  <c r="M50" i="24"/>
  <c r="M10" i="24" s="1"/>
  <c r="N51" i="24"/>
  <c r="N11" i="24" s="1"/>
  <c r="O52" i="24"/>
  <c r="O12" i="24" s="1"/>
  <c r="O53" i="24"/>
  <c r="O13" i="24" s="1"/>
  <c r="O54" i="24"/>
  <c r="O14" i="24" s="1"/>
  <c r="O55" i="24"/>
  <c r="O15" i="24" s="1"/>
  <c r="O56" i="24"/>
  <c r="O16" i="24" s="1"/>
  <c r="O57" i="24"/>
  <c r="O17" i="24" s="1"/>
  <c r="O58" i="24"/>
  <c r="O18" i="24" s="1"/>
  <c r="O59" i="24"/>
  <c r="O19" i="24" s="1"/>
  <c r="O60" i="24"/>
  <c r="O20" i="24" s="1"/>
  <c r="O61" i="24"/>
  <c r="O21" i="24" s="1"/>
  <c r="M101" i="24"/>
  <c r="M81" i="24" s="1"/>
  <c r="N102" i="24"/>
  <c r="N82" i="24" s="1"/>
  <c r="O103" i="24"/>
  <c r="O83" i="24" s="1"/>
  <c r="O104" i="24"/>
  <c r="O84" i="24" s="1"/>
  <c r="O105" i="24"/>
  <c r="O85" i="24" s="1"/>
  <c r="O106" i="24"/>
  <c r="O86" i="24" s="1"/>
  <c r="O107" i="24"/>
  <c r="O87" i="24" s="1"/>
  <c r="O108" i="24"/>
  <c r="O88" i="24" s="1"/>
  <c r="O109" i="24"/>
  <c r="O89" i="24" s="1"/>
  <c r="O110" i="24"/>
  <c r="O90" i="24" s="1"/>
  <c r="O111" i="24"/>
  <c r="O91" i="24" s="1"/>
  <c r="O112" i="24"/>
  <c r="O92" i="24" s="1"/>
  <c r="K123" i="24"/>
  <c r="K83" i="24" s="1"/>
  <c r="K124" i="24"/>
  <c r="K84" i="24" s="1"/>
  <c r="K126" i="24"/>
  <c r="K86" i="24" s="1"/>
  <c r="K127" i="24"/>
  <c r="K87" i="24" s="1"/>
  <c r="K130" i="24"/>
  <c r="K90" i="24" s="1"/>
  <c r="K131" i="24"/>
  <c r="K91" i="24" s="1"/>
  <c r="J30" i="24"/>
  <c r="J10" i="24" s="1"/>
  <c r="K31" i="24"/>
  <c r="K11" i="24" s="1"/>
  <c r="L32" i="24"/>
  <c r="L12" i="24" s="1"/>
  <c r="L33" i="24"/>
  <c r="L13" i="24" s="1"/>
  <c r="L34" i="24"/>
  <c r="L14" i="24" s="1"/>
  <c r="L35" i="24"/>
  <c r="L15" i="24" s="1"/>
  <c r="L36" i="24"/>
  <c r="L16" i="24" s="1"/>
  <c r="L37" i="24"/>
  <c r="L17" i="24" s="1"/>
  <c r="L38" i="24"/>
  <c r="L18" i="24" s="1"/>
  <c r="L39" i="24"/>
  <c r="L19" i="24" s="1"/>
  <c r="L40" i="24"/>
  <c r="L20" i="24" s="1"/>
  <c r="L41" i="24"/>
  <c r="L21" i="24" s="1"/>
  <c r="N50" i="24"/>
  <c r="N10" i="24" s="1"/>
  <c r="O51" i="24"/>
  <c r="O11" i="24" s="1"/>
  <c r="P52" i="24"/>
  <c r="P12" i="24" s="1"/>
  <c r="P53" i="24"/>
  <c r="P13" i="24" s="1"/>
  <c r="P54" i="24"/>
  <c r="P14" i="24" s="1"/>
  <c r="P55" i="24"/>
  <c r="P15" i="24" s="1"/>
  <c r="P56" i="24"/>
  <c r="P16" i="24" s="1"/>
  <c r="P60" i="24"/>
  <c r="P20" i="24" s="1"/>
  <c r="N101" i="24"/>
  <c r="N81" i="24" s="1"/>
  <c r="O102" i="24"/>
  <c r="O82" i="24" s="1"/>
  <c r="P103" i="24"/>
  <c r="P83" i="24" s="1"/>
  <c r="P105" i="24"/>
  <c r="P85" i="24" s="1"/>
  <c r="P106" i="24"/>
  <c r="P86" i="24" s="1"/>
  <c r="P109" i="24"/>
  <c r="P89" i="24" s="1"/>
  <c r="P110" i="24"/>
  <c r="P90" i="24" s="1"/>
  <c r="L123" i="24"/>
  <c r="L83" i="24" s="1"/>
  <c r="L127" i="24"/>
  <c r="L87" i="24" s="1"/>
  <c r="L131" i="24"/>
  <c r="L91" i="24" s="1"/>
  <c r="M25" i="24" l="1"/>
  <c r="J21" i="24"/>
  <c r="J24" i="26"/>
  <c r="N30" i="25"/>
  <c r="N24" i="27"/>
  <c r="J38" i="24"/>
  <c r="J18" i="24" s="1"/>
  <c r="J130" i="24"/>
  <c r="J90" i="24" s="1"/>
  <c r="J123" i="24"/>
  <c r="J83" i="24" s="1"/>
  <c r="J124" i="24"/>
  <c r="J84" i="24" s="1"/>
  <c r="J127" i="24"/>
  <c r="J87" i="24" s="1"/>
  <c r="J135" i="24"/>
  <c r="J95" i="24" s="1"/>
  <c r="J132" i="24"/>
  <c r="J92" i="24" s="1"/>
  <c r="J126" i="24"/>
  <c r="J86" i="24" s="1"/>
  <c r="J122" i="24"/>
  <c r="J82" i="24" s="1"/>
  <c r="J39" i="24"/>
  <c r="J19" i="24" s="1"/>
  <c r="J31" i="24"/>
  <c r="J11" i="24" s="1"/>
  <c r="J64" i="24"/>
  <c r="J24" i="24" s="1"/>
  <c r="J32" i="24"/>
  <c r="J12" i="24" s="1"/>
  <c r="J45" i="24"/>
  <c r="J25" i="24" s="1"/>
  <c r="F53" i="29"/>
  <c r="J53" i="29"/>
  <c r="B53" i="29"/>
  <c r="J24" i="28"/>
  <c r="C24" i="28"/>
  <c r="B24" i="27"/>
  <c r="R24" i="27"/>
  <c r="F24" i="26"/>
  <c r="F28" i="25"/>
  <c r="F24" i="27"/>
  <c r="D24" i="28"/>
  <c r="R24" i="26"/>
  <c r="B24" i="26"/>
  <c r="N24" i="26"/>
  <c r="R24" i="25"/>
  <c r="N29" i="25"/>
  <c r="J27" i="25"/>
  <c r="G30" i="25"/>
  <c r="F30" i="25" s="1"/>
  <c r="O28" i="25"/>
  <c r="N28" i="25" s="1"/>
  <c r="L29" i="25"/>
  <c r="J29" i="25" s="1"/>
  <c r="G31" i="25"/>
  <c r="G29" i="25"/>
  <c r="G26" i="25"/>
  <c r="F26" i="25" s="1"/>
  <c r="G27" i="25"/>
  <c r="F27" i="25" s="1"/>
  <c r="N26" i="25"/>
  <c r="J31" i="25"/>
  <c r="P31" i="25"/>
  <c r="N31" i="25" s="1"/>
  <c r="P24" i="25"/>
  <c r="D26" i="25"/>
  <c r="K26" i="25"/>
  <c r="J26" i="25" s="1"/>
  <c r="C27" i="25"/>
  <c r="D30" i="25"/>
  <c r="K30" i="25"/>
  <c r="J30" i="25" s="1"/>
  <c r="H29" i="25"/>
  <c r="L28" i="25"/>
  <c r="J28" i="25" s="1"/>
  <c r="D31" i="25"/>
  <c r="B31" i="25" s="1"/>
  <c r="D28" i="25"/>
  <c r="D29" i="25"/>
  <c r="B29" i="25" s="1"/>
  <c r="H31" i="25"/>
  <c r="J116" i="24"/>
  <c r="J136" i="24"/>
  <c r="J36" i="24"/>
  <c r="J16" i="24" s="1"/>
  <c r="J128" i="24"/>
  <c r="J88" i="24" s="1"/>
  <c r="J109" i="24"/>
  <c r="J89" i="24" s="1"/>
  <c r="J33" i="24"/>
  <c r="J13" i="24" s="1"/>
  <c r="J35" i="24"/>
  <c r="J15" i="24" s="1"/>
  <c r="J40" i="24"/>
  <c r="J20" i="24" s="1"/>
  <c r="J101" i="24"/>
  <c r="J81" i="24" s="1"/>
  <c r="J125" i="24"/>
  <c r="J85" i="24" s="1"/>
  <c r="J34" i="24"/>
  <c r="J14" i="24" s="1"/>
  <c r="J37" i="24"/>
  <c r="J17" i="24" s="1"/>
  <c r="B24" i="28" l="1"/>
  <c r="F29" i="25"/>
  <c r="O24" i="25"/>
  <c r="N24" i="25" s="1"/>
  <c r="C26" i="25"/>
  <c r="B26" i="25" s="1"/>
  <c r="F31" i="25"/>
  <c r="C30" i="25"/>
  <c r="B30" i="25" s="1"/>
  <c r="D24" i="25"/>
  <c r="H24" i="25"/>
  <c r="G24" i="25"/>
  <c r="C28" i="25"/>
  <c r="B28" i="25" s="1"/>
  <c r="L24" i="25"/>
  <c r="K24" i="25"/>
  <c r="D27" i="25"/>
  <c r="B27" i="25" s="1"/>
  <c r="J96" i="24"/>
  <c r="F24" i="25" l="1"/>
  <c r="J24" i="25"/>
  <c r="C24" i="25"/>
  <c r="B24" i="25" s="1"/>
  <c r="B34" i="22" l="1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37" i="20" l="1"/>
  <c r="B38" i="20"/>
  <c r="B34" i="20" l="1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C9" i="18" l="1"/>
  <c r="D9" i="18"/>
  <c r="G22" i="18"/>
  <c r="H22" i="18"/>
  <c r="G23" i="18"/>
  <c r="H23" i="18"/>
  <c r="G24" i="18"/>
  <c r="H24" i="18"/>
  <c r="G25" i="18"/>
  <c r="H25" i="18"/>
  <c r="G26" i="18"/>
  <c r="H26" i="18"/>
  <c r="G27" i="18"/>
  <c r="H27" i="18"/>
  <c r="G28" i="18"/>
  <c r="H28" i="18"/>
  <c r="G29" i="18"/>
  <c r="H29" i="18"/>
  <c r="G30" i="18"/>
  <c r="H30" i="18"/>
  <c r="G31" i="18"/>
  <c r="H31" i="18"/>
  <c r="G32" i="18"/>
  <c r="H32" i="18"/>
  <c r="G33" i="18"/>
  <c r="H33" i="18"/>
  <c r="G35" i="18"/>
  <c r="H35" i="18"/>
  <c r="F30" i="18" l="1"/>
  <c r="F35" i="18"/>
  <c r="F28" i="18"/>
  <c r="F32" i="18"/>
  <c r="F23" i="18"/>
  <c r="F25" i="18"/>
  <c r="F26" i="18"/>
  <c r="F22" i="18"/>
  <c r="F27" i="18"/>
  <c r="F33" i="18"/>
  <c r="F29" i="18"/>
  <c r="F31" i="18"/>
  <c r="F24" i="18"/>
  <c r="G11" i="7"/>
  <c r="H11" i="7"/>
  <c r="G12" i="7"/>
  <c r="H12" i="7"/>
  <c r="G13" i="7"/>
  <c r="H13" i="7"/>
  <c r="G14" i="7"/>
  <c r="H14" i="7"/>
  <c r="G15" i="7"/>
  <c r="H15" i="7"/>
  <c r="G17" i="7"/>
  <c r="H17" i="7"/>
  <c r="G18" i="7"/>
  <c r="H18" i="7"/>
  <c r="G19" i="7"/>
  <c r="H19" i="7"/>
  <c r="G20" i="7"/>
  <c r="H20" i="7"/>
  <c r="G21" i="7"/>
  <c r="H21" i="7"/>
  <c r="G23" i="7"/>
  <c r="H23" i="7"/>
  <c r="G24" i="7"/>
  <c r="H24" i="7"/>
  <c r="G25" i="7"/>
  <c r="H25" i="7"/>
  <c r="G26" i="7"/>
  <c r="H26" i="7"/>
  <c r="G27" i="7"/>
  <c r="H27" i="7"/>
  <c r="G28" i="7"/>
  <c r="H28" i="7"/>
  <c r="G29" i="7"/>
  <c r="H29" i="7"/>
  <c r="G30" i="7"/>
  <c r="H30" i="7"/>
  <c r="G31" i="7"/>
  <c r="H31" i="7"/>
  <c r="G32" i="7"/>
  <c r="H32" i="7"/>
  <c r="G33" i="7"/>
  <c r="H33" i="7"/>
  <c r="G34" i="7"/>
  <c r="H34" i="7"/>
  <c r="G35" i="7"/>
  <c r="H35" i="7"/>
  <c r="G36" i="7"/>
  <c r="H36" i="7"/>
  <c r="G39" i="7"/>
  <c r="H39" i="7"/>
  <c r="G40" i="7"/>
  <c r="H40" i="7"/>
  <c r="G42" i="7"/>
  <c r="H42" i="7"/>
  <c r="G43" i="7"/>
  <c r="H43" i="7"/>
  <c r="G44" i="7"/>
  <c r="H44" i="7"/>
  <c r="G45" i="7"/>
  <c r="H45" i="7"/>
  <c r="G46" i="7"/>
  <c r="H46" i="7"/>
  <c r="G47" i="7"/>
  <c r="H47" i="7"/>
  <c r="G48" i="7"/>
  <c r="H48" i="7"/>
  <c r="G49" i="7"/>
  <c r="H49" i="7"/>
  <c r="G50" i="7"/>
  <c r="H50" i="7"/>
  <c r="G51" i="7"/>
  <c r="H51" i="7"/>
  <c r="G52" i="7"/>
  <c r="H52" i="7"/>
  <c r="G53" i="7"/>
  <c r="H53" i="7"/>
  <c r="G54" i="7"/>
  <c r="H54" i="7"/>
  <c r="G55" i="7"/>
  <c r="H55" i="7"/>
  <c r="F54" i="7" l="1"/>
  <c r="F49" i="7"/>
  <c r="F40" i="7"/>
  <c r="F29" i="7"/>
  <c r="F25" i="7"/>
  <c r="F15" i="7"/>
  <c r="F24" i="7"/>
  <c r="F14" i="7"/>
  <c r="F30" i="7"/>
  <c r="F31" i="7"/>
  <c r="F27" i="7"/>
  <c r="F23" i="7"/>
  <c r="F18" i="7"/>
  <c r="F13" i="7"/>
  <c r="F12" i="7"/>
  <c r="F52" i="7"/>
  <c r="F48" i="7"/>
  <c r="F34" i="7"/>
  <c r="F47" i="7"/>
  <c r="F42" i="7"/>
  <c r="F36" i="7"/>
  <c r="F55" i="7"/>
  <c r="F50" i="7"/>
  <c r="F39" i="7"/>
  <c r="F33" i="7"/>
  <c r="F26" i="7"/>
  <c r="F43" i="7"/>
  <c r="F32" i="7"/>
  <c r="F44" i="7"/>
  <c r="F53" i="7"/>
  <c r="F46" i="7"/>
  <c r="F35" i="7"/>
  <c r="F28" i="7"/>
  <c r="F19" i="7"/>
  <c r="F51" i="7"/>
  <c r="F45" i="7"/>
  <c r="F21" i="7"/>
  <c r="F20" i="7"/>
  <c r="F17" i="7"/>
  <c r="F11" i="7"/>
  <c r="F14" i="2" l="1"/>
  <c r="G14" i="2"/>
  <c r="H14" i="2"/>
  <c r="J14" i="2"/>
  <c r="K14" i="2"/>
  <c r="L14" i="2"/>
  <c r="N14" i="2"/>
  <c r="O14" i="2"/>
  <c r="P14" i="2"/>
  <c r="R14" i="2"/>
  <c r="S14" i="2"/>
  <c r="T14" i="2"/>
  <c r="F15" i="2"/>
  <c r="G15" i="2"/>
  <c r="H15" i="2"/>
  <c r="J15" i="2"/>
  <c r="K15" i="2"/>
  <c r="L15" i="2"/>
  <c r="N15" i="2"/>
  <c r="O15" i="2"/>
  <c r="P15" i="2"/>
  <c r="R15" i="2"/>
  <c r="S15" i="2"/>
  <c r="T15" i="2"/>
  <c r="F16" i="2"/>
  <c r="G16" i="2"/>
  <c r="H16" i="2"/>
  <c r="J16" i="2"/>
  <c r="K16" i="2"/>
  <c r="L16" i="2"/>
  <c r="N16" i="2"/>
  <c r="O16" i="2"/>
  <c r="P16" i="2"/>
  <c r="R16" i="2"/>
  <c r="S16" i="2"/>
  <c r="T16" i="2"/>
  <c r="D13" i="11" l="1"/>
  <c r="C13" i="5"/>
  <c r="T10" i="9"/>
  <c r="S10" i="9"/>
  <c r="R10" i="9"/>
  <c r="G36" i="18"/>
  <c r="H36" i="18"/>
  <c r="C13" i="16" l="1"/>
  <c r="C13" i="11"/>
  <c r="D13" i="5"/>
  <c r="B13" i="2"/>
  <c r="D13" i="2"/>
  <c r="B13" i="16"/>
  <c r="B13" i="11"/>
  <c r="C13" i="2"/>
  <c r="D13" i="16"/>
  <c r="B13" i="5"/>
  <c r="F36" i="18"/>
  <c r="C9" i="10" l="1"/>
  <c r="D9" i="10"/>
  <c r="G13" i="10"/>
  <c r="H13" i="10"/>
  <c r="G16" i="10"/>
  <c r="H16" i="10"/>
  <c r="G19" i="10"/>
  <c r="H19" i="10"/>
  <c r="G21" i="10"/>
  <c r="H21" i="10"/>
  <c r="G22" i="10"/>
  <c r="H22" i="10"/>
  <c r="G23" i="10"/>
  <c r="H23" i="10"/>
  <c r="G25" i="10"/>
  <c r="H25" i="10"/>
  <c r="G26" i="10"/>
  <c r="H26" i="10"/>
  <c r="G27" i="10"/>
  <c r="H27" i="10"/>
  <c r="G29" i="10"/>
  <c r="H29" i="10"/>
  <c r="G30" i="10"/>
  <c r="H30" i="10"/>
  <c r="F25" i="10" l="1"/>
  <c r="G9" i="7"/>
  <c r="F23" i="10"/>
  <c r="F19" i="10"/>
  <c r="F29" i="10"/>
  <c r="F30" i="10"/>
  <c r="F22" i="10"/>
  <c r="F27" i="10"/>
  <c r="F13" i="10"/>
  <c r="F26" i="10"/>
  <c r="F16" i="10"/>
  <c r="F21" i="10"/>
  <c r="H9" i="7"/>
  <c r="T10" i="19"/>
  <c r="S10" i="19"/>
  <c r="R10" i="19"/>
  <c r="P10" i="19"/>
  <c r="O10" i="19"/>
  <c r="N10" i="19"/>
  <c r="L10" i="19"/>
  <c r="K10" i="19"/>
  <c r="J10" i="19"/>
  <c r="H10" i="19"/>
  <c r="G10" i="19"/>
  <c r="F10" i="19"/>
  <c r="D10" i="19"/>
  <c r="C10" i="19"/>
  <c r="B43" i="2"/>
  <c r="F9" i="7" l="1"/>
  <c r="H21" i="18"/>
  <c r="G21" i="18"/>
  <c r="H20" i="18"/>
  <c r="G20" i="18"/>
  <c r="H19" i="18"/>
  <c r="G19" i="18"/>
  <c r="H18" i="18"/>
  <c r="G18" i="18"/>
  <c r="H17" i="18"/>
  <c r="G17" i="18"/>
  <c r="H16" i="18"/>
  <c r="G16" i="18"/>
  <c r="H15" i="18"/>
  <c r="G15" i="18"/>
  <c r="H14" i="18"/>
  <c r="G14" i="18"/>
  <c r="H13" i="18"/>
  <c r="G13" i="18"/>
  <c r="H12" i="18"/>
  <c r="G12" i="18"/>
  <c r="H11" i="18"/>
  <c r="G11" i="18"/>
  <c r="F11" i="18" l="1"/>
  <c r="F16" i="18"/>
  <c r="F18" i="18"/>
  <c r="F15" i="18"/>
  <c r="F13" i="18"/>
  <c r="F17" i="18"/>
  <c r="F14" i="18"/>
  <c r="F12" i="18"/>
  <c r="F19" i="18"/>
  <c r="F20" i="18"/>
  <c r="F21" i="18"/>
  <c r="P10" i="12"/>
  <c r="T10" i="17"/>
  <c r="S10" i="17"/>
  <c r="R10" i="17"/>
  <c r="P10" i="17"/>
  <c r="O10" i="17"/>
  <c r="N10" i="17"/>
  <c r="L10" i="17"/>
  <c r="K10" i="17"/>
  <c r="J10" i="17"/>
  <c r="H10" i="17"/>
  <c r="G10" i="17"/>
  <c r="F10" i="17"/>
  <c r="D10" i="17"/>
  <c r="C10" i="17"/>
  <c r="B10" i="17"/>
  <c r="T10" i="12"/>
  <c r="S10" i="12"/>
  <c r="R10" i="12"/>
  <c r="O10" i="12"/>
  <c r="N10" i="12"/>
  <c r="L10" i="12"/>
  <c r="K10" i="12"/>
  <c r="J10" i="12"/>
  <c r="H10" i="12"/>
  <c r="G10" i="12"/>
  <c r="F10" i="12"/>
  <c r="D10" i="12"/>
  <c r="C10" i="12"/>
  <c r="B10" i="12"/>
  <c r="T10" i="6"/>
  <c r="S10" i="6"/>
  <c r="R10" i="6"/>
  <c r="P10" i="6"/>
  <c r="O10" i="6"/>
  <c r="N10" i="6"/>
  <c r="L10" i="6"/>
  <c r="K10" i="6"/>
  <c r="J10" i="6"/>
  <c r="H10" i="6"/>
  <c r="G10" i="6"/>
  <c r="F10" i="6"/>
  <c r="D10" i="6"/>
  <c r="C10" i="6"/>
  <c r="B10" i="6"/>
  <c r="T10" i="3"/>
  <c r="S10" i="3"/>
  <c r="R10" i="3"/>
  <c r="T42" i="11"/>
  <c r="S42" i="11"/>
  <c r="P42" i="11"/>
  <c r="O42" i="11"/>
  <c r="L42" i="11"/>
  <c r="K42" i="11"/>
  <c r="H42" i="11"/>
  <c r="G42" i="11"/>
  <c r="D42" i="11"/>
  <c r="C42" i="11"/>
  <c r="T41" i="11"/>
  <c r="S41" i="11"/>
  <c r="P41" i="11"/>
  <c r="O41" i="11"/>
  <c r="L41" i="11"/>
  <c r="K41" i="11"/>
  <c r="H41" i="11"/>
  <c r="G41" i="11"/>
  <c r="D41" i="11"/>
  <c r="C41" i="11"/>
  <c r="T38" i="11"/>
  <c r="S38" i="11"/>
  <c r="P38" i="11"/>
  <c r="O38" i="11"/>
  <c r="L38" i="11"/>
  <c r="K38" i="11"/>
  <c r="H38" i="11"/>
  <c r="G38" i="11"/>
  <c r="D38" i="11"/>
  <c r="C38" i="11"/>
  <c r="T37" i="11"/>
  <c r="S37" i="11"/>
  <c r="P37" i="11"/>
  <c r="O37" i="11"/>
  <c r="L37" i="11"/>
  <c r="K37" i="11"/>
  <c r="H37" i="11"/>
  <c r="G37" i="11"/>
  <c r="D37" i="11"/>
  <c r="C37" i="11"/>
  <c r="T36" i="11"/>
  <c r="S36" i="11"/>
  <c r="P36" i="11"/>
  <c r="O36" i="11"/>
  <c r="L36" i="11"/>
  <c r="K36" i="11"/>
  <c r="H36" i="11"/>
  <c r="G36" i="11"/>
  <c r="D36" i="11"/>
  <c r="C36" i="11"/>
  <c r="T16" i="11"/>
  <c r="S16" i="11"/>
  <c r="R16" i="11"/>
  <c r="P16" i="11"/>
  <c r="O16" i="11"/>
  <c r="N16" i="11"/>
  <c r="L16" i="11"/>
  <c r="K16" i="11"/>
  <c r="J16" i="11"/>
  <c r="H16" i="11"/>
  <c r="G16" i="11"/>
  <c r="F16" i="11"/>
  <c r="T15" i="11"/>
  <c r="S15" i="11"/>
  <c r="R15" i="11"/>
  <c r="P15" i="11"/>
  <c r="O15" i="11"/>
  <c r="N15" i="11"/>
  <c r="L15" i="11"/>
  <c r="K15" i="11"/>
  <c r="J15" i="11"/>
  <c r="H15" i="11"/>
  <c r="G15" i="11"/>
  <c r="F15" i="11"/>
  <c r="T14" i="11"/>
  <c r="S14" i="11"/>
  <c r="R14" i="11"/>
  <c r="P14" i="11"/>
  <c r="O14" i="11"/>
  <c r="N14" i="11"/>
  <c r="L14" i="11"/>
  <c r="K14" i="11"/>
  <c r="J14" i="11"/>
  <c r="H14" i="11"/>
  <c r="G14" i="11"/>
  <c r="F14" i="11"/>
  <c r="P13" i="16"/>
  <c r="T16" i="16"/>
  <c r="S16" i="16"/>
  <c r="R16" i="16"/>
  <c r="P16" i="16"/>
  <c r="O16" i="16"/>
  <c r="N16" i="16"/>
  <c r="L16" i="16"/>
  <c r="K16" i="16"/>
  <c r="J16" i="16"/>
  <c r="H16" i="16"/>
  <c r="G16" i="16"/>
  <c r="F16" i="16"/>
  <c r="T15" i="16"/>
  <c r="S15" i="16"/>
  <c r="R15" i="16"/>
  <c r="P15" i="16"/>
  <c r="O15" i="16"/>
  <c r="N15" i="16"/>
  <c r="L15" i="16"/>
  <c r="K15" i="16"/>
  <c r="J15" i="16"/>
  <c r="H15" i="16"/>
  <c r="H32" i="16" s="1"/>
  <c r="G15" i="16"/>
  <c r="G32" i="16" s="1"/>
  <c r="F15" i="16"/>
  <c r="T14" i="16"/>
  <c r="S14" i="16"/>
  <c r="R14" i="16"/>
  <c r="P14" i="16"/>
  <c r="O14" i="16"/>
  <c r="N14" i="16"/>
  <c r="L14" i="16"/>
  <c r="K14" i="16"/>
  <c r="J14" i="16"/>
  <c r="H14" i="16"/>
  <c r="G14" i="16"/>
  <c r="F14" i="16"/>
  <c r="F13" i="16"/>
  <c r="T42" i="5"/>
  <c r="S42" i="5"/>
  <c r="P42" i="5"/>
  <c r="O42" i="5"/>
  <c r="L42" i="5"/>
  <c r="K42" i="5"/>
  <c r="H42" i="5"/>
  <c r="G42" i="5"/>
  <c r="D42" i="5"/>
  <c r="C42" i="5"/>
  <c r="T41" i="5"/>
  <c r="S41" i="5"/>
  <c r="P41" i="5"/>
  <c r="O41" i="5"/>
  <c r="L41" i="5"/>
  <c r="K41" i="5"/>
  <c r="H41" i="5"/>
  <c r="G41" i="5"/>
  <c r="D41" i="5"/>
  <c r="C41" i="5"/>
  <c r="T38" i="5"/>
  <c r="S38" i="5"/>
  <c r="P38" i="5"/>
  <c r="O38" i="5"/>
  <c r="L38" i="5"/>
  <c r="K38" i="5"/>
  <c r="H38" i="5"/>
  <c r="G38" i="5"/>
  <c r="D38" i="5"/>
  <c r="C38" i="5"/>
  <c r="T37" i="5"/>
  <c r="S37" i="5"/>
  <c r="P37" i="5"/>
  <c r="O37" i="5"/>
  <c r="L37" i="5"/>
  <c r="K37" i="5"/>
  <c r="H37" i="5"/>
  <c r="G37" i="5"/>
  <c r="D37" i="5"/>
  <c r="C37" i="5"/>
  <c r="T36" i="5"/>
  <c r="S36" i="5"/>
  <c r="P36" i="5"/>
  <c r="O36" i="5"/>
  <c r="L36" i="5"/>
  <c r="K36" i="5"/>
  <c r="H36" i="5"/>
  <c r="G36" i="5"/>
  <c r="D36" i="5"/>
  <c r="C36" i="5"/>
  <c r="T13" i="5"/>
  <c r="N13" i="5"/>
  <c r="L35" i="5"/>
  <c r="G13" i="5"/>
  <c r="T16" i="5"/>
  <c r="S16" i="5"/>
  <c r="R16" i="5"/>
  <c r="P16" i="5"/>
  <c r="O16" i="5"/>
  <c r="N16" i="5"/>
  <c r="L16" i="5"/>
  <c r="K16" i="5"/>
  <c r="J16" i="5"/>
  <c r="H16" i="5"/>
  <c r="G16" i="5"/>
  <c r="F16" i="5"/>
  <c r="T15" i="5"/>
  <c r="S15" i="5"/>
  <c r="R15" i="5"/>
  <c r="P15" i="5"/>
  <c r="O15" i="5"/>
  <c r="N15" i="5"/>
  <c r="L15" i="5"/>
  <c r="K15" i="5"/>
  <c r="J15" i="5"/>
  <c r="H15" i="5"/>
  <c r="G15" i="5"/>
  <c r="F15" i="5"/>
  <c r="T14" i="5"/>
  <c r="S14" i="5"/>
  <c r="R14" i="5"/>
  <c r="P14" i="5"/>
  <c r="O14" i="5"/>
  <c r="N14" i="5"/>
  <c r="L14" i="5"/>
  <c r="K14" i="5"/>
  <c r="J14" i="5"/>
  <c r="H14" i="5"/>
  <c r="G14" i="5"/>
  <c r="F14" i="5"/>
  <c r="F32" i="16" l="1"/>
  <c r="R41" i="5"/>
  <c r="F41" i="5"/>
  <c r="N42" i="5"/>
  <c r="J41" i="5"/>
  <c r="C33" i="11"/>
  <c r="B36" i="11"/>
  <c r="D33" i="11"/>
  <c r="O33" i="11"/>
  <c r="F41" i="11"/>
  <c r="R41" i="11"/>
  <c r="H33" i="11"/>
  <c r="F36" i="11"/>
  <c r="R36" i="11"/>
  <c r="F38" i="5"/>
  <c r="R38" i="5"/>
  <c r="F42" i="5"/>
  <c r="R42" i="5"/>
  <c r="J37" i="5"/>
  <c r="C32" i="5"/>
  <c r="P31" i="5"/>
  <c r="S13" i="16"/>
  <c r="G32" i="11"/>
  <c r="K13" i="11"/>
  <c r="T31" i="11"/>
  <c r="P13" i="11"/>
  <c r="G40" i="11"/>
  <c r="S31" i="11"/>
  <c r="J38" i="11"/>
  <c r="R37" i="11"/>
  <c r="J37" i="11"/>
  <c r="B37" i="11"/>
  <c r="F13" i="11"/>
  <c r="H13" i="11"/>
  <c r="J36" i="11"/>
  <c r="B38" i="11"/>
  <c r="K40" i="5"/>
  <c r="L40" i="5"/>
  <c r="K33" i="5"/>
  <c r="T32" i="5"/>
  <c r="B42" i="5"/>
  <c r="D33" i="5"/>
  <c r="P33" i="5"/>
  <c r="B38" i="5"/>
  <c r="G32" i="5"/>
  <c r="P35" i="5"/>
  <c r="H32" i="5"/>
  <c r="S35" i="5"/>
  <c r="S31" i="5"/>
  <c r="J36" i="5"/>
  <c r="B37" i="5"/>
  <c r="K35" i="5"/>
  <c r="J35" i="5" s="1"/>
  <c r="S40" i="5"/>
  <c r="J42" i="5"/>
  <c r="H13" i="5"/>
  <c r="T40" i="5"/>
  <c r="O33" i="5"/>
  <c r="F36" i="5"/>
  <c r="R36" i="5"/>
  <c r="K31" i="5"/>
  <c r="L31" i="5"/>
  <c r="G33" i="5"/>
  <c r="D35" i="5"/>
  <c r="S13" i="5"/>
  <c r="T31" i="5"/>
  <c r="H33" i="5"/>
  <c r="L13" i="5"/>
  <c r="N37" i="5"/>
  <c r="T35" i="5"/>
  <c r="C33" i="5"/>
  <c r="O35" i="5"/>
  <c r="N36" i="5"/>
  <c r="F37" i="5"/>
  <c r="J38" i="5"/>
  <c r="N13" i="16"/>
  <c r="P30" i="16" s="1"/>
  <c r="H40" i="11"/>
  <c r="F38" i="11"/>
  <c r="R38" i="11"/>
  <c r="J13" i="11"/>
  <c r="K40" i="11"/>
  <c r="R13" i="11"/>
  <c r="G13" i="11"/>
  <c r="D31" i="11"/>
  <c r="L32" i="11"/>
  <c r="L40" i="11"/>
  <c r="N36" i="11"/>
  <c r="L35" i="11"/>
  <c r="S35" i="11"/>
  <c r="J41" i="11"/>
  <c r="B42" i="11"/>
  <c r="O31" i="11"/>
  <c r="S32" i="11"/>
  <c r="S40" i="11"/>
  <c r="R42" i="11"/>
  <c r="P31" i="11"/>
  <c r="T35" i="11"/>
  <c r="B41" i="11"/>
  <c r="T32" i="11"/>
  <c r="H31" i="11"/>
  <c r="P32" i="11"/>
  <c r="T33" i="11"/>
  <c r="S13" i="11"/>
  <c r="G33" i="11"/>
  <c r="H35" i="11"/>
  <c r="L13" i="11"/>
  <c r="T13" i="11"/>
  <c r="K31" i="11"/>
  <c r="H32" i="11"/>
  <c r="P33" i="11"/>
  <c r="O35" i="11"/>
  <c r="T40" i="11"/>
  <c r="N13" i="11"/>
  <c r="L31" i="11"/>
  <c r="P35" i="11"/>
  <c r="J42" i="11"/>
  <c r="C31" i="11"/>
  <c r="K32" i="11"/>
  <c r="P40" i="11"/>
  <c r="F37" i="11"/>
  <c r="N42" i="11"/>
  <c r="C32" i="11"/>
  <c r="K33" i="11"/>
  <c r="N41" i="11"/>
  <c r="G31" i="11"/>
  <c r="F31" i="11" s="1"/>
  <c r="D32" i="11"/>
  <c r="O32" i="11"/>
  <c r="L33" i="11"/>
  <c r="S33" i="11"/>
  <c r="K35" i="11"/>
  <c r="N38" i="11"/>
  <c r="N37" i="11"/>
  <c r="F42" i="11"/>
  <c r="O40" i="11"/>
  <c r="G35" i="11"/>
  <c r="O13" i="11"/>
  <c r="R13" i="16"/>
  <c r="K13" i="16"/>
  <c r="H13" i="16"/>
  <c r="H30" i="16" s="1"/>
  <c r="J13" i="16"/>
  <c r="G13" i="16"/>
  <c r="G30" i="16" s="1"/>
  <c r="L13" i="16"/>
  <c r="T13" i="16"/>
  <c r="G31" i="5"/>
  <c r="D32" i="5"/>
  <c r="O32" i="5"/>
  <c r="L33" i="5"/>
  <c r="S33" i="5"/>
  <c r="B36" i="5"/>
  <c r="B41" i="5"/>
  <c r="H31" i="5"/>
  <c r="P32" i="5"/>
  <c r="T33" i="5"/>
  <c r="R13" i="5"/>
  <c r="O13" i="5"/>
  <c r="O30" i="5" s="1"/>
  <c r="F13" i="5"/>
  <c r="G30" i="5" s="1"/>
  <c r="P13" i="5"/>
  <c r="P30" i="5" s="1"/>
  <c r="R37" i="5"/>
  <c r="G35" i="5"/>
  <c r="K13" i="5"/>
  <c r="C31" i="5"/>
  <c r="K32" i="5"/>
  <c r="H40" i="5"/>
  <c r="N38" i="5"/>
  <c r="D31" i="5"/>
  <c r="O31" i="5"/>
  <c r="N31" i="5" s="1"/>
  <c r="L32" i="5"/>
  <c r="S32" i="5"/>
  <c r="J13" i="5"/>
  <c r="N41" i="5"/>
  <c r="O13" i="16"/>
  <c r="O40" i="5"/>
  <c r="P40" i="5"/>
  <c r="H35" i="5"/>
  <c r="G40" i="5"/>
  <c r="L42" i="2"/>
  <c r="K42" i="2"/>
  <c r="L41" i="2"/>
  <c r="K41" i="2"/>
  <c r="L38" i="2"/>
  <c r="K38" i="2"/>
  <c r="L37" i="2"/>
  <c r="K37" i="2"/>
  <c r="L36" i="2"/>
  <c r="K36" i="2"/>
  <c r="K13" i="2"/>
  <c r="L33" i="2"/>
  <c r="K33" i="2"/>
  <c r="L31" i="2"/>
  <c r="K30" i="16" l="1"/>
  <c r="L30" i="16"/>
  <c r="J31" i="11"/>
  <c r="B32" i="5"/>
  <c r="R32" i="5"/>
  <c r="O30" i="16"/>
  <c r="N30" i="16" s="1"/>
  <c r="T30" i="16"/>
  <c r="S30" i="16"/>
  <c r="F30" i="16"/>
  <c r="N40" i="11"/>
  <c r="N33" i="11"/>
  <c r="B33" i="11"/>
  <c r="F33" i="11"/>
  <c r="B31" i="11"/>
  <c r="J32" i="11"/>
  <c r="F35" i="11"/>
  <c r="R31" i="11"/>
  <c r="O30" i="11"/>
  <c r="N32" i="5"/>
  <c r="J31" i="5"/>
  <c r="B33" i="5"/>
  <c r="F32" i="11"/>
  <c r="N35" i="11"/>
  <c r="J41" i="2"/>
  <c r="J36" i="2"/>
  <c r="J42" i="2"/>
  <c r="J33" i="2"/>
  <c r="J38" i="2"/>
  <c r="J33" i="5"/>
  <c r="R31" i="5"/>
  <c r="F33" i="5"/>
  <c r="R35" i="5"/>
  <c r="F32" i="5"/>
  <c r="J40" i="5"/>
  <c r="F40" i="11"/>
  <c r="H30" i="11"/>
  <c r="C40" i="11"/>
  <c r="C30" i="11"/>
  <c r="P30" i="11"/>
  <c r="J40" i="11"/>
  <c r="R40" i="11"/>
  <c r="K30" i="11"/>
  <c r="J33" i="11"/>
  <c r="L30" i="11"/>
  <c r="R32" i="11"/>
  <c r="G30" i="11"/>
  <c r="B32" i="11"/>
  <c r="D35" i="11"/>
  <c r="R35" i="11"/>
  <c r="J35" i="11"/>
  <c r="R33" i="5"/>
  <c r="F40" i="5"/>
  <c r="N33" i="5"/>
  <c r="N30" i="5"/>
  <c r="N35" i="5"/>
  <c r="S30" i="5"/>
  <c r="F31" i="5"/>
  <c r="L13" i="2"/>
  <c r="K32" i="2"/>
  <c r="L32" i="2"/>
  <c r="K40" i="2"/>
  <c r="L40" i="2"/>
  <c r="K31" i="2"/>
  <c r="J31" i="2" s="1"/>
  <c r="J13" i="2"/>
  <c r="K30" i="2" s="1"/>
  <c r="J37" i="2"/>
  <c r="K35" i="2"/>
  <c r="L35" i="2"/>
  <c r="L30" i="5"/>
  <c r="R40" i="5"/>
  <c r="F35" i="5"/>
  <c r="C40" i="5"/>
  <c r="K30" i="5"/>
  <c r="R33" i="11"/>
  <c r="T30" i="11"/>
  <c r="S30" i="11"/>
  <c r="N31" i="11"/>
  <c r="C35" i="11"/>
  <c r="N32" i="11"/>
  <c r="D40" i="11"/>
  <c r="H30" i="5"/>
  <c r="F30" i="5" s="1"/>
  <c r="D40" i="5"/>
  <c r="J32" i="5"/>
  <c r="T30" i="5"/>
  <c r="D30" i="5"/>
  <c r="B31" i="5"/>
  <c r="C30" i="5"/>
  <c r="C35" i="5"/>
  <c r="B35" i="5" s="1"/>
  <c r="N40" i="5"/>
  <c r="H12" i="10"/>
  <c r="G12" i="10"/>
  <c r="H11" i="10"/>
  <c r="G11" i="10"/>
  <c r="H9" i="10"/>
  <c r="G9" i="10"/>
  <c r="P10" i="9"/>
  <c r="O10" i="9"/>
  <c r="N10" i="9"/>
  <c r="L10" i="9"/>
  <c r="K10" i="9"/>
  <c r="J10" i="9"/>
  <c r="H10" i="9"/>
  <c r="G10" i="9"/>
  <c r="F10" i="9"/>
  <c r="H9" i="4"/>
  <c r="G9" i="4"/>
  <c r="P10" i="3"/>
  <c r="O10" i="3"/>
  <c r="N10" i="3"/>
  <c r="L10" i="3"/>
  <c r="K10" i="3"/>
  <c r="J10" i="3"/>
  <c r="H10" i="3"/>
  <c r="G10" i="3"/>
  <c r="F10" i="3"/>
  <c r="D10" i="3"/>
  <c r="C10" i="3"/>
  <c r="B10" i="3"/>
  <c r="T42" i="2"/>
  <c r="S42" i="2"/>
  <c r="P42" i="2"/>
  <c r="O42" i="2"/>
  <c r="H42" i="2"/>
  <c r="G42" i="2"/>
  <c r="D42" i="2"/>
  <c r="C42" i="2"/>
  <c r="T41" i="2"/>
  <c r="S41" i="2"/>
  <c r="P41" i="2"/>
  <c r="O41" i="2"/>
  <c r="H41" i="2"/>
  <c r="G41" i="2"/>
  <c r="D41" i="2"/>
  <c r="C41" i="2"/>
  <c r="T38" i="2"/>
  <c r="S38" i="2"/>
  <c r="P38" i="2"/>
  <c r="O38" i="2"/>
  <c r="H38" i="2"/>
  <c r="G38" i="2"/>
  <c r="D38" i="2"/>
  <c r="C38" i="2"/>
  <c r="T37" i="2"/>
  <c r="S37" i="2"/>
  <c r="P37" i="2"/>
  <c r="O37" i="2"/>
  <c r="H37" i="2"/>
  <c r="G37" i="2"/>
  <c r="D37" i="2"/>
  <c r="C37" i="2"/>
  <c r="T36" i="2"/>
  <c r="S36" i="2"/>
  <c r="P36" i="2"/>
  <c r="O36" i="2"/>
  <c r="H36" i="2"/>
  <c r="G36" i="2"/>
  <c r="D36" i="2"/>
  <c r="C36" i="2"/>
  <c r="T31" i="2"/>
  <c r="J30" i="16" l="1"/>
  <c r="B35" i="11"/>
  <c r="C10" i="9"/>
  <c r="D10" i="9"/>
  <c r="B10" i="9"/>
  <c r="R30" i="16"/>
  <c r="B40" i="11"/>
  <c r="C30" i="16"/>
  <c r="D30" i="16"/>
  <c r="F9" i="4"/>
  <c r="N30" i="11"/>
  <c r="F30" i="11"/>
  <c r="J30" i="11"/>
  <c r="D30" i="11"/>
  <c r="B30" i="11" s="1"/>
  <c r="J40" i="2"/>
  <c r="R37" i="2"/>
  <c r="B37" i="2"/>
  <c r="B38" i="2"/>
  <c r="H9" i="18"/>
  <c r="R30" i="11"/>
  <c r="J30" i="5"/>
  <c r="R30" i="5"/>
  <c r="L30" i="2"/>
  <c r="J30" i="2" s="1"/>
  <c r="H13" i="2"/>
  <c r="G13" i="2"/>
  <c r="F13" i="2"/>
  <c r="F41" i="2"/>
  <c r="F42" i="2"/>
  <c r="R13" i="2"/>
  <c r="B42" i="2"/>
  <c r="J32" i="2"/>
  <c r="P13" i="2"/>
  <c r="O40" i="2"/>
  <c r="G40" i="2"/>
  <c r="N13" i="2"/>
  <c r="F38" i="2"/>
  <c r="S35" i="2"/>
  <c r="J35" i="2"/>
  <c r="P32" i="2"/>
  <c r="T35" i="2"/>
  <c r="C31" i="2"/>
  <c r="D31" i="2"/>
  <c r="N36" i="2"/>
  <c r="F12" i="10"/>
  <c r="G9" i="18"/>
  <c r="F11" i="10"/>
  <c r="F9" i="10"/>
  <c r="B40" i="5"/>
  <c r="B30" i="5"/>
  <c r="F36" i="2"/>
  <c r="N37" i="2"/>
  <c r="T33" i="2"/>
  <c r="N38" i="2"/>
  <c r="N42" i="2"/>
  <c r="R41" i="2"/>
  <c r="R42" i="2"/>
  <c r="O31" i="2"/>
  <c r="T32" i="2"/>
  <c r="O33" i="2"/>
  <c r="H40" i="2"/>
  <c r="H35" i="2"/>
  <c r="P31" i="2"/>
  <c r="P33" i="2"/>
  <c r="O35" i="2"/>
  <c r="F37" i="2"/>
  <c r="G32" i="2"/>
  <c r="B41" i="2"/>
  <c r="O32" i="2"/>
  <c r="P40" i="2"/>
  <c r="D32" i="2"/>
  <c r="S32" i="2"/>
  <c r="T40" i="2"/>
  <c r="N41" i="2"/>
  <c r="G31" i="2"/>
  <c r="G33" i="2"/>
  <c r="H31" i="2"/>
  <c r="C32" i="2"/>
  <c r="H33" i="2"/>
  <c r="G35" i="2"/>
  <c r="O13" i="2"/>
  <c r="R36" i="2"/>
  <c r="B36" i="2"/>
  <c r="H32" i="2"/>
  <c r="C33" i="2"/>
  <c r="P35" i="2"/>
  <c r="S31" i="2"/>
  <c r="R31" i="2" s="1"/>
  <c r="D33" i="2"/>
  <c r="S33" i="2"/>
  <c r="R38" i="2"/>
  <c r="S13" i="2"/>
  <c r="S40" i="2"/>
  <c r="T13" i="2"/>
  <c r="B30" i="16" l="1"/>
  <c r="R32" i="2"/>
  <c r="N32" i="2"/>
  <c r="R33" i="2"/>
  <c r="T30" i="2"/>
  <c r="S30" i="2"/>
  <c r="F40" i="2"/>
  <c r="N31" i="2"/>
  <c r="B31" i="2"/>
  <c r="R35" i="2"/>
  <c r="F9" i="18"/>
  <c r="R40" i="2"/>
  <c r="P30" i="2"/>
  <c r="F31" i="2"/>
  <c r="O30" i="2"/>
  <c r="N40" i="2"/>
  <c r="F33" i="2"/>
  <c r="N33" i="2"/>
  <c r="N35" i="2"/>
  <c r="B32" i="2"/>
  <c r="F35" i="2"/>
  <c r="F32" i="2"/>
  <c r="C40" i="2"/>
  <c r="D40" i="2"/>
  <c r="G30" i="2"/>
  <c r="B33" i="2"/>
  <c r="H30" i="2"/>
  <c r="D35" i="2"/>
  <c r="C35" i="2"/>
  <c r="R30" i="2" l="1"/>
  <c r="N30" i="2"/>
  <c r="F30" i="2"/>
  <c r="B35" i="2"/>
  <c r="B40" i="2"/>
  <c r="C30" i="2"/>
  <c r="D30" i="2"/>
  <c r="B30" i="2" l="1"/>
</calcChain>
</file>

<file path=xl/sharedStrings.xml><?xml version="1.0" encoding="utf-8"?>
<sst xmlns="http://schemas.openxmlformats.org/spreadsheetml/2006/main" count="3521" uniqueCount="470">
  <si>
    <t>Total</t>
  </si>
  <si>
    <t>Docente</t>
  </si>
  <si>
    <t xml:space="preserve">T </t>
  </si>
  <si>
    <t>H</t>
  </si>
  <si>
    <t>M</t>
  </si>
  <si>
    <t>Cifras Absolutas</t>
  </si>
  <si>
    <t>TOTAL</t>
  </si>
  <si>
    <t xml:space="preserve">  Pública</t>
  </si>
  <si>
    <t xml:space="preserve">  Privada</t>
  </si>
  <si>
    <t>URBANA</t>
  </si>
  <si>
    <t>RURAL</t>
  </si>
  <si>
    <t>Cifras Relativas</t>
  </si>
  <si>
    <t>POR:  TIPO DE CARGO Y GÉNERO</t>
  </si>
  <si>
    <t>SEGÚN:  DIRECCION REGIONAL</t>
  </si>
  <si>
    <t>Costa Rica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</si>
  <si>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</si>
  <si>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</si>
  <si>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</si>
  <si>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</si>
  <si>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</si>
  <si>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</si>
  <si>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</si>
  <si>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</si>
  <si>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</si>
  <si>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</si>
  <si>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</si>
  <si>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</si>
  <si>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</si>
  <si>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</si>
  <si>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Sarapiqui</t>
  </si>
  <si>
    <t>Liberia</t>
  </si>
  <si>
    <t>Nicoya</t>
  </si>
  <si>
    <t>Santa Cruz</t>
  </si>
  <si>
    <t>Cañas</t>
  </si>
  <si>
    <t>Puntarenas</t>
  </si>
  <si>
    <t>Coto</t>
  </si>
  <si>
    <t>Aguirre</t>
  </si>
  <si>
    <t>Grande de Térraba</t>
  </si>
  <si>
    <t>Peninsular</t>
  </si>
  <si>
    <t>Limón</t>
  </si>
  <si>
    <t>Guápiles</t>
  </si>
  <si>
    <t>Sulá</t>
  </si>
  <si>
    <t>POR CARGO</t>
  </si>
  <si>
    <t>Absoluto</t>
  </si>
  <si>
    <t>Relativo</t>
  </si>
  <si>
    <t>Cargo</t>
  </si>
  <si>
    <t>Hombres</t>
  </si>
  <si>
    <t>Mujeres</t>
  </si>
  <si>
    <t>Docentes</t>
  </si>
  <si>
    <t>PERSONAL TOTAL EN I Y II CICLOS</t>
  </si>
  <si>
    <t>PERSONAL TOTAL EN ESCUELAS NOCTURNAS</t>
  </si>
  <si>
    <t>T</t>
  </si>
  <si>
    <t>Director</t>
  </si>
  <si>
    <t>Asistente de Dirección</t>
  </si>
  <si>
    <t>Orientador</t>
  </si>
  <si>
    <t>Orientador Asistente</t>
  </si>
  <si>
    <t>Otros</t>
  </si>
  <si>
    <t>Español</t>
  </si>
  <si>
    <t>Estudios Sociales</t>
  </si>
  <si>
    <t>Matemática</t>
  </si>
  <si>
    <t>Ciencias</t>
  </si>
  <si>
    <t>Biología</t>
  </si>
  <si>
    <t>Física</t>
  </si>
  <si>
    <t>Francés</t>
  </si>
  <si>
    <t>Inglés</t>
  </si>
  <si>
    <t>Educación Religiosa</t>
  </si>
  <si>
    <t>Educación Física</t>
  </si>
  <si>
    <t>Educación Musical</t>
  </si>
  <si>
    <t>Educación para el Hogar</t>
  </si>
  <si>
    <t>Artes Industriales</t>
  </si>
  <si>
    <t>Oficinista</t>
  </si>
  <si>
    <t>Cocinera</t>
  </si>
  <si>
    <t>Generalista en Educación Especial</t>
  </si>
  <si>
    <t>Discapacidad Múltiple</t>
  </si>
  <si>
    <t>Discapacidad Visual</t>
  </si>
  <si>
    <t>Problemas Emocionales y de Conducta</t>
  </si>
  <si>
    <t>Trabajo Social</t>
  </si>
  <si>
    <t>Terapia Ocupacional</t>
  </si>
  <si>
    <t>Artes Plásticas</t>
  </si>
  <si>
    <t>Técnico Docente</t>
  </si>
  <si>
    <t>Zona y Dependencia</t>
  </si>
  <si>
    <t>Docente-Administrativo</t>
  </si>
  <si>
    <t>Administrativo y de Servicios</t>
  </si>
  <si>
    <t>Dirección Regional</t>
  </si>
  <si>
    <t>PERSONAL TOTAL EN COLEGIO NACIONAL VIRTUAL MARCO TULIO SALAZAR</t>
  </si>
  <si>
    <t>Administrativos-Docentes</t>
  </si>
  <si>
    <t>Subdirector</t>
  </si>
  <si>
    <t>Auxiliar Administrativo</t>
  </si>
  <si>
    <t>Administrativos reubicados</t>
  </si>
  <si>
    <t>Técnicos-Docentes</t>
  </si>
  <si>
    <t>Bibliotecólogo</t>
  </si>
  <si>
    <t>Técnicos-Docentes Reubicados</t>
  </si>
  <si>
    <t>Italiano</t>
  </si>
  <si>
    <t>Informática</t>
  </si>
  <si>
    <t>Docentes Reubicados</t>
  </si>
  <si>
    <t>Otros Docentes</t>
  </si>
  <si>
    <t>Retraso Mental</t>
  </si>
  <si>
    <t>Audición y Lenguaje</t>
  </si>
  <si>
    <t>Sordo-Ceguera</t>
  </si>
  <si>
    <t>Problemas de Aprendizaje</t>
  </si>
  <si>
    <t>Terapia del Lenguaje</t>
  </si>
  <si>
    <t>Docentes Reubicados de Educación Especial</t>
  </si>
  <si>
    <t>Otros Docentes Educación Especial</t>
  </si>
  <si>
    <t>Administrativos y de Servicios</t>
  </si>
  <si>
    <t>Psicólogo</t>
  </si>
  <si>
    <t>Sociólogo</t>
  </si>
  <si>
    <t>Terapia Física</t>
  </si>
  <si>
    <t>Trabajador Calificado</t>
  </si>
  <si>
    <t>Oficial de Seguridad</t>
  </si>
  <si>
    <t>Auxiliar de Vigilancia</t>
  </si>
  <si>
    <t>Conserje</t>
  </si>
  <si>
    <t>De I y II Ciclos</t>
  </si>
  <si>
    <t>Unidocente</t>
  </si>
  <si>
    <t>Aula Edad</t>
  </si>
  <si>
    <t>Química</t>
  </si>
  <si>
    <t>Educación Cívica</t>
  </si>
  <si>
    <t>Educación para la Vida Cotidiana</t>
  </si>
  <si>
    <t>Filosofía</t>
  </si>
  <si>
    <t>Psicología</t>
  </si>
  <si>
    <t>Telesecundarias</t>
  </si>
  <si>
    <t>Académica Diurna</t>
  </si>
  <si>
    <t>Académica Nocturna</t>
  </si>
  <si>
    <t>Técnica Diurna</t>
  </si>
  <si>
    <t>Técnica Nocturna</t>
  </si>
  <si>
    <t>Administ. y de Servicios Reubicados / Readecuados</t>
  </si>
  <si>
    <t>PERSONAL TOTAL EN EDUCACIÓN REGULAR</t>
  </si>
  <si>
    <t>Año</t>
  </si>
  <si>
    <t>Preescolar</t>
  </si>
  <si>
    <t>I y II Ciclos</t>
  </si>
  <si>
    <t>...</t>
  </si>
  <si>
    <t>Nota: Los datos de personal se refieren a la cantidad de funcionarios que atienden los diferentes servicios educativos.  El personal Docente y el Docente-Administrativo, puede atender más de un servicio educativo, ya sea dentro de la misma institución o en diferentes centros educativos; en otras palabras, este dato no representa el número de personas físicas.</t>
  </si>
  <si>
    <t>…</t>
  </si>
  <si>
    <t>Escuelas Nocturnas</t>
  </si>
  <si>
    <t>III Ciclo y Educación Diversificada</t>
  </si>
  <si>
    <t>Educación  Especial</t>
  </si>
  <si>
    <t>IPEC CINDEA</t>
  </si>
  <si>
    <t>PERSONAL DOCENTE-ADMINISTRATIVO EN EDUCACIÓN REGULAR</t>
  </si>
  <si>
    <t>PERSONAL DOCENTE EN EDUCACIÓN REGULAR</t>
  </si>
  <si>
    <t>PERSONAL ADMINISTRATIVO Y DE SERVICIOS EN EDUCACIÓN REGULAR</t>
  </si>
  <si>
    <t>POR: GÉNERO</t>
  </si>
  <si>
    <t>CIFRAS ABSOLUTAS</t>
  </si>
  <si>
    <t>CIFRAS RELATIVAS</t>
  </si>
  <si>
    <t>Masculino</t>
  </si>
  <si>
    <t>Femenino</t>
  </si>
  <si>
    <t>III Ciclo y Educac. Diversificada</t>
  </si>
  <si>
    <t>Educación Especial</t>
  </si>
  <si>
    <t>IPEC / CINDEA</t>
  </si>
  <si>
    <t>(Cifras Absolutas)</t>
  </si>
  <si>
    <t>Regional</t>
  </si>
  <si>
    <t>(Cifras Relativas)</t>
  </si>
  <si>
    <t>POR DIRECCIÓN REGIONAL Y CARGO</t>
  </si>
  <si>
    <t>PERSONAL DOCENTE EN I Y II CICLOS</t>
  </si>
  <si>
    <t>Nivel de Enseñanza</t>
  </si>
  <si>
    <t>Docentes de Preescolar</t>
  </si>
  <si>
    <t>PERSONAL DOCENTE EN COLEGIO NACIONAL VIRTUAL MARCO TULIO SALAZAR</t>
  </si>
  <si>
    <t>PERSONAL DOCENTE EN EDUCACIÓN ESPECIAL</t>
  </si>
  <si>
    <t>PERSONAL DOCENTE EN ESCUELAS NOCTURNAS</t>
  </si>
  <si>
    <t>Cifras absolutas</t>
  </si>
  <si>
    <t>Titulado</t>
  </si>
  <si>
    <t xml:space="preserve"> </t>
  </si>
  <si>
    <t>No Titulado</t>
  </si>
  <si>
    <t>-</t>
  </si>
  <si>
    <t>Cifras relativas</t>
  </si>
  <si>
    <t>PERSONAL DOCENTE EN EDUCACIÓN PREESCOLAR</t>
  </si>
  <si>
    <t>POR GRUPO PROFESIONAL</t>
  </si>
  <si>
    <t>KAU</t>
  </si>
  <si>
    <t>KT</t>
  </si>
  <si>
    <t>Otro</t>
  </si>
  <si>
    <t>PAU</t>
  </si>
  <si>
    <t>PT</t>
  </si>
  <si>
    <t>MAU</t>
  </si>
  <si>
    <t>MT</t>
  </si>
  <si>
    <t>VAU</t>
  </si>
  <si>
    <t>VT</t>
  </si>
  <si>
    <t>PERSONAL DOCENTE  EN EDUCACIÓN ESPECIAL</t>
  </si>
  <si>
    <t>EAU</t>
  </si>
  <si>
    <t>ET</t>
  </si>
  <si>
    <t>POR GRUPO PROFESIONAL Y CARGO</t>
  </si>
  <si>
    <t>POR DIRECCIÓN REGIONAL Y GRUPO PROFESIONAL</t>
  </si>
  <si>
    <t>POR GRUPO PROFESIONAL, ZONA Y DEPENDENCIA</t>
  </si>
  <si>
    <t>PEGB</t>
  </si>
  <si>
    <t>POR DIRECCION REGIONAL Y GRUPO PROFESIONAL</t>
  </si>
  <si>
    <t>III Ciclo-Educación Diversificada</t>
  </si>
  <si>
    <t>Aspirantes</t>
  </si>
  <si>
    <t>.</t>
  </si>
  <si>
    <t xml:space="preserve">2014¹⁄ </t>
  </si>
  <si>
    <t>De Grupo</t>
  </si>
  <si>
    <t>Historia Universal</t>
  </si>
  <si>
    <t>Geografía General</t>
  </si>
  <si>
    <t>Introducción a la Física y a la Química</t>
  </si>
  <si>
    <t>PERSONAL DOCENTE IPEC-CINDEA</t>
  </si>
  <si>
    <t>Total Materias Básicas</t>
  </si>
  <si>
    <t>Total Educación Especial</t>
  </si>
  <si>
    <t>Docentes Reubicados de Educ. Especial</t>
  </si>
  <si>
    <t>Sarapiquí</t>
  </si>
  <si>
    <t>INDICE</t>
  </si>
  <si>
    <t xml:space="preserve">Serie Histórica de Personal  </t>
  </si>
  <si>
    <t>C1-C11</t>
  </si>
  <si>
    <t>Personal en Educación Preescolar</t>
  </si>
  <si>
    <t xml:space="preserve">Personal en I y II Ciclos </t>
  </si>
  <si>
    <t xml:space="preserve">Personal en Escuelas Nocturnas  </t>
  </si>
  <si>
    <t>Personal en III Ciclo y Educación Diversificada</t>
  </si>
  <si>
    <t xml:space="preserve">Educación Especial </t>
  </si>
  <si>
    <t>C18-C24</t>
  </si>
  <si>
    <t>C25-C31</t>
  </si>
  <si>
    <t>C32-C36</t>
  </si>
  <si>
    <t>C37-C43</t>
  </si>
  <si>
    <t>Personal en Colegio Nacional Virtual</t>
  </si>
  <si>
    <t>CUADRO N°1</t>
  </si>
  <si>
    <t>CUADRO N°2</t>
  </si>
  <si>
    <t>CUADRO N°3</t>
  </si>
  <si>
    <t>CUADRO N°4</t>
  </si>
  <si>
    <t>CUADRO N°5</t>
  </si>
  <si>
    <t>CUADRO N°6</t>
  </si>
  <si>
    <t>CUADRO N°12</t>
  </si>
  <si>
    <t>CUADRO N°13</t>
  </si>
  <si>
    <t>CUADRO N°14</t>
  </si>
  <si>
    <t>CUADRO N°15</t>
  </si>
  <si>
    <t>CUADRO N°16</t>
  </si>
  <si>
    <t>CUADRO N°17</t>
  </si>
  <si>
    <t>CUADRO N°18</t>
  </si>
  <si>
    <t>CUADRO N°19</t>
  </si>
  <si>
    <t>CUADRO N°25</t>
  </si>
  <si>
    <t>CUADRO N°26</t>
  </si>
  <si>
    <t>CUADRO N°32</t>
  </si>
  <si>
    <t>CUADRO N°37</t>
  </si>
  <si>
    <t>CUADRO N°38</t>
  </si>
  <si>
    <t>Grande del Térraba</t>
  </si>
  <si>
    <t>CUADRO N°44</t>
  </si>
  <si>
    <t>CUADRO N°56</t>
  </si>
  <si>
    <t>Fuente: Departamento de Análisis Estadístico, MEP</t>
  </si>
  <si>
    <t>2014 ¹⁄</t>
  </si>
  <si>
    <r>
      <t xml:space="preserve">Fuente: </t>
    </r>
    <r>
      <rPr>
        <sz val="8"/>
        <rFont val="Times New Roman"/>
        <family val="1"/>
      </rPr>
      <t>Departamento de Análisis Estadístico, MEP</t>
    </r>
  </si>
  <si>
    <r>
      <rPr>
        <b/>
        <sz val="8"/>
        <rFont val="Times New Roman"/>
        <family val="1"/>
      </rPr>
      <t xml:space="preserve">Simbología:  </t>
    </r>
    <r>
      <rPr>
        <sz val="8"/>
        <rFont val="Times New Roman"/>
        <family val="1"/>
      </rPr>
      <t xml:space="preserve">   T = Total     H = Hombres     M = Mujeres</t>
    </r>
  </si>
  <si>
    <r>
      <t>Fuente: D</t>
    </r>
    <r>
      <rPr>
        <sz val="8"/>
        <rFont val="Times New Roman"/>
        <family val="1"/>
      </rPr>
      <t>epartamento de Análisis Estadístico, MEP</t>
    </r>
  </si>
  <si>
    <r>
      <t xml:space="preserve">Nota: </t>
    </r>
    <r>
      <rPr>
        <sz val="8"/>
        <rFont val="Times New Roman"/>
        <family val="1"/>
      </rPr>
      <t>Los datos de personal se refieren a la cantidad de funcionarios que atienden los diferentes servicios educativos.  El personal Docente y el Docente-Administrativo, puede atender más de un servicio educativo, ya sea dentro de la misma institución o en diferentes centros educativos; en otras palabras, este dato no representa el número de personas físicas.</t>
    </r>
  </si>
  <si>
    <r>
      <rPr>
        <b/>
        <sz val="8"/>
        <rFont val="Times New Roman"/>
        <family val="1"/>
      </rPr>
      <t>Simbología</t>
    </r>
    <r>
      <rPr>
        <sz val="8"/>
        <rFont val="Times New Roman"/>
        <family val="1"/>
      </rPr>
      <t>: "…" = no disponible</t>
    </r>
  </si>
  <si>
    <r>
      <t xml:space="preserve">¹⁄ </t>
    </r>
    <r>
      <rPr>
        <sz val="8"/>
        <rFont val="Times New Roman"/>
        <family val="1"/>
      </rPr>
      <t>Los datos de 2014 son aproximados</t>
    </r>
  </si>
  <si>
    <r>
      <t xml:space="preserve">Simbología </t>
    </r>
    <r>
      <rPr>
        <sz val="8"/>
        <rFont val="Times New Roman"/>
        <family val="1"/>
      </rPr>
      <t>"…"= no disponible</t>
    </r>
  </si>
  <si>
    <r>
      <rPr>
        <b/>
        <sz val="8"/>
        <rFont val="Times New Roman"/>
        <family val="1"/>
      </rPr>
      <t xml:space="preserve">Nota: </t>
    </r>
    <r>
      <rPr>
        <sz val="8"/>
        <rFont val="Times New Roman"/>
        <family val="1"/>
      </rPr>
      <t>Los datos de personal se refieren a la cantidad de funcionarios que atienden los diferentes servicios educativos.  El personal Docente y el Docente-Administrativo, puede atender más de un servicio educativo, ya sea dentro de la misma institución o en diferentes centros educativos; en otras palabras, este dato no representa el número de personas físicas.</t>
    </r>
  </si>
  <si>
    <r>
      <rPr>
        <b/>
        <sz val="8"/>
        <rFont val="Times New Roman"/>
        <family val="1"/>
      </rPr>
      <t>Nota:</t>
    </r>
    <r>
      <rPr>
        <sz val="8"/>
        <rFont val="Times New Roman"/>
        <family val="1"/>
      </rPr>
      <t xml:space="preserve"> Los datos de personal se refieren a la cantidad de funcionarios que atienden los diferentes servicios educativos.  El personal Docente y el Docente-Administrativo, puede atender más de un servicio educativo, ya sea dentro de la misma institución o en diferentes centros educativos; en otras palabras, este dato no representa el número de personas físicas.</t>
    </r>
  </si>
  <si>
    <t>CUADRO N°20</t>
  </si>
  <si>
    <t>CUADRO N°27</t>
  </si>
  <si>
    <t>CUADRO N°33</t>
  </si>
  <si>
    <t>CUADRO N°39</t>
  </si>
  <si>
    <t>CUADRO N°21</t>
  </si>
  <si>
    <t>CUADRO N°28</t>
  </si>
  <si>
    <t>CUADRO N°34</t>
  </si>
  <si>
    <t>CUADRO N°40</t>
  </si>
  <si>
    <t>CUADRO N°45</t>
  </si>
  <si>
    <t>CUADRO N°57</t>
  </si>
  <si>
    <t>CUADRO N°52</t>
  </si>
  <si>
    <t>Generalista Educación Especial</t>
  </si>
  <si>
    <t xml:space="preserve"> (1-2-3-4)</t>
  </si>
  <si>
    <t xml:space="preserve"> (1-2-3)</t>
  </si>
  <si>
    <t xml:space="preserve"> (1-2)</t>
  </si>
  <si>
    <t xml:space="preserve">VAU </t>
  </si>
  <si>
    <t xml:space="preserve">VT </t>
  </si>
  <si>
    <t>(1-2-3-4-5-6)</t>
  </si>
  <si>
    <t>CUADRO N°8</t>
  </si>
  <si>
    <t>CUADRO N°22</t>
  </si>
  <si>
    <t>(1-2)</t>
  </si>
  <si>
    <t>(1-6)</t>
  </si>
  <si>
    <t>CUADRO N°29</t>
  </si>
  <si>
    <t>CUADRO N°9</t>
  </si>
  <si>
    <t>CUADRO N°35</t>
  </si>
  <si>
    <t>CUADRO N°36</t>
  </si>
  <si>
    <t>CUADRO N°10</t>
  </si>
  <si>
    <t>Psicología y Ética Profesional</t>
  </si>
  <si>
    <t>CUADRO N°41</t>
  </si>
  <si>
    <t>C56-C58</t>
  </si>
  <si>
    <t>(1-4)</t>
  </si>
  <si>
    <t>CUADRO N°46</t>
  </si>
  <si>
    <t>CUADRO N°47</t>
  </si>
  <si>
    <t>CUADRO N°58</t>
  </si>
  <si>
    <t>C44-C50</t>
  </si>
  <si>
    <t>C51-C55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</si>
  <si>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</si>
  <si>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</si>
  <si>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</si>
  <si>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</si>
  <si>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</si>
  <si>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</si>
  <si>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</si>
  <si>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</si>
  <si>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</si>
  <si>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</si>
  <si>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</si>
  <si>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</si>
  <si>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</si>
  <si>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</si>
  <si>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</si>
  <si>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</si>
  <si>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</si>
  <si>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</si>
  <si>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</si>
  <si>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</si>
  <si>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</si>
  <si>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</si>
  <si>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</si>
  <si>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</si>
  <si>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</si>
  <si>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</si>
  <si>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</si>
  <si>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</si>
  <si>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</si>
  <si>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</si>
  <si>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</si>
  <si>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</si>
  <si>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</si>
  <si>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</si>
  <si>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</si>
  <si>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</si>
  <si>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</si>
  <si>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</si>
  <si>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</si>
  <si>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</si>
  <si>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</si>
  <si>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</si>
  <si>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</si>
  <si>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</si>
  <si>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</si>
  <si>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</si>
  <si>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</si>
  <si>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</si>
  <si>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</si>
  <si>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</si>
  <si>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</si>
  <si>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</si>
  <si>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</si>
  <si>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</si>
  <si>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</si>
  <si>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</si>
  <si>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</si>
  <si>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</si>
  <si>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CUADRO N°7</t>
  </si>
  <si>
    <t>CUADRO N°48</t>
  </si>
  <si>
    <t>CUADRO N°11</t>
  </si>
  <si>
    <t xml:space="preserve">Docentes Reubicados </t>
  </si>
  <si>
    <t>CUADRO N°53</t>
  </si>
  <si>
    <t>CUADRO N°23</t>
  </si>
  <si>
    <t>CUADRO N°24</t>
  </si>
  <si>
    <t>CUADRO N°30</t>
  </si>
  <si>
    <t>CUADRO N°31</t>
  </si>
  <si>
    <t>CUADRO N°42</t>
  </si>
  <si>
    <t>CUADRO N°43</t>
  </si>
  <si>
    <t>CUADRO N°54</t>
  </si>
  <si>
    <t>CUADRO N°55</t>
  </si>
  <si>
    <t>CUADRO N°50</t>
  </si>
  <si>
    <t>CUADRO N°49</t>
  </si>
  <si>
    <t>CUADRO N°51</t>
  </si>
  <si>
    <t xml:space="preserve">DEPENDENCIA PÚBLICA, </t>
  </si>
  <si>
    <t>DEPENDENCIA:  PÚBLICA, PRIVADA Y SUBVENCIONADA</t>
  </si>
  <si>
    <t>DEPENDENCIA: PÚBLICA, PRIVADA Y SUBVENCIONADA</t>
  </si>
  <si>
    <t>POR ZONA, DEPENDENCIA  Y GRUPO PROFESIONAL</t>
  </si>
  <si>
    <t>POR GRUPO PROFESIONAL, DEPENDENCIA Y SECTOR</t>
  </si>
  <si>
    <t>PERSONAL TOTAL EN IPEC-CINDEA</t>
  </si>
  <si>
    <t>PERSONAL DOCENTE EN IPEC-CINDEA</t>
  </si>
  <si>
    <t>POR GRUPO PROFESIONAL Y ZONA</t>
  </si>
  <si>
    <t>Urbana</t>
  </si>
  <si>
    <t>Rural</t>
  </si>
  <si>
    <t>DEPENDENCIA PÚBLICA, PRIVADA Y SUBVENCIONADA</t>
  </si>
  <si>
    <t>PERSONAL TOTAL EN EDUCACIÓN ESPECIAL</t>
  </si>
  <si>
    <t>PERSONAL DOCENTE III CICLO Y EDUCACIÓN DIVERSIFICADA</t>
  </si>
  <si>
    <t>PERSONAL TOTAL EN EDUCACIÓN PREESCOLAR</t>
  </si>
  <si>
    <t>PERSONAL TOTAL EN  EDUCACIÓN PREESCOLAR</t>
  </si>
  <si>
    <t>PERSONAL TOTAL EN  EDUCACIÓN REGULAR</t>
  </si>
  <si>
    <t>DEPENDENCIA  PÚBLICA, PRIVADA Y SUBVENCIONADA</t>
  </si>
  <si>
    <t>POR NIVEL DE ENSEÑANZA</t>
  </si>
  <si>
    <t>DEPENDENCIA PÚBLICA</t>
  </si>
  <si>
    <t>POR  TIPO DE CARGO Y GÉNERO</t>
  </si>
  <si>
    <t>SEGÚN  DIRECCION REGIONAL</t>
  </si>
  <si>
    <t>DEPENDENCIA  PÚBLICA</t>
  </si>
  <si>
    <t>SEGÚN  ZONA Y DEPENDENCIA</t>
  </si>
  <si>
    <t>POR  TIPO DE CARGO Y SEXO</t>
  </si>
  <si>
    <t>SEGÚN  NIVEL DE ENSEÑANZA</t>
  </si>
  <si>
    <t>DEPENDENCIA SUBVENCIONADA</t>
  </si>
  <si>
    <t>DEPENDENCIA PRIVADA</t>
  </si>
  <si>
    <t>SEGÚN  GRUPO PROFESIONAL Y NIVEL DE ENSEÑANZA</t>
  </si>
  <si>
    <t>PERSONAL DOCENTE EN III CICLO Y EDUCACIÓN DIVERSIFICADA, DIURNA Y NOCTURNA</t>
  </si>
  <si>
    <t xml:space="preserve">  Subvencionada</t>
  </si>
  <si>
    <t>PERSONAL TOTAL EN III CICLO Y EDUCACIÓN DIVERSIFICADA, DIURNA Y NOCTURNA</t>
  </si>
  <si>
    <t xml:space="preserve">Aguirre </t>
  </si>
  <si>
    <t>PERSONAL TOTAL EN III CICLO Y EDUCACIÓN DIVERSIFICADA</t>
  </si>
  <si>
    <t>PERSONAL DOCENTE EN III CICLO Y EDUCACIÓN DIVERSIFICADA, DIURNA Y NOCTURNA,</t>
  </si>
  <si>
    <t>C12-C17</t>
  </si>
  <si>
    <t xml:space="preserve">Personal en IPEC y CINDEA </t>
  </si>
  <si>
    <t>CUADROS ESTADÍSTICOS:</t>
  </si>
  <si>
    <t>PORTADA</t>
  </si>
  <si>
    <t>FUNCIONARIOS QUE PARTICIPARON EN LA PUBLICACION</t>
  </si>
  <si>
    <t>CONTENIDO</t>
  </si>
  <si>
    <t>FUNCIONARIOS QUE PARTICIPARON EN LA PUBLICACIÓN</t>
  </si>
  <si>
    <t>POR SEXO</t>
  </si>
  <si>
    <t>Lengua Indígena</t>
  </si>
  <si>
    <t>AuxiliarAdministrativo</t>
  </si>
  <si>
    <t>Educación Ciudadana</t>
  </si>
  <si>
    <t>Lengua Indigena</t>
  </si>
  <si>
    <t xml:space="preserve">          Titulados incluye a las plazas/docentes  con grupo profesional de  KT, PT, MT, VT Y ET.</t>
  </si>
  <si>
    <r>
      <t xml:space="preserve">Nota: </t>
    </r>
    <r>
      <rPr>
        <sz val="8"/>
        <rFont val="Times New Roman"/>
        <family val="1"/>
      </rPr>
      <t>No Titulados incluye a las plazas/docentes  con grupo profesional de  Aspirante, KAU, PAU, MAU, VAU, EAU y Otro.</t>
    </r>
  </si>
  <si>
    <t>Para ir al cuadro dar clik en la celda</t>
  </si>
  <si>
    <t>PERIODO 1986-2018</t>
  </si>
  <si>
    <t>AÑOS:  2000-2018</t>
  </si>
  <si>
    <t>AÑOS  2000-2018</t>
  </si>
  <si>
    <t>AÑO: 2018</t>
  </si>
  <si>
    <t xml:space="preserve">Oficinista </t>
  </si>
  <si>
    <t xml:space="preserve">Oficial de Seguridad </t>
  </si>
  <si>
    <t xml:space="preserve">Conserje </t>
  </si>
  <si>
    <t xml:space="preserve">Cocinera </t>
  </si>
  <si>
    <t xml:space="preserve">Administ. y de Servicios Reubicados / Readecuados </t>
  </si>
  <si>
    <t>AÑO 2018</t>
  </si>
  <si>
    <t>Cultura Indígena</t>
  </si>
  <si>
    <t>PERIODO 2000-2018</t>
  </si>
  <si>
    <t>Resumen de Personal 2018</t>
  </si>
  <si>
    <t>PERSONAL TOTAL EN EDUCACIÓN REGULAR POR NIVEL DE ENSEÑANZA 1986-2018</t>
  </si>
  <si>
    <t>PERSONAL DOCENTE-ADMINISTRATIVO EN EDUCACIÓN REGULAR POR NIVEL DE ENSEÑANZA 1986-2018</t>
  </si>
  <si>
    <t>PERSONAL ADMINISTRATIVO Y DE SERVICIOS EN EDUCACIÓN REGULAR POR NIVEL DE ENSEÑANZA 1986-2018</t>
  </si>
  <si>
    <t>PERSONAL DOCENTE-ADMINISTRATIVO EN EDUCACIÓN REGULAR POR GÉNERO 2000-2018</t>
  </si>
  <si>
    <t>PERSONAL DOCENTE EN EDUCACIÓN REGULAR POR GÉNERO 2000-2018</t>
  </si>
  <si>
    <t>PERSONAL DOCENTE EN EDUCACIÓN REGULAR SEGÚN GRUPO PROFESIONAL Y NIVEL DE ENSEÑANZA 2000-2018</t>
  </si>
  <si>
    <t>PERSONAL DOCENTE EN EDUCACIÓN PREESCOLAR POR GRUPO PROFESIONAL 2000-2018</t>
  </si>
  <si>
    <t>PERSONAL DOCENTE EN EDUCACIÓN EN I Y II CICLOS POR GRUPO PROFESIONAL 2000-2018</t>
  </si>
  <si>
    <t>PERSONAL DOCENTE EN III CICLO Y EDUCACIÓN DIVERSIFICADA, DIURNA Y NOCTURNA POR GRUPO PROFESIONAL 2000-2018</t>
  </si>
  <si>
    <t>PERSONAL DOCENTE EN EDUCACIÓN ESPECIAL POR GRUPO PROFESIONAL 2000-2018</t>
  </si>
  <si>
    <t>PERSONAL TOTAL EN  EDUCACIÓN REGULAR POR TIPO DE CARGO Y GÉNERO , 2018</t>
  </si>
  <si>
    <t>PERSONAL TOTAL EN  EDUCACIÓN REGULAR POR TIPO DE CARGO Y GÉNERO,  DEPENDENCIA PÚBLICA, 2018</t>
  </si>
  <si>
    <t>PERSONAL TOTAL EN  EDUCACIÓN REGULAR POR TIPO DE CARGO Y GÉNERO, DEPENDENCIA PRIVADA, 2018</t>
  </si>
  <si>
    <t>PERSONAL TOTAL EN  EDUCACIÓN REGULAR POR TIPO DE CARGO Y GÉNERO, DEPENDENCIA SUBVENCIONADA, 2018</t>
  </si>
  <si>
    <t>PERSONAL TOTAL EN EDUCACIÓN REGULAR, POR TIPO DE CARGO Y GÉNERO, SEGÚN  DIRECCION REGIONAL, 2018 (Cifras absolutas)</t>
  </si>
  <si>
    <t>PERSONAL TOTAL EN EDUCACIÓN REGULAR, POR TIPO DE CARGO Y GÉNERO, SEGÚN  DIRECCION REGIONAL, 2018 (Cifras relativas)</t>
  </si>
  <si>
    <t xml:space="preserve">PERSONAL TOTAL EN EDUCACIÓN PREESCOLAR, POR TIPO DE CARGO Y GÉNERO, SEGÚN ZONA Y DEPENDENCIA, 2018 </t>
  </si>
  <si>
    <t xml:space="preserve">PERSONAL TOTAL EN EDUCACIÓN PREESCOLAR, POR TIPO DE CARGO Y GÉNERO, SEGÚN DIRECCION REGIONAL, 2018 </t>
  </si>
  <si>
    <t xml:space="preserve">PERSONAL TOTAL EN EDUCACIÓN PREESCOLAR, DEPENDENCIA PÚBLICA, PRIVADA Y SUBVENCIONADA, POR CARGO, 2018 </t>
  </si>
  <si>
    <t xml:space="preserve">PERSONAL DOCENTE EN EDUCACIÓN PREESCOLAR, DEPENDENCIA PÚBLICA, PRIVADA Y SUBVENCIONADA, POR DIRECCIÓN REGIONAL Y CARGO, 2018             </t>
  </si>
  <si>
    <t xml:space="preserve">PERSONAL DOCENTE EN EDUCACIÓN PREESCOLAR, DEPENDENCIA PÚBLICA, PRIVADA Y SUBVENCIONADA, POR GRUPO PROFESIONAL Y CARGO, 2018             </t>
  </si>
  <si>
    <t xml:space="preserve">PERSONAL DOCENTE EN EDUCACIÓN PREESCOLAR, DEPENDENCIA PÚBLICA, PRIVADA Y SUBVENCIONADA, POR DIRECCIÓN REGIONAL Y GRUPO PROFESIONAL, 2018             </t>
  </si>
  <si>
    <t xml:space="preserve">PERSONAL DOCENTE EN EDUCACIÓN PREESCOLAR, DEPENDENCIA PÚBLICA, PRIVADA Y SUBVENCIONADA, POR GRUPO PROFESIONAL, ZONA Y DEPENDENCIA, 2018             </t>
  </si>
  <si>
    <t xml:space="preserve">PERSONAL TOTAL EN EDUCACIÓN EN I Y II CICLOS, POR TIPO DE CARGO Y GÉNERO, SEGÚN ZONA Y DEPENDENCIA, 2018 </t>
  </si>
  <si>
    <t xml:space="preserve">PERSONAL TOTAL EN EDUCACIÓN EN I Y II CICLOS, POR TIPO DE CARGO Y GÉNERO, SEGÚN DIRECCION REGIONAL, 2018 </t>
  </si>
  <si>
    <t xml:space="preserve">PERSONAL TOTAL EN EDUCACIÓN EN I Y II CICLOS, DEPENDENCIA PÚBLICA, PRIVADA Y SUBVENCIONADA, POR CARGO, 2018 </t>
  </si>
  <si>
    <t xml:space="preserve">PERSONAL DOCENTE EN EDUCACIÓN EN I Y II CICLOS, DEPENDENCIA PÚBLICA, PRIVADA Y SUBVENCIONADA, POR DIRECCIÓN REGIONAL Y CARGO, 2018             </t>
  </si>
  <si>
    <t xml:space="preserve">PERSONAL DOCENTE EN EDUCACIÓN EN I Y II CICLOS, DEPENDENCIA PÚBLICA, PRIVADA Y SUBVENCIONADA, POR GRUPO PROFESIONAL Y CARGO, 2018             </t>
  </si>
  <si>
    <t xml:space="preserve">PERSONAL DOCENTE EN EDUCACIÓN EN I Y II CICLOS, DEPENDENCIA PÚBLICA, PRIVADA Y SUBVENCIONADA, POR DIRECCIÓN REGIONAL Y GRUPO PROFESIONAL, 2018             </t>
  </si>
  <si>
    <t xml:space="preserve">PERSONAL DOCENTE EN EDUCACIÓN EN I Y II CICLOS, DEPENDENCIA PÚBLICA, PRIVADA Y SUBVENCIONADA, POR GRUPO PROFESIONAL, ZONA Y DEPENDENCIA, 2018             </t>
  </si>
  <si>
    <t xml:space="preserve">PERSONAL TOTAL EN EDUCACIÓN EN ESCUELAS NOCTURNAS, POR TIPO DE CARGO Y GÉNERO, SEGÚN DIRECCION REGIONAL, 2018 </t>
  </si>
  <si>
    <t xml:space="preserve">PERSONAL TOTAL EN EDUCACIÓN EN ESCUELAS NOCTURNAS, DEPENDENCIA PÚBLICA, POR CARGO, 2018 </t>
  </si>
  <si>
    <t xml:space="preserve">PERSONAL TOTAL EN EDUCACIÓN EN ESCUELAS NOCTURNAS, DEPENDENCIA PÚBLICA, POR DIRECCIÓN REGIONAL Y CARGO, 2018 </t>
  </si>
  <si>
    <t xml:space="preserve">PERSONAL TOTAL EN EDUCACIÓN EN ESCUELAS NOCTURNAS, DEPENDENCIA PÚBLICA, POR GRUPO PROFESIONAL Y CARGO, 2018 </t>
  </si>
  <si>
    <t xml:space="preserve">PERSONAL TOTAL EN EDUCACIÓN EN ESCUELAS NOCTURNAS, DEPENDENCIA PÚBLICA, POR DIRECCIÓN REGIONAL Y GRUPO PROFESIONAL, 2018 </t>
  </si>
  <si>
    <t xml:space="preserve">PERSONAL TOTAL EN EDUCACIÓN EN III CICLO Y EDUCACIÓN DIVERSIFICADA, POR TIPO DE CARGO Y GÉNERO, SEGÚN ZONA Y DEPENDENCIA, 2018 </t>
  </si>
  <si>
    <t xml:space="preserve">PERSONAL TOTAL EN EDUCACIÓN EN III CICLO Y EDUCACIÓN DIVERSIFICADA, POR TIPO DE CARGO Y GÉNERO, SEGÚN DIRECCION REGIONAL, 2018 </t>
  </si>
  <si>
    <t xml:space="preserve">PERSONAL TOTAL EN EDUCACIÓN EN III CICLO Y EDUCACIÓN DIVERSIFICADA, DEPENDENCIA PÚBLICA, PRIVADA Y SUBVENCIONADA, POR CARGO, 2018 </t>
  </si>
  <si>
    <t xml:space="preserve">PERSONAL DOCENTE EN EDUCACIÓN EN III CICLO Y EDUCACIÓN DIVERSIFICADA, DEPENDENCIA PÚBLICA, PRIVADA Y SUBVENCIONADA, POR DIRECCIÓN REGIONAL Y CARGO, 2018             </t>
  </si>
  <si>
    <t xml:space="preserve">PERSONAL DOCENTE EN EDUCACIÓN EN III CICLO Y EDUCACIÓN DIVERSIFICADA, DEPENDENCIA PÚBLICA, PRIVADA Y SUBVENCIONADA, POR GRUPO PROFESIONAL Y CARGO, 2018             </t>
  </si>
  <si>
    <t>PERSONAL DOCENTE EN EDUCACIÓN EN III CICLO Y EDUCACIÓN DIVERSIFICADA, DEPENDENCIA PÚBLICA, PRIVADA Y SUBVENCIONADA, POR DIRECCIÓN REGIONAL Y GRUPO PROFESIONAL, 2018</t>
  </si>
  <si>
    <t>PERSONAL DOCENTE EN EDUCACIÓN EN III CICLO Y EDUCACIÓN DIVERSIFICADA, DEPENDENCIA PÚBLICA, PRIVADA Y SUBVENCIONADA, POR GRUPO PROFESIONAL, ZONA Y DEPENDENCIA, 2018</t>
  </si>
  <si>
    <t xml:space="preserve">PERSONAL TOTAL EN EDUCACIÓN EN EDUCACIÓN ESPECIAL, POR TIPO DE CARGO Y GÉNERO, SEGÚN ZONA Y DEPENDENCIA, 2018 </t>
  </si>
  <si>
    <t xml:space="preserve">PERSONAL TOTAL EN EDUCACIÓN EN EDUCACIÓN ESPECIAL, POR TIPO DE CARGO Y GÉNERO, SEGÚN DIRECCION REGIONAL, 2018 </t>
  </si>
  <si>
    <t xml:space="preserve">PERSONAL TOTAL EN EDUCACIÓN EN EDUCACIÓN ESPECIAL, DEPENDENCIA PÚBLICA, PRIVADA Y SUBVENCIONADA, POR CARGO, 2018 </t>
  </si>
  <si>
    <t xml:space="preserve">PERSONAL DOCENTE EN EDUCACIÓN EN EDUCACIÓN ESPECIAL, DEPENDENCIA PÚBLICA, PRIVADA Y SUBVENCIONADA, POR DIRECCIÓN REGIONAL Y CARGO, 2018             </t>
  </si>
  <si>
    <t xml:space="preserve">PERSONAL DOCENTE EN EDUCACIÓN EN EDUCACIÓN ESPECIAL, DEPENDENCIA PÚBLICA, PRIVADA Y SUBVENCIONADA, POR GRUPO PROFESIONAL Y CARGO, 2018             </t>
  </si>
  <si>
    <t xml:space="preserve">PERSONAL DOCENTE EN EDUCACIÓN EN EDUCACIÓN ESPECIAL, DEPENDENCIA PÚBLICA, PRIVADA Y SUBVENCIONADA, POR DIRECCIÓN REGIONAL Y GRUPO PROFESIONAL, 2018             </t>
  </si>
  <si>
    <t xml:space="preserve">PERSONAL DOCENTE EN EDUCACIÓN EN EDUCACIÓN ESPECIAL, DEPENDENCIA PÚBLICA, PRIVADA Y SUBVENCIONADA, POR GRUPO PROFESIONAL, DEPENDENCIA Y SECTOR, 2018             </t>
  </si>
  <si>
    <t xml:space="preserve">PERSONAL TOTAL EN EDUCACIÓN EN IPEC-CINDEA, POR TIPO DE CARGO Y GÉNERO, SEGÚN DIRECCION REGIONAL, 2018 </t>
  </si>
  <si>
    <t xml:space="preserve">PERSONAL DOCENTE EN EDUCACIÓN EN IPEC-CINDEA, DEPENDENCIA PÚBLICA,  POR DIRECCIÓN REGIONAL Y CARGO, 2018             </t>
  </si>
  <si>
    <t xml:space="preserve">PERSONAL DOCENTE EN EDUCACIÓN EN IPEC-CINDEA, DEPENDENCIA PÚBLICA,  POR GRUPO PROFESIONAL Y CARGO, 2018             </t>
  </si>
  <si>
    <t xml:space="preserve">PERSONAL DOCENTE EN EDUCACIÓN EN IPEC-CINDEA, DEPENDENCIA PÚBLICA, POR DIRECCIÓN REGIONAL Y GRUPO PROFESIONAL, 2018             </t>
  </si>
  <si>
    <t xml:space="preserve">PERSONAL DOCENTE EN EDUCACIÓN EN IPEC-CINDEA, DEPENDENCIA PÚBLICA, POR GRUPO PROFESIONAL Y DEPENDENCIA, 2018             </t>
  </si>
  <si>
    <t xml:space="preserve">PERSONAL TOTAL EN EDUCACIÓN EN COLEGIO NACIONAL VIRTUAL MARCO TULIO SALAZAR, POR TIPO DE CARGO Y GÉNERO, SEGÚN DIRECCION REGIONAL, 2018 </t>
  </si>
  <si>
    <t xml:space="preserve">PERSONAL DOCENTE EN EDUCACIÓN EN COLEGIO NACIONAL VIRTUAL MARCO TULIO SALAZAR, DEPENDENCIA PÚBLICA,  POR DIRECCIÓN REGIONAL Y CARGO, 2018             </t>
  </si>
  <si>
    <t xml:space="preserve">PERSONAL DOCENTE EN EDUCACIÓN EN COLEGIO NACIONAL VIRTUAL MARCO TULIO SALAZAR, DEPENDENCIA PÚBLICA,  POR GRUPO PROFESIONAL Y CARGO, 2018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</si>
</sst>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0.0"/>
    <numFmt numFmtId="165" formatCode="0.0_)"/>
    <numFmt numFmtId="166" formatCode="General_)"/>
    <numFmt numFmtId="167" formatCode="_(* #,##0.0_);_(* \(#,##0.0\);_(* &quot;-&quot;_);_(@_)"/>
  </numFmts>
  <fonts count="4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0"/>
      <name val="Times New Roman"/>
      <family val="1"/>
    </font>
    <font>
      <u/>
      <sz val="11"/>
      <color theme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b/>
      <i/>
      <u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u/>
      <sz val="10"/>
      <name val="Times New Roman"/>
      <family val="1"/>
    </font>
    <font>
      <b/>
      <u/>
      <sz val="14"/>
      <color theme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0070C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70C0"/>
      <name val="Times New Roman"/>
      <family val="1"/>
    </font>
    <font>
      <b/>
      <u/>
      <sz val="11"/>
      <color rgb="FF0070C0"/>
      <name val="Times New Roman"/>
      <family val="1"/>
    </font>
    <font>
      <sz val="10"/>
      <name val="Courier"/>
      <family val="3"/>
    </font>
    <font>
      <sz val="14"/>
      <name val="Times New Roman"/>
      <family val="1"/>
    </font>
    <font>
      <b/>
      <u/>
      <sz val="14"/>
      <color theme="4" tint="-0.499984740745262"/>
      <name val="Times New Roman"/>
      <family val="1"/>
    </font>
    <font>
      <b/>
      <sz val="10"/>
      <color theme="4" tint="-0.499984740745262"/>
      <name val="Times New Roman"/>
      <family val="1"/>
    </font>
    <font>
      <sz val="10"/>
      <color theme="4" tint="-0.499984740745262"/>
      <name val="Times New Roman"/>
      <family val="1"/>
    </font>
    <font>
      <sz val="11"/>
      <color theme="4" tint="-0.499984740745262"/>
      <name val="Times New Roman"/>
      <family val="1"/>
    </font>
    <font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C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1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35" fillId="0" borderId="0"/>
  </cellStyleXfs>
  <cellXfs count="399">
    <xf numFmtId="0" fontId="0" fillId="0" borderId="0" xfId="0"/>
    <xf numFmtId="0" fontId="4" fillId="0" borderId="0" xfId="0" applyFont="1"/>
    <xf numFmtId="0" fontId="5" fillId="3" borderId="0" xfId="0" applyFont="1" applyFill="1"/>
    <xf numFmtId="0" fontId="5" fillId="0" borderId="0" xfId="0" applyFont="1"/>
    <xf numFmtId="0" fontId="6" fillId="0" borderId="0" xfId="3" applyFont="1"/>
    <xf numFmtId="0" fontId="7" fillId="0" borderId="0" xfId="0" applyFont="1"/>
    <xf numFmtId="1" fontId="5" fillId="3" borderId="1" xfId="0" applyNumberFormat="1" applyFont="1" applyFill="1" applyBorder="1" applyAlignment="1">
      <alignment horizontal="centerContinuous"/>
    </xf>
    <xf numFmtId="0" fontId="7" fillId="3" borderId="0" xfId="0" applyFont="1" applyFill="1"/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8" fillId="3" borderId="0" xfId="0" applyFont="1" applyFill="1"/>
    <xf numFmtId="3" fontId="8" fillId="3" borderId="0" xfId="0" applyNumberFormat="1" applyFont="1" applyFill="1" applyAlignment="1">
      <alignment horizontal="right"/>
    </xf>
    <xf numFmtId="0" fontId="9" fillId="0" borderId="0" xfId="0" applyFont="1"/>
    <xf numFmtId="3" fontId="7" fillId="3" borderId="0" xfId="0" applyNumberFormat="1" applyFont="1" applyFill="1" applyAlignment="1">
      <alignment horizontal="center"/>
    </xf>
    <xf numFmtId="0" fontId="7" fillId="3" borderId="0" xfId="0" quotePrefix="1" applyFont="1" applyFill="1" applyAlignment="1">
      <alignment horizontal="left"/>
    </xf>
    <xf numFmtId="0" fontId="7" fillId="3" borderId="0" xfId="0" applyFont="1" applyFill="1" applyBorder="1"/>
    <xf numFmtId="0" fontId="7" fillId="3" borderId="1" xfId="0" applyFont="1" applyFill="1" applyBorder="1"/>
    <xf numFmtId="1" fontId="5" fillId="0" borderId="0" xfId="0" applyNumberFormat="1" applyFont="1"/>
    <xf numFmtId="1" fontId="7" fillId="0" borderId="0" xfId="0" applyNumberFormat="1" applyFont="1"/>
    <xf numFmtId="0" fontId="12" fillId="0" borderId="0" xfId="0" applyFont="1"/>
    <xf numFmtId="0" fontId="5" fillId="3" borderId="1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8" fillId="3" borderId="2" xfId="0" applyFont="1" applyFill="1" applyBorder="1"/>
    <xf numFmtId="0" fontId="14" fillId="0" borderId="0" xfId="0" applyFont="1"/>
    <xf numFmtId="0" fontId="5" fillId="3" borderId="0" xfId="0" applyFont="1" applyFill="1" applyBorder="1"/>
    <xf numFmtId="3" fontId="12" fillId="3" borderId="0" xfId="0" applyNumberFormat="1" applyFont="1" applyFill="1"/>
    <xf numFmtId="0" fontId="7" fillId="3" borderId="0" xfId="0" quotePrefix="1" applyFont="1" applyFill="1" applyBorder="1" applyAlignment="1">
      <alignment horizontal="left"/>
    </xf>
    <xf numFmtId="0" fontId="5" fillId="2" borderId="0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1" fontId="5" fillId="3" borderId="0" xfId="0" applyNumberFormat="1" applyFont="1" applyFill="1" applyBorder="1"/>
    <xf numFmtId="1" fontId="7" fillId="3" borderId="0" xfId="0" applyNumberFormat="1" applyFont="1" applyFill="1" applyBorder="1"/>
    <xf numFmtId="0" fontId="8" fillId="3" borderId="0" xfId="0" applyFont="1" applyFill="1" applyBorder="1"/>
    <xf numFmtId="0" fontId="7" fillId="3" borderId="0" xfId="0" applyFont="1" applyFill="1" applyBorder="1" applyAlignment="1">
      <alignment horizontal="left" indent="1"/>
    </xf>
    <xf numFmtId="3" fontId="7" fillId="3" borderId="0" xfId="0" applyNumberFormat="1" applyFont="1" applyFill="1" applyBorder="1" applyAlignment="1">
      <alignment horizontal="right"/>
    </xf>
    <xf numFmtId="1" fontId="7" fillId="3" borderId="0" xfId="0" applyNumberFormat="1" applyFont="1" applyFill="1" applyBorder="1" applyAlignment="1">
      <alignment horizontal="right"/>
    </xf>
    <xf numFmtId="1" fontId="5" fillId="3" borderId="0" xfId="0" applyNumberFormat="1" applyFont="1" applyFill="1" applyBorder="1" applyAlignment="1">
      <alignment horizontal="right"/>
    </xf>
    <xf numFmtId="1" fontId="5" fillId="3" borderId="0" xfId="0" applyNumberFormat="1" applyFont="1" applyFill="1" applyBorder="1" applyAlignment="1">
      <alignment horizontal="center"/>
    </xf>
    <xf numFmtId="164" fontId="8" fillId="3" borderId="0" xfId="0" applyNumberFormat="1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right"/>
    </xf>
    <xf numFmtId="164" fontId="5" fillId="3" borderId="0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left" indent="1"/>
    </xf>
    <xf numFmtId="164" fontId="7" fillId="3" borderId="1" xfId="0" applyNumberFormat="1" applyFont="1" applyFill="1" applyBorder="1" applyAlignment="1">
      <alignment horizontal="right"/>
    </xf>
    <xf numFmtId="1" fontId="7" fillId="3" borderId="1" xfId="0" applyNumberFormat="1" applyFont="1" applyFill="1" applyBorder="1"/>
    <xf numFmtId="1" fontId="5" fillId="3" borderId="0" xfId="0" applyNumberFormat="1" applyFont="1" applyFill="1"/>
    <xf numFmtId="1" fontId="5" fillId="3" borderId="1" xfId="0" applyNumberFormat="1" applyFont="1" applyFill="1" applyBorder="1"/>
    <xf numFmtId="1" fontId="8" fillId="3" borderId="0" xfId="0" applyNumberFormat="1" applyFont="1" applyFill="1"/>
    <xf numFmtId="3" fontId="7" fillId="3" borderId="0" xfId="0" applyNumberFormat="1" applyFont="1" applyFill="1" applyAlignment="1">
      <alignment horizontal="right"/>
    </xf>
    <xf numFmtId="1" fontId="7" fillId="3" borderId="0" xfId="0" applyNumberFormat="1" applyFont="1" applyFill="1" applyAlignment="1">
      <alignment horizontal="right"/>
    </xf>
    <xf numFmtId="3" fontId="7" fillId="3" borderId="1" xfId="0" applyNumberFormat="1" applyFont="1" applyFill="1" applyBorder="1" applyAlignment="1">
      <alignment horizontal="right"/>
    </xf>
    <xf numFmtId="1" fontId="5" fillId="0" borderId="0" xfId="0" applyNumberFormat="1" applyFont="1" applyBorder="1"/>
    <xf numFmtId="1" fontId="7" fillId="3" borderId="0" xfId="0" applyNumberFormat="1" applyFont="1" applyFill="1"/>
    <xf numFmtId="1" fontId="12" fillId="3" borderId="0" xfId="0" applyNumberFormat="1" applyFont="1" applyFill="1"/>
    <xf numFmtId="0" fontId="5" fillId="3" borderId="0" xfId="0" applyFont="1" applyFill="1" applyBorder="1" applyAlignment="1">
      <alignment wrapText="1"/>
    </xf>
    <xf numFmtId="0" fontId="7" fillId="3" borderId="0" xfId="0" applyFont="1" applyFill="1" applyBorder="1" applyAlignment="1">
      <alignment wrapText="1"/>
    </xf>
    <xf numFmtId="1" fontId="7" fillId="3" borderId="0" xfId="0" applyNumberFormat="1" applyFont="1" applyFill="1" applyAlignment="1"/>
    <xf numFmtId="164" fontId="5" fillId="3" borderId="0" xfId="0" applyNumberFormat="1" applyFont="1" applyFill="1" applyAlignment="1">
      <alignment horizontal="right"/>
    </xf>
    <xf numFmtId="164" fontId="7" fillId="3" borderId="0" xfId="0" applyNumberFormat="1" applyFont="1" applyFill="1" applyAlignment="1">
      <alignment horizontal="right"/>
    </xf>
    <xf numFmtId="0" fontId="7" fillId="3" borderId="1" xfId="0" applyFont="1" applyFill="1" applyBorder="1" applyAlignment="1">
      <alignment wrapText="1"/>
    </xf>
    <xf numFmtId="1" fontId="5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Continuous"/>
    </xf>
    <xf numFmtId="0" fontId="7" fillId="2" borderId="0" xfId="0" applyFont="1" applyFill="1" applyBorder="1" applyAlignment="1">
      <alignment horizontal="centerContinuous"/>
    </xf>
    <xf numFmtId="1" fontId="5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3" borderId="2" xfId="0" applyFont="1" applyFill="1" applyBorder="1" applyAlignment="1"/>
    <xf numFmtId="164" fontId="8" fillId="3" borderId="2" xfId="0" applyNumberFormat="1" applyFont="1" applyFill="1" applyBorder="1" applyAlignment="1"/>
    <xf numFmtId="0" fontId="7" fillId="3" borderId="0" xfId="0" applyFont="1" applyFill="1" applyBorder="1" applyAlignment="1"/>
    <xf numFmtId="164" fontId="7" fillId="3" borderId="0" xfId="0" applyNumberFormat="1" applyFont="1" applyFill="1" applyBorder="1" applyAlignment="1"/>
    <xf numFmtId="1" fontId="12" fillId="0" borderId="0" xfId="0" applyNumberFormat="1" applyFont="1"/>
    <xf numFmtId="0" fontId="7" fillId="3" borderId="1" xfId="0" applyFont="1" applyFill="1" applyBorder="1" applyAlignment="1"/>
    <xf numFmtId="164" fontId="7" fillId="3" borderId="1" xfId="0" applyNumberFormat="1" applyFont="1" applyFill="1" applyBorder="1" applyAlignment="1"/>
    <xf numFmtId="0" fontId="5" fillId="0" borderId="0" xfId="0" applyFont="1" applyFill="1" applyAlignment="1"/>
    <xf numFmtId="0" fontId="7" fillId="0" borderId="0" xfId="0" applyFont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3" borderId="0" xfId="0" applyFont="1" applyFill="1" applyBorder="1" applyAlignment="1">
      <alignment horizontal="center"/>
    </xf>
    <xf numFmtId="3" fontId="9" fillId="0" borderId="0" xfId="0" applyNumberFormat="1" applyFont="1"/>
    <xf numFmtId="0" fontId="7" fillId="3" borderId="0" xfId="0" applyFont="1" applyFill="1" applyAlignment="1">
      <alignment horizontal="left" indent="1"/>
    </xf>
    <xf numFmtId="0" fontId="7" fillId="3" borderId="0" xfId="0" applyFont="1" applyFill="1" applyBorder="1" applyAlignment="1">
      <alignment horizontal="right"/>
    </xf>
    <xf numFmtId="164" fontId="8" fillId="3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5" fillId="3" borderId="0" xfId="0" applyFont="1" applyFill="1" applyAlignment="1">
      <alignment horizontal="right"/>
    </xf>
    <xf numFmtId="0" fontId="7" fillId="3" borderId="1" xfId="0" applyFont="1" applyFill="1" applyBorder="1" applyAlignment="1">
      <alignment horizontal="right"/>
    </xf>
    <xf numFmtId="0" fontId="4" fillId="3" borderId="0" xfId="0" applyFont="1" applyFill="1"/>
    <xf numFmtId="0" fontId="8" fillId="3" borderId="0" xfId="0" applyFont="1" applyFill="1" applyAlignment="1"/>
    <xf numFmtId="0" fontId="5" fillId="3" borderId="0" xfId="0" applyFont="1" applyFill="1" applyAlignment="1"/>
    <xf numFmtId="1" fontId="5" fillId="3" borderId="0" xfId="0" applyNumberFormat="1" applyFont="1" applyFill="1" applyBorder="1" applyAlignment="1"/>
    <xf numFmtId="0" fontId="8" fillId="3" borderId="0" xfId="0" applyFont="1" applyFill="1" applyBorder="1" applyAlignment="1"/>
    <xf numFmtId="164" fontId="8" fillId="3" borderId="0" xfId="0" applyNumberFormat="1" applyFont="1" applyFill="1" applyAlignment="1"/>
    <xf numFmtId="164" fontId="7" fillId="3" borderId="0" xfId="0" applyNumberFormat="1" applyFont="1" applyFill="1" applyAlignment="1"/>
    <xf numFmtId="0" fontId="17" fillId="0" borderId="0" xfId="0" applyFont="1"/>
    <xf numFmtId="1" fontId="8" fillId="3" borderId="0" xfId="0" applyNumberFormat="1" applyFont="1" applyFill="1" applyBorder="1"/>
    <xf numFmtId="3" fontId="19" fillId="3" borderId="0" xfId="0" applyNumberFormat="1" applyFont="1" applyFill="1" applyBorder="1"/>
    <xf numFmtId="0" fontId="5" fillId="3" borderId="0" xfId="0" applyFont="1" applyFill="1" applyBorder="1" applyAlignment="1">
      <alignment horizontal="centerContinuous"/>
    </xf>
    <xf numFmtId="0" fontId="8" fillId="3" borderId="0" xfId="0" applyFont="1" applyFill="1" applyBorder="1" applyAlignment="1">
      <alignment wrapText="1"/>
    </xf>
    <xf numFmtId="1" fontId="9" fillId="0" borderId="0" xfId="0" applyNumberFormat="1" applyFont="1"/>
    <xf numFmtId="3" fontId="7" fillId="0" borderId="0" xfId="0" applyNumberFormat="1" applyFont="1"/>
    <xf numFmtId="0" fontId="11" fillId="0" borderId="0" xfId="0" applyFont="1"/>
    <xf numFmtId="1" fontId="7" fillId="3" borderId="1" xfId="0" applyNumberFormat="1" applyFont="1" applyFill="1" applyBorder="1" applyAlignment="1">
      <alignment horizontal="centerContinuous"/>
    </xf>
    <xf numFmtId="0" fontId="5" fillId="2" borderId="2" xfId="0" applyFont="1" applyFill="1" applyBorder="1"/>
    <xf numFmtId="0" fontId="5" fillId="2" borderId="1" xfId="0" applyFont="1" applyFill="1" applyBorder="1"/>
    <xf numFmtId="0" fontId="15" fillId="3" borderId="0" xfId="0" applyFont="1" applyFill="1" applyBorder="1"/>
    <xf numFmtId="1" fontId="14" fillId="0" borderId="0" xfId="0" applyNumberFormat="1" applyFont="1"/>
    <xf numFmtId="0" fontId="16" fillId="3" borderId="0" xfId="0" applyFont="1" applyFill="1" applyBorder="1"/>
    <xf numFmtId="0" fontId="12" fillId="3" borderId="0" xfId="0" applyFont="1" applyFill="1" applyBorder="1" applyAlignment="1">
      <alignment horizontal="left" indent="2"/>
    </xf>
    <xf numFmtId="41" fontId="12" fillId="3" borderId="0" xfId="2" applyFont="1" applyFill="1" applyBorder="1"/>
    <xf numFmtId="0" fontId="16" fillId="3" borderId="0" xfId="0" applyFont="1" applyFill="1" applyBorder="1" applyAlignment="1">
      <alignment horizontal="left"/>
    </xf>
    <xf numFmtId="0" fontId="16" fillId="3" borderId="0" xfId="0" applyFont="1" applyFill="1" applyBorder="1" applyAlignment="1">
      <alignment horizontal="left" indent="2"/>
    </xf>
    <xf numFmtId="0" fontId="16" fillId="3" borderId="0" xfId="0" applyFont="1" applyFill="1" applyBorder="1" applyAlignment="1">
      <alignment horizontal="left" indent="1"/>
    </xf>
    <xf numFmtId="0" fontId="12" fillId="3" borderId="1" xfId="0" applyFont="1" applyFill="1" applyBorder="1" applyAlignment="1">
      <alignment horizontal="left" indent="2"/>
    </xf>
    <xf numFmtId="41" fontId="12" fillId="3" borderId="1" xfId="2" applyFont="1" applyFill="1" applyBorder="1"/>
    <xf numFmtId="1" fontId="12" fillId="0" borderId="0" xfId="0" applyNumberFormat="1" applyFont="1" applyBorder="1"/>
    <xf numFmtId="3" fontId="12" fillId="0" borderId="0" xfId="0" applyNumberFormat="1" applyFont="1"/>
    <xf numFmtId="1" fontId="5" fillId="3" borderId="0" xfId="0" applyNumberFormat="1" applyFont="1" applyFill="1" applyAlignment="1">
      <alignment horizontal="left"/>
    </xf>
    <xf numFmtId="0" fontId="8" fillId="0" borderId="0" xfId="0" applyFont="1"/>
    <xf numFmtId="1" fontId="7" fillId="0" borderId="0" xfId="0" applyNumberFormat="1" applyFont="1" applyBorder="1"/>
    <xf numFmtId="0" fontId="16" fillId="3" borderId="0" xfId="0" applyFont="1" applyFill="1"/>
    <xf numFmtId="164" fontId="5" fillId="3" borderId="0" xfId="0" applyNumberFormat="1" applyFont="1" applyFill="1"/>
    <xf numFmtId="0" fontId="12" fillId="3" borderId="0" xfId="0" applyFont="1" applyFill="1" applyAlignment="1">
      <alignment horizontal="left" indent="2"/>
    </xf>
    <xf numFmtId="164" fontId="7" fillId="3" borderId="0" xfId="0" applyNumberFormat="1" applyFont="1" applyFill="1"/>
    <xf numFmtId="164" fontId="7" fillId="3" borderId="0" xfId="0" applyNumberFormat="1" applyFont="1" applyFill="1" applyBorder="1"/>
    <xf numFmtId="0" fontId="20" fillId="0" borderId="0" xfId="0" applyFont="1"/>
    <xf numFmtId="1" fontId="7" fillId="3" borderId="0" xfId="0" applyNumberFormat="1" applyFont="1" applyFill="1" applyAlignment="1">
      <alignment horizontal="left"/>
    </xf>
    <xf numFmtId="1" fontId="7" fillId="3" borderId="0" xfId="0" applyNumberFormat="1" applyFont="1" applyFill="1" applyBorder="1" applyAlignment="1">
      <alignment horizontal="left"/>
    </xf>
    <xf numFmtId="1" fontId="7" fillId="3" borderId="1" xfId="0" applyNumberFormat="1" applyFont="1" applyFill="1" applyBorder="1" applyAlignment="1">
      <alignment horizontal="left"/>
    </xf>
    <xf numFmtId="0" fontId="7" fillId="2" borderId="2" xfId="0" applyFont="1" applyFill="1" applyBorder="1" applyAlignment="1">
      <alignment horizontal="centerContinuous"/>
    </xf>
    <xf numFmtId="0" fontId="7" fillId="3" borderId="0" xfId="0" applyFont="1" applyFill="1" applyBorder="1" applyAlignment="1">
      <alignment horizontal="center"/>
    </xf>
    <xf numFmtId="0" fontId="10" fillId="0" borderId="0" xfId="0" applyFont="1" applyFill="1" applyAlignment="1"/>
    <xf numFmtId="0" fontId="11" fillId="0" borderId="0" xfId="0" applyFont="1" applyFill="1"/>
    <xf numFmtId="0" fontId="9" fillId="3" borderId="0" xfId="0" applyFont="1" applyFill="1"/>
    <xf numFmtId="0" fontId="7" fillId="3" borderId="0" xfId="0" applyFont="1" applyFill="1" applyBorder="1" applyAlignment="1">
      <alignment horizontal="left" wrapText="1"/>
    </xf>
    <xf numFmtId="0" fontId="15" fillId="3" borderId="0" xfId="0" applyFont="1" applyFill="1"/>
    <xf numFmtId="0" fontId="8" fillId="3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1" xfId="0" applyFont="1" applyBorder="1"/>
    <xf numFmtId="0" fontId="5" fillId="3" borderId="1" xfId="0" applyFont="1" applyFill="1" applyBorder="1"/>
    <xf numFmtId="0" fontId="8" fillId="3" borderId="1" xfId="0" applyFont="1" applyFill="1" applyBorder="1"/>
    <xf numFmtId="164" fontId="5" fillId="3" borderId="2" xfId="0" applyNumberFormat="1" applyFont="1" applyFill="1" applyBorder="1"/>
    <xf numFmtId="0" fontId="5" fillId="3" borderId="2" xfId="0" applyFont="1" applyFill="1" applyBorder="1"/>
    <xf numFmtId="0" fontId="7" fillId="3" borderId="2" xfId="0" applyFont="1" applyFill="1" applyBorder="1"/>
    <xf numFmtId="164" fontId="7" fillId="3" borderId="1" xfId="0" applyNumberFormat="1" applyFont="1" applyFill="1" applyBorder="1"/>
    <xf numFmtId="0" fontId="5" fillId="3" borderId="2" xfId="0" applyFont="1" applyFill="1" applyBorder="1" applyAlignment="1">
      <alignment horizontal="centerContinuous"/>
    </xf>
    <xf numFmtId="164" fontId="8" fillId="3" borderId="0" xfId="0" applyNumberFormat="1" applyFont="1" applyFill="1"/>
    <xf numFmtId="0" fontId="5" fillId="3" borderId="0" xfId="0" applyFont="1" applyFill="1" applyAlignment="1" applyProtection="1">
      <alignment horizontal="left"/>
    </xf>
    <xf numFmtId="3" fontId="7" fillId="3" borderId="0" xfId="0" applyNumberFormat="1" applyFont="1" applyFill="1" applyAlignment="1" applyProtection="1">
      <alignment horizontal="right"/>
    </xf>
    <xf numFmtId="0" fontId="5" fillId="3" borderId="0" xfId="0" applyFont="1" applyFill="1" applyBorder="1" applyAlignment="1" applyProtection="1">
      <alignment horizontal="left"/>
    </xf>
    <xf numFmtId="164" fontId="7" fillId="3" borderId="0" xfId="0" applyNumberFormat="1" applyFont="1" applyFill="1" applyBorder="1" applyAlignment="1" applyProtection="1">
      <alignment horizontal="right"/>
    </xf>
    <xf numFmtId="0" fontId="5" fillId="3" borderId="0" xfId="0" applyFont="1" applyFill="1" applyBorder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5" fillId="3" borderId="1" xfId="0" applyFont="1" applyFill="1" applyBorder="1" applyAlignment="1" applyProtection="1">
      <alignment horizontal="left"/>
    </xf>
    <xf numFmtId="0" fontId="7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164" fontId="7" fillId="3" borderId="0" xfId="0" applyNumberFormat="1" applyFont="1" applyFill="1" applyAlignment="1" applyProtection="1">
      <alignment horizontal="right"/>
    </xf>
    <xf numFmtId="164" fontId="7" fillId="3" borderId="1" xfId="0" applyNumberFormat="1" applyFont="1" applyFill="1" applyBorder="1" applyAlignment="1" applyProtection="1">
      <alignment horizontal="right"/>
    </xf>
    <xf numFmtId="0" fontId="5" fillId="3" borderId="1" xfId="0" applyFont="1" applyFill="1" applyBorder="1" applyAlignment="1" applyProtection="1"/>
    <xf numFmtId="165" fontId="7" fillId="0" borderId="0" xfId="0" applyNumberFormat="1" applyFont="1" applyProtection="1"/>
    <xf numFmtId="0" fontId="5" fillId="3" borderId="0" xfId="0" applyFont="1" applyFill="1" applyAlignment="1">
      <alignment horizontal="left"/>
    </xf>
    <xf numFmtId="164" fontId="7" fillId="3" borderId="0" xfId="0" applyNumberFormat="1" applyFont="1" applyFill="1" applyAlignment="1" applyProtection="1">
      <alignment horizontal="center"/>
    </xf>
    <xf numFmtId="1" fontId="7" fillId="0" borderId="0" xfId="0" applyNumberFormat="1" applyFont="1" applyAlignment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centerContinuous"/>
    </xf>
    <xf numFmtId="0" fontId="8" fillId="3" borderId="0" xfId="0" quotePrefix="1" applyFont="1" applyFill="1" applyAlignment="1" applyProtection="1"/>
    <xf numFmtId="0" fontId="8" fillId="3" borderId="0" xfId="0" quotePrefix="1" applyFont="1" applyFill="1" applyAlignment="1" applyProtection="1">
      <alignment horizontal="left"/>
    </xf>
    <xf numFmtId="164" fontId="8" fillId="3" borderId="0" xfId="0" applyNumberFormat="1" applyFont="1" applyFill="1" applyAlignment="1" applyProtection="1">
      <alignment horizontal="right"/>
    </xf>
    <xf numFmtId="164" fontId="5" fillId="3" borderId="0" xfId="0" applyNumberFormat="1" applyFont="1" applyFill="1" applyAlignment="1" applyProtection="1">
      <alignment horizontal="right"/>
    </xf>
    <xf numFmtId="0" fontId="5" fillId="3" borderId="1" xfId="0" applyFont="1" applyFill="1" applyBorder="1" applyAlignment="1" applyProtection="1">
      <alignment horizontal="centerContinuous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1" xfId="1" quotePrefix="1" applyFont="1" applyFill="1" applyBorder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center"/>
    </xf>
    <xf numFmtId="0" fontId="10" fillId="3" borderId="0" xfId="0" applyFont="1" applyFill="1" applyAlignment="1">
      <alignment horizontal="left"/>
    </xf>
    <xf numFmtId="0" fontId="7" fillId="0" borderId="0" xfId="1" applyFont="1"/>
    <xf numFmtId="0" fontId="5" fillId="3" borderId="1" xfId="1" applyFont="1" applyFill="1" applyBorder="1" applyAlignment="1">
      <alignment horizontal="right"/>
    </xf>
    <xf numFmtId="0" fontId="5" fillId="3" borderId="1" xfId="1" applyFont="1" applyFill="1" applyBorder="1" applyAlignment="1">
      <alignment horizontal="center"/>
    </xf>
    <xf numFmtId="0" fontId="5" fillId="3" borderId="0" xfId="1" applyFont="1" applyFill="1"/>
    <xf numFmtId="0" fontId="7" fillId="3" borderId="0" xfId="1" applyFont="1" applyFill="1"/>
    <xf numFmtId="0" fontId="5" fillId="3" borderId="0" xfId="1" applyFont="1" applyFill="1" applyAlignment="1">
      <alignment horizontal="center"/>
    </xf>
    <xf numFmtId="3" fontId="7" fillId="3" borderId="0" xfId="1" applyNumberFormat="1" applyFont="1" applyFill="1" applyAlignment="1">
      <alignment horizontal="right"/>
    </xf>
    <xf numFmtId="3" fontId="7" fillId="3" borderId="0" xfId="1" applyNumberFormat="1" applyFont="1" applyFill="1" applyBorder="1" applyAlignment="1">
      <alignment horizontal="right"/>
    </xf>
    <xf numFmtId="0" fontId="5" fillId="3" borderId="0" xfId="1" applyFont="1" applyFill="1" applyBorder="1" applyAlignment="1">
      <alignment horizontal="center"/>
    </xf>
    <xf numFmtId="0" fontId="7" fillId="0" borderId="0" xfId="1" applyFont="1" applyBorder="1"/>
    <xf numFmtId="1" fontId="16" fillId="0" borderId="0" xfId="0" applyNumberFormat="1" applyFont="1" applyFill="1"/>
    <xf numFmtId="0" fontId="11" fillId="0" borderId="0" xfId="1" applyFont="1"/>
    <xf numFmtId="0" fontId="5" fillId="0" borderId="0" xfId="1" applyFont="1"/>
    <xf numFmtId="1" fontId="12" fillId="0" borderId="0" xfId="0" applyNumberFormat="1" applyFont="1" applyFill="1"/>
    <xf numFmtId="3" fontId="8" fillId="0" borderId="0" xfId="0" applyNumberFormat="1" applyFont="1"/>
    <xf numFmtId="1" fontId="5" fillId="0" borderId="0" xfId="0" applyNumberFormat="1" applyFont="1" applyAlignment="1">
      <alignment horizontal="center"/>
    </xf>
    <xf numFmtId="3" fontId="5" fillId="0" borderId="0" xfId="0" applyNumberFormat="1" applyFont="1"/>
    <xf numFmtId="0" fontId="8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7" fillId="3" borderId="0" xfId="0" applyFont="1" applyFill="1" applyAlignment="1" applyProtection="1"/>
    <xf numFmtId="0" fontId="7" fillId="3" borderId="0" xfId="0" applyFont="1" applyFill="1" applyBorder="1" applyAlignment="1" applyProtection="1">
      <alignment horizontal="left"/>
    </xf>
    <xf numFmtId="0" fontId="7" fillId="3" borderId="0" xfId="0" quotePrefix="1" applyFont="1" applyFill="1" applyAlignment="1" applyProtection="1">
      <alignment horizontal="left"/>
    </xf>
    <xf numFmtId="0" fontId="7" fillId="3" borderId="0" xfId="0" applyFont="1" applyFill="1" applyAlignment="1" applyProtection="1">
      <alignment horizontal="left"/>
    </xf>
    <xf numFmtId="0" fontId="7" fillId="3" borderId="1" xfId="0" quotePrefix="1" applyFont="1" applyFill="1" applyBorder="1" applyAlignment="1" applyProtection="1">
      <alignment horizontal="left"/>
    </xf>
    <xf numFmtId="0" fontId="7" fillId="3" borderId="0" xfId="0" applyFont="1" applyFill="1" applyAlignment="1">
      <alignment horizontal="left" indent="2"/>
    </xf>
    <xf numFmtId="0" fontId="7" fillId="3" borderId="0" xfId="0" applyFont="1" applyFill="1" applyBorder="1" applyAlignment="1">
      <alignment horizontal="left" indent="2"/>
    </xf>
    <xf numFmtId="0" fontId="7" fillId="3" borderId="1" xfId="0" applyFont="1" applyFill="1" applyBorder="1" applyAlignment="1">
      <alignment horizontal="left" indent="2"/>
    </xf>
    <xf numFmtId="41" fontId="7" fillId="3" borderId="0" xfId="2" applyFont="1" applyFill="1"/>
    <xf numFmtId="41" fontId="12" fillId="3" borderId="0" xfId="2" applyFont="1" applyFill="1"/>
    <xf numFmtId="41" fontId="8" fillId="3" borderId="0" xfId="2" applyFont="1" applyFill="1" applyAlignment="1">
      <alignment horizontal="right"/>
    </xf>
    <xf numFmtId="41" fontId="7" fillId="3" borderId="0" xfId="2" applyFont="1" applyFill="1" applyAlignment="1">
      <alignment horizontal="right"/>
    </xf>
    <xf numFmtId="41" fontId="5" fillId="3" borderId="0" xfId="2" applyFont="1" applyFill="1"/>
    <xf numFmtId="41" fontId="5" fillId="3" borderId="0" xfId="2" applyFont="1" applyFill="1" applyAlignment="1">
      <alignment horizontal="right"/>
    </xf>
    <xf numFmtId="41" fontId="8" fillId="3" borderId="2" xfId="2" applyFont="1" applyFill="1" applyBorder="1"/>
    <xf numFmtId="41" fontId="14" fillId="3" borderId="2" xfId="2" applyFont="1" applyFill="1" applyBorder="1"/>
    <xf numFmtId="41" fontId="8" fillId="3" borderId="0" xfId="2" applyFont="1" applyFill="1"/>
    <xf numFmtId="41" fontId="7" fillId="3" borderId="0" xfId="2" applyFont="1" applyFill="1" applyBorder="1"/>
    <xf numFmtId="41" fontId="16" fillId="3" borderId="0" xfId="2" applyFont="1" applyFill="1"/>
    <xf numFmtId="41" fontId="5" fillId="3" borderId="0" xfId="2" applyFont="1" applyFill="1" applyBorder="1"/>
    <xf numFmtId="41" fontId="7" fillId="3" borderId="0" xfId="2" applyFont="1" applyFill="1" applyAlignment="1">
      <alignment horizontal="center"/>
    </xf>
    <xf numFmtId="41" fontId="7" fillId="3" borderId="1" xfId="2" applyFont="1" applyFill="1" applyBorder="1"/>
    <xf numFmtId="41" fontId="8" fillId="3" borderId="0" xfId="2" applyFont="1" applyFill="1" applyBorder="1" applyAlignment="1">
      <alignment horizontal="right"/>
    </xf>
    <xf numFmtId="41" fontId="12" fillId="3" borderId="0" xfId="2" applyFont="1" applyFill="1" applyBorder="1" applyAlignment="1">
      <alignment horizontal="right"/>
    </xf>
    <xf numFmtId="41" fontId="12" fillId="3" borderId="1" xfId="2" applyFont="1" applyFill="1" applyBorder="1" applyAlignment="1">
      <alignment horizontal="right"/>
    </xf>
    <xf numFmtId="41" fontId="7" fillId="3" borderId="0" xfId="2" applyFont="1" applyFill="1" applyBorder="1" applyAlignment="1">
      <alignment horizontal="right"/>
    </xf>
    <xf numFmtId="41" fontId="5" fillId="3" borderId="0" xfId="2" applyFont="1" applyFill="1" applyBorder="1" applyAlignment="1">
      <alignment horizontal="right"/>
    </xf>
    <xf numFmtId="41" fontId="18" fillId="3" borderId="0" xfId="2" applyFont="1" applyFill="1"/>
    <xf numFmtId="41" fontId="19" fillId="3" borderId="0" xfId="2" applyFont="1" applyFill="1"/>
    <xf numFmtId="41" fontId="8" fillId="3" borderId="0" xfId="2" applyFont="1" applyFill="1" applyAlignment="1"/>
    <xf numFmtId="41" fontId="7" fillId="3" borderId="0" xfId="2" applyFont="1" applyFill="1" applyAlignment="1"/>
    <xf numFmtId="41" fontId="7" fillId="3" borderId="0" xfId="2" applyFont="1" applyFill="1" applyBorder="1" applyAlignment="1"/>
    <xf numFmtId="41" fontId="7" fillId="3" borderId="1" xfId="2" applyFont="1" applyFill="1" applyBorder="1" applyAlignment="1"/>
    <xf numFmtId="41" fontId="15" fillId="3" borderId="0" xfId="2" applyFont="1" applyFill="1" applyAlignment="1"/>
    <xf numFmtId="41" fontId="15" fillId="3" borderId="0" xfId="2" applyFont="1" applyFill="1" applyAlignment="1">
      <alignment horizontal="right"/>
    </xf>
    <xf numFmtId="41" fontId="12" fillId="3" borderId="0" xfId="2" applyFont="1" applyFill="1" applyAlignment="1"/>
    <xf numFmtId="41" fontId="12" fillId="3" borderId="0" xfId="2" applyFont="1" applyFill="1" applyAlignment="1">
      <alignment horizontal="right"/>
    </xf>
    <xf numFmtId="41" fontId="16" fillId="3" borderId="0" xfId="2" applyFont="1" applyFill="1" applyAlignment="1"/>
    <xf numFmtId="41" fontId="16" fillId="3" borderId="0" xfId="2" applyFont="1" applyFill="1" applyAlignment="1">
      <alignment horizontal="right"/>
    </xf>
    <xf numFmtId="41" fontId="7" fillId="3" borderId="1" xfId="2" applyFont="1" applyFill="1" applyBorder="1" applyAlignment="1">
      <alignment horizontal="right"/>
    </xf>
    <xf numFmtId="41" fontId="8" fillId="3" borderId="0" xfId="2" applyFont="1" applyFill="1" applyBorder="1"/>
    <xf numFmtId="41" fontId="18" fillId="3" borderId="0" xfId="2" applyFont="1" applyFill="1" applyAlignment="1">
      <alignment horizontal="right"/>
    </xf>
    <xf numFmtId="41" fontId="9" fillId="0" borderId="0" xfId="2" applyFont="1"/>
    <xf numFmtId="41" fontId="19" fillId="3" borderId="0" xfId="2" applyFont="1" applyFill="1" applyAlignment="1">
      <alignment horizontal="right"/>
    </xf>
    <xf numFmtId="41" fontId="7" fillId="0" borderId="0" xfId="2" applyFont="1"/>
    <xf numFmtId="41" fontId="8" fillId="3" borderId="0" xfId="2" applyFont="1" applyFill="1" applyBorder="1" applyAlignment="1"/>
    <xf numFmtId="0" fontId="24" fillId="2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7" fillId="0" borderId="7" xfId="1" applyFont="1" applyBorder="1"/>
    <xf numFmtId="0" fontId="25" fillId="4" borderId="6" xfId="3" applyFont="1" applyFill="1" applyBorder="1"/>
    <xf numFmtId="0" fontId="21" fillId="3" borderId="0" xfId="0" applyFont="1" applyFill="1"/>
    <xf numFmtId="0" fontId="7" fillId="3" borderId="9" xfId="0" applyFont="1" applyFill="1" applyBorder="1"/>
    <xf numFmtId="0" fontId="7" fillId="3" borderId="11" xfId="0" applyFont="1" applyFill="1" applyBorder="1"/>
    <xf numFmtId="0" fontId="7" fillId="3" borderId="13" xfId="0" applyFont="1" applyFill="1" applyBorder="1"/>
    <xf numFmtId="0" fontId="5" fillId="3" borderId="0" xfId="0" applyFont="1" applyFill="1" applyBorder="1" applyAlignment="1" applyProtection="1">
      <alignment horizontal="center"/>
    </xf>
    <xf numFmtId="41" fontId="20" fillId="3" borderId="0" xfId="2" applyFont="1" applyFill="1" applyAlignment="1">
      <alignment horizontal="right"/>
    </xf>
    <xf numFmtId="41" fontId="20" fillId="3" borderId="0" xfId="2" applyFont="1" applyFill="1"/>
    <xf numFmtId="41" fontId="28" fillId="3" borderId="0" xfId="2" applyFont="1" applyFill="1"/>
    <xf numFmtId="1" fontId="29" fillId="0" borderId="0" xfId="0" applyNumberFormat="1" applyFont="1"/>
    <xf numFmtId="0" fontId="10" fillId="3" borderId="0" xfId="0" applyFont="1" applyFill="1" applyAlignment="1">
      <alignment horizontal="left"/>
    </xf>
    <xf numFmtId="0" fontId="10" fillId="3" borderId="0" xfId="0" applyFont="1" applyFill="1" applyBorder="1" applyAlignment="1" applyProtection="1">
      <alignment horizontal="left"/>
    </xf>
    <xf numFmtId="0" fontId="10" fillId="0" borderId="0" xfId="0" applyFont="1" applyBorder="1" applyAlignment="1">
      <alignment horizontal="left"/>
    </xf>
    <xf numFmtId="0" fontId="12" fillId="0" borderId="0" xfId="0" applyFont="1" applyFill="1" applyBorder="1" applyAlignment="1">
      <alignment horizontal="left" indent="2"/>
    </xf>
    <xf numFmtId="0" fontId="10" fillId="3" borderId="0" xfId="0" applyFont="1" applyFill="1" applyBorder="1" applyAlignment="1" applyProtection="1">
      <alignment horizontal="left"/>
    </xf>
    <xf numFmtId="0" fontId="13" fillId="3" borderId="0" xfId="0" applyFont="1" applyFill="1" applyBorder="1" applyAlignment="1">
      <alignment horizontal="centerContinuous"/>
    </xf>
    <xf numFmtId="0" fontId="8" fillId="3" borderId="0" xfId="0" applyFont="1" applyFill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3" borderId="1" xfId="0" applyFont="1" applyFill="1" applyBorder="1" applyAlignment="1">
      <alignment horizontal="centerContinuous"/>
    </xf>
    <xf numFmtId="0" fontId="4" fillId="3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3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vertical="center" wrapText="1"/>
    </xf>
    <xf numFmtId="0" fontId="34" fillId="5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32" fillId="3" borderId="0" xfId="0" applyFont="1" applyFill="1" applyBorder="1" applyAlignment="1">
      <alignment vertical="center" wrapText="1"/>
    </xf>
    <xf numFmtId="0" fontId="32" fillId="3" borderId="0" xfId="0" applyFont="1" applyFill="1" applyBorder="1" applyAlignment="1">
      <alignment horizontal="center" vertical="center" wrapText="1"/>
    </xf>
    <xf numFmtId="0" fontId="21" fillId="3" borderId="11" xfId="0" applyFont="1" applyFill="1" applyBorder="1" applyProtection="1"/>
    <xf numFmtId="0" fontId="23" fillId="3" borderId="10" xfId="0" applyFont="1" applyFill="1" applyBorder="1" applyAlignment="1" applyProtection="1">
      <alignment vertical="center" wrapText="1"/>
    </xf>
    <xf numFmtId="0" fontId="26" fillId="3" borderId="10" xfId="0" applyFont="1" applyFill="1" applyBorder="1" applyAlignment="1">
      <alignment horizontal="center"/>
    </xf>
    <xf numFmtId="0" fontId="26" fillId="3" borderId="11" xfId="0" applyFont="1" applyFill="1" applyBorder="1" applyAlignment="1">
      <alignment horizontal="center"/>
    </xf>
    <xf numFmtId="0" fontId="36" fillId="0" borderId="0" xfId="1" applyFont="1"/>
    <xf numFmtId="0" fontId="37" fillId="4" borderId="6" xfId="3" applyFont="1" applyFill="1" applyBorder="1"/>
    <xf numFmtId="0" fontId="38" fillId="0" borderId="0" xfId="0" applyFont="1"/>
    <xf numFmtId="0" fontId="39" fillId="0" borderId="0" xfId="1" applyFont="1"/>
    <xf numFmtId="0" fontId="40" fillId="0" borderId="0" xfId="0" applyFont="1" applyFill="1" applyAlignment="1">
      <alignment vertical="center" wrapText="1"/>
    </xf>
    <xf numFmtId="0" fontId="5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Alignment="1">
      <alignment horizontal="center"/>
    </xf>
    <xf numFmtId="0" fontId="10" fillId="3" borderId="0" xfId="0" applyFont="1" applyFill="1" applyAlignment="1">
      <alignment horizontal="left"/>
    </xf>
    <xf numFmtId="0" fontId="10" fillId="3" borderId="0" xfId="0" applyFont="1" applyFill="1" applyBorder="1" applyAlignment="1" applyProtection="1">
      <alignment horizontal="left"/>
    </xf>
    <xf numFmtId="0" fontId="10" fillId="0" borderId="0" xfId="0" applyFont="1" applyBorder="1" applyAlignment="1">
      <alignment horizontal="left"/>
    </xf>
    <xf numFmtId="41" fontId="16" fillId="0" borderId="0" xfId="2" applyFont="1"/>
    <xf numFmtId="41" fontId="12" fillId="0" borderId="0" xfId="2" applyFont="1"/>
    <xf numFmtId="41" fontId="12" fillId="0" borderId="1" xfId="2" applyFont="1" applyBorder="1"/>
    <xf numFmtId="41" fontId="13" fillId="3" borderId="0" xfId="2" applyFont="1" applyFill="1" applyBorder="1" applyAlignment="1">
      <alignment horizontal="centerContinuous"/>
    </xf>
    <xf numFmtId="41" fontId="7" fillId="3" borderId="0" xfId="2" applyFont="1" applyFill="1" applyAlignment="1" applyProtection="1">
      <alignment horizontal="right"/>
    </xf>
    <xf numFmtId="41" fontId="9" fillId="3" borderId="0" xfId="2" applyFont="1" applyFill="1"/>
    <xf numFmtId="41" fontId="27" fillId="3" borderId="0" xfId="2" applyFont="1" applyFill="1"/>
    <xf numFmtId="41" fontId="27" fillId="3" borderId="0" xfId="2" applyFont="1" applyFill="1" applyAlignment="1">
      <alignment horizontal="right"/>
    </xf>
    <xf numFmtId="41" fontId="28" fillId="0" borderId="0" xfId="2" applyFont="1"/>
    <xf numFmtId="3" fontId="15" fillId="3" borderId="0" xfId="0" applyNumberFormat="1" applyFont="1" applyFill="1"/>
    <xf numFmtId="41" fontId="29" fillId="0" borderId="0" xfId="2" applyFont="1"/>
    <xf numFmtId="41" fontId="30" fillId="0" borderId="0" xfId="2" applyFont="1"/>
    <xf numFmtId="41" fontId="29" fillId="0" borderId="1" xfId="2" applyFont="1" applyBorder="1"/>
    <xf numFmtId="41" fontId="12" fillId="0" borderId="0" xfId="2" applyFont="1" applyBorder="1"/>
    <xf numFmtId="41" fontId="19" fillId="3" borderId="0" xfId="2" applyFont="1" applyFill="1" applyBorder="1"/>
    <xf numFmtId="0" fontId="8" fillId="0" borderId="0" xfId="0" applyFont="1" applyFill="1"/>
    <xf numFmtId="3" fontId="15" fillId="0" borderId="0" xfId="0" applyNumberFormat="1" applyFont="1" applyFill="1"/>
    <xf numFmtId="0" fontId="5" fillId="0" borderId="0" xfId="0" applyFont="1" applyFill="1"/>
    <xf numFmtId="0" fontId="7" fillId="0" borderId="0" xfId="0" applyFont="1" applyFill="1"/>
    <xf numFmtId="3" fontId="5" fillId="0" borderId="0" xfId="0" applyNumberFormat="1" applyFont="1" applyFill="1"/>
    <xf numFmtId="41" fontId="15" fillId="0" borderId="0" xfId="2" applyFont="1"/>
    <xf numFmtId="41" fontId="16" fillId="0" borderId="0" xfId="2" applyFont="1" applyFill="1"/>
    <xf numFmtId="1" fontId="5" fillId="3" borderId="1" xfId="0" applyNumberFormat="1" applyFont="1" applyFill="1" applyBorder="1" applyAlignment="1"/>
    <xf numFmtId="41" fontId="12" fillId="0" borderId="0" xfId="2" applyFont="1" applyAlignment="1">
      <alignment horizontal="right"/>
    </xf>
    <xf numFmtId="0" fontId="12" fillId="0" borderId="1" xfId="0" applyFont="1" applyBorder="1"/>
    <xf numFmtId="167" fontId="8" fillId="3" borderId="0" xfId="2" applyNumberFormat="1" applyFont="1" applyFill="1" applyAlignment="1">
      <alignment horizontal="right"/>
    </xf>
    <xf numFmtId="167" fontId="7" fillId="3" borderId="0" xfId="2" applyNumberFormat="1" applyFont="1" applyFill="1" applyAlignment="1">
      <alignment horizontal="right"/>
    </xf>
    <xf numFmtId="167" fontId="5" fillId="3" borderId="0" xfId="2" applyNumberFormat="1" applyFont="1" applyFill="1" applyAlignment="1">
      <alignment horizontal="right"/>
    </xf>
    <xf numFmtId="167" fontId="7" fillId="3" borderId="1" xfId="2" applyNumberFormat="1" applyFont="1" applyFill="1" applyBorder="1" applyAlignment="1">
      <alignment horizontal="right"/>
    </xf>
    <xf numFmtId="0" fontId="6" fillId="3" borderId="8" xfId="3" applyFont="1" applyFill="1" applyBorder="1"/>
    <xf numFmtId="0" fontId="6" fillId="3" borderId="10" xfId="3" applyFont="1" applyFill="1" applyBorder="1"/>
    <xf numFmtId="0" fontId="6" fillId="3" borderId="12" xfId="3" applyFont="1" applyFill="1" applyBorder="1"/>
    <xf numFmtId="0" fontId="20" fillId="3" borderId="10" xfId="0" applyFont="1" applyFill="1" applyBorder="1" applyProtection="1"/>
    <xf numFmtId="0" fontId="21" fillId="3" borderId="12" xfId="0" applyFont="1" applyFill="1" applyBorder="1"/>
    <xf numFmtId="0" fontId="21" fillId="3" borderId="13" xfId="0" applyFont="1" applyFill="1" applyBorder="1"/>
    <xf numFmtId="0" fontId="41" fillId="3" borderId="10" xfId="0" applyFont="1" applyFill="1" applyBorder="1" applyProtection="1"/>
    <xf numFmtId="0" fontId="26" fillId="3" borderId="12" xfId="0" applyFont="1" applyFill="1" applyBorder="1" applyAlignment="1">
      <alignment horizontal="left" vertical="center" wrapText="1"/>
    </xf>
    <xf numFmtId="0" fontId="26" fillId="3" borderId="13" xfId="0" applyFont="1" applyFill="1" applyBorder="1" applyAlignment="1">
      <alignment horizontal="left" vertical="center" wrapText="1"/>
    </xf>
    <xf numFmtId="0" fontId="6" fillId="3" borderId="8" xfId="3" applyFont="1" applyFill="1" applyBorder="1" applyAlignment="1">
      <alignment horizontal="left" vertical="center" wrapText="1"/>
    </xf>
    <xf numFmtId="0" fontId="6" fillId="3" borderId="9" xfId="3" applyFont="1" applyFill="1" applyBorder="1" applyAlignment="1">
      <alignment horizontal="left" vertical="center" wrapText="1"/>
    </xf>
    <xf numFmtId="0" fontId="6" fillId="3" borderId="10" xfId="3" applyFont="1" applyFill="1" applyBorder="1" applyAlignment="1">
      <alignment horizontal="left" vertical="center" wrapText="1"/>
    </xf>
    <xf numFmtId="0" fontId="6" fillId="3" borderId="11" xfId="3" applyFont="1" applyFill="1" applyBorder="1" applyAlignment="1">
      <alignment horizontal="left"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31" fillId="3" borderId="9" xfId="0" applyFont="1" applyFill="1" applyBorder="1" applyAlignment="1">
      <alignment horizontal="center" vertical="center" wrapText="1"/>
    </xf>
    <xf numFmtId="0" fontId="11" fillId="3" borderId="0" xfId="1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5" fillId="3" borderId="0" xfId="1" quotePrefix="1" applyFont="1" applyFill="1" applyAlignment="1" applyProtection="1">
      <alignment horizontal="center"/>
    </xf>
    <xf numFmtId="0" fontId="5" fillId="3" borderId="0" xfId="1" applyFont="1" applyFill="1" applyAlignment="1" applyProtection="1">
      <alignment horizontal="center"/>
    </xf>
    <xf numFmtId="0" fontId="5" fillId="3" borderId="0" xfId="1" quotePrefix="1" applyFont="1" applyFill="1" applyBorder="1" applyAlignment="1" applyProtection="1">
      <alignment horizontal="center"/>
    </xf>
    <xf numFmtId="0" fontId="11" fillId="3" borderId="2" xfId="1" applyFont="1" applyFill="1" applyBorder="1" applyAlignment="1">
      <alignment horizontal="justify" vertical="center" wrapText="1"/>
    </xf>
    <xf numFmtId="0" fontId="11" fillId="3" borderId="2" xfId="1" applyFont="1" applyFill="1" applyBorder="1" applyAlignment="1">
      <alignment horizontal="left"/>
    </xf>
    <xf numFmtId="0" fontId="5" fillId="3" borderId="0" xfId="0" applyFont="1" applyFill="1" applyAlignment="1" applyProtection="1">
      <alignment horizontal="center"/>
    </xf>
    <xf numFmtId="0" fontId="8" fillId="3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5" fillId="3" borderId="1" xfId="0" quotePrefix="1" applyFont="1" applyFill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3" borderId="0" xfId="0" applyFont="1" applyFill="1" applyBorder="1" applyAlignment="1" applyProtection="1">
      <alignment horizontal="left"/>
    </xf>
    <xf numFmtId="0" fontId="11" fillId="3" borderId="0" xfId="0" applyFont="1" applyFill="1" applyBorder="1" applyAlignment="1" applyProtection="1">
      <alignment horizontal="left"/>
    </xf>
    <xf numFmtId="0" fontId="5" fillId="3" borderId="0" xfId="0" quotePrefix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10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10" fillId="3" borderId="2" xfId="0" applyFont="1" applyFill="1" applyBorder="1" applyAlignment="1">
      <alignment horizontal="left"/>
    </xf>
    <xf numFmtId="0" fontId="8" fillId="3" borderId="0" xfId="0" applyFont="1" applyFill="1" applyAlignment="1" applyProtection="1">
      <alignment horizontal="center"/>
    </xf>
    <xf numFmtId="0" fontId="8" fillId="3" borderId="0" xfId="0" applyFont="1" applyFill="1" applyAlignment="1"/>
    <xf numFmtId="0" fontId="5" fillId="2" borderId="3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left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/>
    </xf>
    <xf numFmtId="1" fontId="5" fillId="2" borderId="4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0" fontId="10" fillId="0" borderId="2" xfId="0" applyFont="1" applyFill="1" applyBorder="1" applyAlignment="1">
      <alignment horizontal="left"/>
    </xf>
    <xf numFmtId="1" fontId="5" fillId="2" borderId="0" xfId="0" applyNumberFormat="1" applyFont="1" applyFill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 vertical="center"/>
    </xf>
    <xf numFmtId="1" fontId="5" fillId="3" borderId="0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/>
    </xf>
    <xf numFmtId="0" fontId="11" fillId="3" borderId="0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/>
    </xf>
    <xf numFmtId="1" fontId="5" fillId="3" borderId="2" xfId="0" applyNumberFormat="1" applyFont="1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wrapText="1"/>
    </xf>
    <xf numFmtId="41" fontId="5" fillId="3" borderId="0" xfId="2" applyFont="1" applyFill="1" applyBorder="1" applyAlignment="1">
      <alignment horizontal="center"/>
    </xf>
  </cellXfs>
  <cellStyles count="5">
    <cellStyle name="Hipervínculo" xfId="3" builtinId="8"/>
    <cellStyle name="Millares [0]" xfId="2" builtinId="6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142875</xdr:rowOff>
    </xdr:from>
    <xdr:to>
      <xdr:col>9</xdr:col>
      <xdr:colOff>533994</xdr:colOff>
      <xdr:row>49</xdr:row>
      <xdr:rowOff>86518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342900"/>
          <a:ext cx="6858594" cy="9144793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2</xdr:row>
      <xdr:rowOff>38100</xdr:rowOff>
    </xdr:from>
    <xdr:to>
      <xdr:col>9</xdr:col>
      <xdr:colOff>342900</xdr:colOff>
      <xdr:row>27</xdr:row>
      <xdr:rowOff>133350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485775"/>
          <a:ext cx="5695950" cy="485775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/>
  </sheetViews>
  <sheetFormatPr baseColWidth="10" defaultRowHeight="15" x14ac:dyDescent="0.25"/>
  <cols>
    <col min="1" max="1" width="54.140625" style="202" customWidth="1"/>
    <col min="2" max="2" width="11.42578125" style="202"/>
    <col min="3" max="3" width="4.5703125" style="202" customWidth="1"/>
    <col min="4" max="4" width="11.140625" style="202" customWidth="1"/>
    <col min="5" max="5" width="14.5703125" style="203" customWidth="1"/>
    <col min="6" max="6" width="164.5703125" style="202" customWidth="1"/>
    <col min="7" max="16384" width="11.42578125" style="202"/>
  </cols>
  <sheetData>
    <row r="1" spans="1:6" s="273" customFormat="1" ht="20.25" customHeight="1" x14ac:dyDescent="0.25">
      <c r="A1" s="288"/>
      <c r="C1" s="272"/>
      <c r="E1" s="336" t="s">
        <v>195</v>
      </c>
      <c r="F1" s="337"/>
    </row>
    <row r="2" spans="1:6" s="273" customFormat="1" ht="15.75" thickBot="1" x14ac:dyDescent="0.3">
      <c r="A2" s="278"/>
      <c r="B2" s="279"/>
      <c r="C2" s="272"/>
      <c r="E2" s="274"/>
      <c r="F2" s="275"/>
    </row>
    <row r="3" spans="1:6" s="273" customFormat="1" ht="57.75" thickBot="1" x14ac:dyDescent="0.3">
      <c r="A3" s="336" t="s">
        <v>390</v>
      </c>
      <c r="B3" s="337"/>
      <c r="C3" s="272"/>
      <c r="E3" s="276" t="s">
        <v>399</v>
      </c>
      <c r="F3" s="277"/>
    </row>
    <row r="4" spans="1:6" x14ac:dyDescent="0.25">
      <c r="A4" s="326"/>
      <c r="B4" s="280"/>
      <c r="C4" s="254"/>
      <c r="D4" s="254"/>
      <c r="E4" s="332" t="s">
        <v>388</v>
      </c>
      <c r="F4" s="333"/>
    </row>
    <row r="5" spans="1:6" ht="15.75" x14ac:dyDescent="0.25">
      <c r="A5" s="329" t="s">
        <v>388</v>
      </c>
      <c r="B5" s="280"/>
      <c r="C5" s="254"/>
      <c r="D5" s="254"/>
      <c r="E5" s="334" t="s">
        <v>391</v>
      </c>
      <c r="F5" s="335"/>
    </row>
    <row r="6" spans="1:6" ht="15.75" x14ac:dyDescent="0.25">
      <c r="A6" s="329" t="s">
        <v>389</v>
      </c>
      <c r="B6" s="280"/>
      <c r="C6" s="254"/>
      <c r="D6" s="254"/>
      <c r="E6" s="282"/>
      <c r="F6" s="283"/>
    </row>
    <row r="7" spans="1:6" ht="16.5" thickBot="1" x14ac:dyDescent="0.3">
      <c r="A7" s="329"/>
      <c r="B7" s="280"/>
      <c r="C7" s="254"/>
      <c r="D7" s="254"/>
      <c r="E7" s="330" t="s">
        <v>387</v>
      </c>
      <c r="F7" s="331"/>
    </row>
    <row r="8" spans="1:6" ht="15.75" x14ac:dyDescent="0.25">
      <c r="A8" s="329" t="s">
        <v>387</v>
      </c>
      <c r="B8" s="280"/>
      <c r="C8" s="254"/>
      <c r="D8" s="254"/>
      <c r="E8" s="323" t="s">
        <v>277</v>
      </c>
      <c r="F8" s="255" t="s">
        <v>413</v>
      </c>
    </row>
    <row r="9" spans="1:6" ht="15.75" x14ac:dyDescent="0.25">
      <c r="A9" s="281" t="s">
        <v>196</v>
      </c>
      <c r="B9" s="280" t="s">
        <v>197</v>
      </c>
      <c r="C9" s="254"/>
      <c r="D9" s="254"/>
      <c r="E9" s="324" t="s">
        <v>278</v>
      </c>
      <c r="F9" s="256" t="s">
        <v>414</v>
      </c>
    </row>
    <row r="10" spans="1:6" ht="15.75" x14ac:dyDescent="0.25">
      <c r="A10" s="281" t="s">
        <v>412</v>
      </c>
      <c r="B10" s="280" t="s">
        <v>385</v>
      </c>
      <c r="C10" s="254"/>
      <c r="D10" s="254"/>
      <c r="E10" s="324" t="s">
        <v>279</v>
      </c>
      <c r="F10" s="256" t="s">
        <v>414</v>
      </c>
    </row>
    <row r="11" spans="1:6" ht="15.75" x14ac:dyDescent="0.25">
      <c r="A11" s="281" t="s">
        <v>198</v>
      </c>
      <c r="B11" s="280" t="s">
        <v>203</v>
      </c>
      <c r="C11" s="254"/>
      <c r="D11" s="254"/>
      <c r="E11" s="324" t="s">
        <v>280</v>
      </c>
      <c r="F11" s="256" t="s">
        <v>415</v>
      </c>
    </row>
    <row r="12" spans="1:6" ht="15.75" x14ac:dyDescent="0.25">
      <c r="A12" s="281" t="s">
        <v>199</v>
      </c>
      <c r="B12" s="280" t="s">
        <v>204</v>
      </c>
      <c r="C12" s="254"/>
      <c r="D12" s="254"/>
      <c r="E12" s="324" t="s">
        <v>281</v>
      </c>
      <c r="F12" s="256" t="s">
        <v>416</v>
      </c>
    </row>
    <row r="13" spans="1:6" ht="15.75" x14ac:dyDescent="0.25">
      <c r="A13" s="281" t="s">
        <v>200</v>
      </c>
      <c r="B13" s="280" t="s">
        <v>205</v>
      </c>
      <c r="C13" s="254"/>
      <c r="D13" s="254"/>
      <c r="E13" s="324" t="s">
        <v>282</v>
      </c>
      <c r="F13" s="256" t="s">
        <v>417</v>
      </c>
    </row>
    <row r="14" spans="1:6" ht="15.75" x14ac:dyDescent="0.25">
      <c r="A14" s="281" t="s">
        <v>201</v>
      </c>
      <c r="B14" s="280" t="s">
        <v>206</v>
      </c>
      <c r="C14" s="254"/>
      <c r="D14" s="254"/>
      <c r="E14" s="324" t="s">
        <v>283</v>
      </c>
      <c r="F14" s="256" t="s">
        <v>418</v>
      </c>
    </row>
    <row r="15" spans="1:6" ht="15.75" x14ac:dyDescent="0.25">
      <c r="A15" s="281" t="s">
        <v>202</v>
      </c>
      <c r="B15" s="280" t="s">
        <v>275</v>
      </c>
      <c r="C15" s="254"/>
      <c r="D15" s="254"/>
      <c r="E15" s="324" t="s">
        <v>284</v>
      </c>
      <c r="F15" s="256" t="s">
        <v>419</v>
      </c>
    </row>
    <row r="16" spans="1:6" ht="15.75" x14ac:dyDescent="0.25">
      <c r="A16" s="281" t="s">
        <v>386</v>
      </c>
      <c r="B16" s="280" t="s">
        <v>276</v>
      </c>
      <c r="C16" s="254"/>
      <c r="D16" s="254"/>
      <c r="E16" s="324" t="s">
        <v>285</v>
      </c>
      <c r="F16" s="256" t="s">
        <v>420</v>
      </c>
    </row>
    <row r="17" spans="1:6" ht="15.75" x14ac:dyDescent="0.25">
      <c r="A17" s="281" t="s">
        <v>207</v>
      </c>
      <c r="B17" s="280" t="s">
        <v>270</v>
      </c>
      <c r="C17" s="254"/>
      <c r="D17" s="254"/>
      <c r="E17" s="324" t="s">
        <v>286</v>
      </c>
      <c r="F17" s="256" t="s">
        <v>421</v>
      </c>
    </row>
    <row r="18" spans="1:6" ht="15.75" thickBot="1" x14ac:dyDescent="0.3">
      <c r="A18" s="327"/>
      <c r="B18" s="328"/>
      <c r="C18" s="254"/>
      <c r="D18" s="254"/>
      <c r="E18" s="325" t="s">
        <v>287</v>
      </c>
      <c r="F18" s="257" t="s">
        <v>422</v>
      </c>
    </row>
    <row r="19" spans="1:6" x14ac:dyDescent="0.25">
      <c r="A19" s="254"/>
      <c r="B19" s="254"/>
      <c r="C19" s="254"/>
      <c r="D19" s="254"/>
      <c r="E19" s="323" t="s">
        <v>288</v>
      </c>
      <c r="F19" s="255" t="s">
        <v>423</v>
      </c>
    </row>
    <row r="20" spans="1:6" x14ac:dyDescent="0.25">
      <c r="A20" s="254"/>
      <c r="B20" s="254"/>
      <c r="C20" s="254"/>
      <c r="D20" s="254"/>
      <c r="E20" s="324" t="s">
        <v>289</v>
      </c>
      <c r="F20" s="256" t="s">
        <v>424</v>
      </c>
    </row>
    <row r="21" spans="1:6" x14ac:dyDescent="0.25">
      <c r="A21" s="254"/>
      <c r="B21" s="254"/>
      <c r="C21" s="254"/>
      <c r="D21" s="254"/>
      <c r="E21" s="324" t="s">
        <v>290</v>
      </c>
      <c r="F21" s="256" t="s">
        <v>425</v>
      </c>
    </row>
    <row r="22" spans="1:6" x14ac:dyDescent="0.25">
      <c r="A22" s="254"/>
      <c r="B22" s="254"/>
      <c r="C22" s="254"/>
      <c r="D22" s="254"/>
      <c r="E22" s="324" t="s">
        <v>291</v>
      </c>
      <c r="F22" s="256" t="s">
        <v>426</v>
      </c>
    </row>
    <row r="23" spans="1:6" x14ac:dyDescent="0.25">
      <c r="A23" s="254"/>
      <c r="B23" s="254"/>
      <c r="C23" s="254"/>
      <c r="D23" s="254"/>
      <c r="E23" s="324" t="s">
        <v>292</v>
      </c>
      <c r="F23" s="256" t="s">
        <v>427</v>
      </c>
    </row>
    <row r="24" spans="1:6" ht="15.75" thickBot="1" x14ac:dyDescent="0.3">
      <c r="A24" s="254"/>
      <c r="B24" s="254"/>
      <c r="C24" s="254"/>
      <c r="D24" s="254"/>
      <c r="E24" s="325" t="s">
        <v>293</v>
      </c>
      <c r="F24" s="257" t="s">
        <v>428</v>
      </c>
    </row>
    <row r="25" spans="1:6" x14ac:dyDescent="0.25">
      <c r="A25" s="254"/>
      <c r="B25" s="254"/>
      <c r="C25" s="254"/>
      <c r="D25" s="254"/>
      <c r="E25" s="323" t="s">
        <v>294</v>
      </c>
      <c r="F25" s="255" t="s">
        <v>429</v>
      </c>
    </row>
    <row r="26" spans="1:6" x14ac:dyDescent="0.25">
      <c r="A26" s="254"/>
      <c r="B26" s="254"/>
      <c r="C26" s="254"/>
      <c r="D26" s="254"/>
      <c r="E26" s="324" t="s">
        <v>295</v>
      </c>
      <c r="F26" s="256" t="s">
        <v>430</v>
      </c>
    </row>
    <row r="27" spans="1:6" x14ac:dyDescent="0.25">
      <c r="A27" s="254"/>
      <c r="B27" s="254"/>
      <c r="C27" s="254"/>
      <c r="D27" s="254"/>
      <c r="E27" s="324" t="s">
        <v>296</v>
      </c>
      <c r="F27" s="256" t="s">
        <v>431</v>
      </c>
    </row>
    <row r="28" spans="1:6" x14ac:dyDescent="0.25">
      <c r="A28" s="254"/>
      <c r="B28" s="254"/>
      <c r="C28" s="254"/>
      <c r="D28" s="254"/>
      <c r="E28" s="324" t="s">
        <v>297</v>
      </c>
      <c r="F28" s="256" t="s">
        <v>432</v>
      </c>
    </row>
    <row r="29" spans="1:6" x14ac:dyDescent="0.25">
      <c r="A29" s="254"/>
      <c r="B29" s="254"/>
      <c r="C29" s="254"/>
      <c r="D29" s="254"/>
      <c r="E29" s="324" t="s">
        <v>298</v>
      </c>
      <c r="F29" s="256" t="s">
        <v>433</v>
      </c>
    </row>
    <row r="30" spans="1:6" x14ac:dyDescent="0.25">
      <c r="A30" s="254"/>
      <c r="B30" s="254"/>
      <c r="C30" s="254"/>
      <c r="D30" s="254"/>
      <c r="E30" s="324" t="s">
        <v>299</v>
      </c>
      <c r="F30" s="256" t="s">
        <v>434</v>
      </c>
    </row>
    <row r="31" spans="1:6" ht="15.75" thickBot="1" x14ac:dyDescent="0.3">
      <c r="A31" s="254"/>
      <c r="B31" s="254"/>
      <c r="C31" s="254"/>
      <c r="D31" s="254"/>
      <c r="E31" s="325" t="s">
        <v>300</v>
      </c>
      <c r="F31" s="257" t="s">
        <v>435</v>
      </c>
    </row>
    <row r="32" spans="1:6" x14ac:dyDescent="0.25">
      <c r="A32" s="254"/>
      <c r="B32" s="254"/>
      <c r="C32" s="254"/>
      <c r="D32" s="254"/>
      <c r="E32" s="323" t="s">
        <v>301</v>
      </c>
      <c r="F32" s="255" t="s">
        <v>436</v>
      </c>
    </row>
    <row r="33" spans="1:6" x14ac:dyDescent="0.25">
      <c r="A33" s="254"/>
      <c r="B33" s="254"/>
      <c r="C33" s="254"/>
      <c r="D33" s="254"/>
      <c r="E33" s="324" t="s">
        <v>302</v>
      </c>
      <c r="F33" s="256" t="s">
        <v>437</v>
      </c>
    </row>
    <row r="34" spans="1:6" x14ac:dyDescent="0.25">
      <c r="A34" s="254"/>
      <c r="B34" s="254"/>
      <c r="C34" s="254"/>
      <c r="D34" s="254"/>
      <c r="E34" s="324" t="s">
        <v>303</v>
      </c>
      <c r="F34" s="256" t="s">
        <v>438</v>
      </c>
    </row>
    <row r="35" spans="1:6" x14ac:dyDescent="0.25">
      <c r="A35" s="254"/>
      <c r="B35" s="254"/>
      <c r="C35" s="254"/>
      <c r="D35" s="254"/>
      <c r="E35" s="324" t="s">
        <v>304</v>
      </c>
      <c r="F35" s="256" t="s">
        <v>439</v>
      </c>
    </row>
    <row r="36" spans="1:6" x14ac:dyDescent="0.25">
      <c r="A36" s="254"/>
      <c r="B36" s="254"/>
      <c r="C36" s="254"/>
      <c r="D36" s="254"/>
      <c r="E36" s="324" t="s">
        <v>305</v>
      </c>
      <c r="F36" s="256" t="s">
        <v>440</v>
      </c>
    </row>
    <row r="37" spans="1:6" x14ac:dyDescent="0.25">
      <c r="A37" s="254"/>
      <c r="B37" s="254"/>
      <c r="C37" s="254"/>
      <c r="D37" s="254"/>
      <c r="E37" s="324" t="s">
        <v>306</v>
      </c>
      <c r="F37" s="256" t="s">
        <v>441</v>
      </c>
    </row>
    <row r="38" spans="1:6" ht="15.75" thickBot="1" x14ac:dyDescent="0.3">
      <c r="A38" s="254"/>
      <c r="B38" s="254"/>
      <c r="C38" s="254"/>
      <c r="D38" s="254"/>
      <c r="E38" s="325" t="s">
        <v>307</v>
      </c>
      <c r="F38" s="257" t="s">
        <v>442</v>
      </c>
    </row>
    <row r="39" spans="1:6" x14ac:dyDescent="0.25">
      <c r="A39" s="254"/>
      <c r="B39" s="254"/>
      <c r="C39" s="254"/>
      <c r="D39" s="254"/>
      <c r="E39" s="323" t="s">
        <v>308</v>
      </c>
      <c r="F39" s="255" t="s">
        <v>443</v>
      </c>
    </row>
    <row r="40" spans="1:6" x14ac:dyDescent="0.25">
      <c r="A40" s="254"/>
      <c r="B40" s="254"/>
      <c r="C40" s="254"/>
      <c r="D40" s="254"/>
      <c r="E40" s="324" t="s">
        <v>309</v>
      </c>
      <c r="F40" s="256" t="s">
        <v>444</v>
      </c>
    </row>
    <row r="41" spans="1:6" x14ac:dyDescent="0.25">
      <c r="A41" s="254"/>
      <c r="B41" s="254"/>
      <c r="C41" s="254"/>
      <c r="D41" s="254"/>
      <c r="E41" s="324" t="s">
        <v>310</v>
      </c>
      <c r="F41" s="256" t="s">
        <v>445</v>
      </c>
    </row>
    <row r="42" spans="1:6" x14ac:dyDescent="0.25">
      <c r="A42" s="254"/>
      <c r="B42" s="254"/>
      <c r="C42" s="254"/>
      <c r="D42" s="254"/>
      <c r="E42" s="324" t="s">
        <v>311</v>
      </c>
      <c r="F42" s="256" t="s">
        <v>446</v>
      </c>
    </row>
    <row r="43" spans="1:6" ht="15.75" thickBot="1" x14ac:dyDescent="0.3">
      <c r="A43" s="254"/>
      <c r="B43" s="254"/>
      <c r="C43" s="254"/>
      <c r="D43" s="254"/>
      <c r="E43" s="325" t="s">
        <v>312</v>
      </c>
      <c r="F43" s="257" t="s">
        <v>447</v>
      </c>
    </row>
    <row r="44" spans="1:6" x14ac:dyDescent="0.25">
      <c r="A44" s="254"/>
      <c r="B44" s="254"/>
      <c r="C44" s="254"/>
      <c r="D44" s="254"/>
      <c r="E44" s="323" t="s">
        <v>313</v>
      </c>
      <c r="F44" s="255" t="s">
        <v>448</v>
      </c>
    </row>
    <row r="45" spans="1:6" x14ac:dyDescent="0.25">
      <c r="A45" s="254"/>
      <c r="B45" s="254"/>
      <c r="C45" s="254"/>
      <c r="D45" s="254"/>
      <c r="E45" s="324" t="s">
        <v>314</v>
      </c>
      <c r="F45" s="256" t="s">
        <v>449</v>
      </c>
    </row>
    <row r="46" spans="1:6" x14ac:dyDescent="0.25">
      <c r="A46" s="254"/>
      <c r="B46" s="254"/>
      <c r="C46" s="254"/>
      <c r="D46" s="254"/>
      <c r="E46" s="324" t="s">
        <v>315</v>
      </c>
      <c r="F46" s="256" t="s">
        <v>450</v>
      </c>
    </row>
    <row r="47" spans="1:6" x14ac:dyDescent="0.25">
      <c r="A47" s="254"/>
      <c r="B47" s="254"/>
      <c r="C47" s="254"/>
      <c r="D47" s="254"/>
      <c r="E47" s="324" t="s">
        <v>316</v>
      </c>
      <c r="F47" s="256" t="s">
        <v>451</v>
      </c>
    </row>
    <row r="48" spans="1:6" x14ac:dyDescent="0.25">
      <c r="A48" s="254"/>
      <c r="B48" s="254"/>
      <c r="C48" s="254"/>
      <c r="D48" s="254"/>
      <c r="E48" s="324" t="s">
        <v>317</v>
      </c>
      <c r="F48" s="256" t="s">
        <v>452</v>
      </c>
    </row>
    <row r="49" spans="1:6" x14ac:dyDescent="0.25">
      <c r="A49" s="254"/>
      <c r="B49" s="254"/>
      <c r="C49" s="254"/>
      <c r="D49" s="254"/>
      <c r="E49" s="324" t="s">
        <v>318</v>
      </c>
      <c r="F49" s="256" t="s">
        <v>453</v>
      </c>
    </row>
    <row r="50" spans="1:6" ht="15.75" thickBot="1" x14ac:dyDescent="0.3">
      <c r="A50" s="254"/>
      <c r="B50" s="254"/>
      <c r="C50" s="254"/>
      <c r="D50" s="254"/>
      <c r="E50" s="325" t="s">
        <v>319</v>
      </c>
      <c r="F50" s="257" t="s">
        <v>454</v>
      </c>
    </row>
    <row r="51" spans="1:6" x14ac:dyDescent="0.25">
      <c r="A51" s="254"/>
      <c r="B51" s="254"/>
      <c r="C51" s="254"/>
      <c r="D51" s="254"/>
      <c r="E51" s="323" t="s">
        <v>320</v>
      </c>
      <c r="F51" s="255" t="s">
        <v>455</v>
      </c>
    </row>
    <row r="52" spans="1:6" x14ac:dyDescent="0.25">
      <c r="A52" s="254"/>
      <c r="B52" s="254"/>
      <c r="C52" s="254"/>
      <c r="D52" s="254"/>
      <c r="E52" s="324" t="s">
        <v>321</v>
      </c>
      <c r="F52" s="256" t="s">
        <v>456</v>
      </c>
    </row>
    <row r="53" spans="1:6" x14ac:dyDescent="0.25">
      <c r="A53" s="254"/>
      <c r="B53" s="254"/>
      <c r="C53" s="254"/>
      <c r="D53" s="254"/>
      <c r="E53" s="324" t="s">
        <v>322</v>
      </c>
      <c r="F53" s="256" t="s">
        <v>457</v>
      </c>
    </row>
    <row r="54" spans="1:6" x14ac:dyDescent="0.25">
      <c r="A54" s="254"/>
      <c r="B54" s="254"/>
      <c r="C54" s="254"/>
      <c r="D54" s="254"/>
      <c r="E54" s="324" t="s">
        <v>323</v>
      </c>
      <c r="F54" s="256" t="s">
        <v>458</v>
      </c>
    </row>
    <row r="55" spans="1:6" x14ac:dyDescent="0.25">
      <c r="A55" s="254"/>
      <c r="B55" s="254"/>
      <c r="C55" s="254"/>
      <c r="D55" s="254"/>
      <c r="E55" s="324" t="s">
        <v>324</v>
      </c>
      <c r="F55" s="256" t="s">
        <v>459</v>
      </c>
    </row>
    <row r="56" spans="1:6" x14ac:dyDescent="0.25">
      <c r="A56" s="254"/>
      <c r="B56" s="254"/>
      <c r="C56" s="254"/>
      <c r="D56" s="254"/>
      <c r="E56" s="324" t="s">
        <v>325</v>
      </c>
      <c r="F56" s="256" t="s">
        <v>460</v>
      </c>
    </row>
    <row r="57" spans="1:6" ht="15.75" thickBot="1" x14ac:dyDescent="0.3">
      <c r="A57" s="254"/>
      <c r="B57" s="254"/>
      <c r="C57" s="254"/>
      <c r="D57" s="254"/>
      <c r="E57" s="325" t="s">
        <v>326</v>
      </c>
      <c r="F57" s="257" t="s">
        <v>461</v>
      </c>
    </row>
    <row r="58" spans="1:6" x14ac:dyDescent="0.25">
      <c r="A58" s="254"/>
      <c r="B58" s="254"/>
      <c r="C58" s="254"/>
      <c r="D58" s="254"/>
      <c r="E58" s="323" t="s">
        <v>327</v>
      </c>
      <c r="F58" s="255" t="s">
        <v>462</v>
      </c>
    </row>
    <row r="59" spans="1:6" x14ac:dyDescent="0.25">
      <c r="A59" s="254"/>
      <c r="B59" s="254"/>
      <c r="C59" s="254"/>
      <c r="D59" s="254"/>
      <c r="E59" s="324" t="s">
        <v>328</v>
      </c>
      <c r="F59" s="256" t="s">
        <v>463</v>
      </c>
    </row>
    <row r="60" spans="1:6" x14ac:dyDescent="0.25">
      <c r="A60" s="254"/>
      <c r="B60" s="254"/>
      <c r="C60" s="254"/>
      <c r="D60" s="254"/>
      <c r="E60" s="324" t="s">
        <v>329</v>
      </c>
      <c r="F60" s="256" t="s">
        <v>464</v>
      </c>
    </row>
    <row r="61" spans="1:6" x14ac:dyDescent="0.25">
      <c r="A61" s="254"/>
      <c r="B61" s="254"/>
      <c r="C61" s="254"/>
      <c r="D61" s="254"/>
      <c r="E61" s="324" t="s">
        <v>330</v>
      </c>
      <c r="F61" s="256" t="s">
        <v>465</v>
      </c>
    </row>
    <row r="62" spans="1:6" ht="15.75" thickBot="1" x14ac:dyDescent="0.3">
      <c r="A62" s="254"/>
      <c r="B62" s="254"/>
      <c r="C62" s="254"/>
      <c r="D62" s="254"/>
      <c r="E62" s="325" t="s">
        <v>331</v>
      </c>
      <c r="F62" s="257" t="s">
        <v>466</v>
      </c>
    </row>
    <row r="63" spans="1:6" x14ac:dyDescent="0.25">
      <c r="A63" s="254"/>
      <c r="B63" s="254"/>
      <c r="C63" s="254"/>
      <c r="D63" s="254"/>
      <c r="E63" s="323" t="s">
        <v>332</v>
      </c>
      <c r="F63" s="255" t="s">
        <v>467</v>
      </c>
    </row>
    <row r="64" spans="1:6" x14ac:dyDescent="0.25">
      <c r="A64" s="254"/>
      <c r="B64" s="254"/>
      <c r="C64" s="254"/>
      <c r="D64" s="254"/>
      <c r="E64" s="324" t="s">
        <v>333</v>
      </c>
      <c r="F64" s="256" t="s">
        <v>468</v>
      </c>
    </row>
    <row r="65" spans="1:6" ht="15.75" thickBot="1" x14ac:dyDescent="0.3">
      <c r="A65" s="254"/>
      <c r="B65" s="254"/>
      <c r="C65" s="254"/>
      <c r="D65" s="254"/>
      <c r="E65" s="325" t="s">
        <v>334</v>
      </c>
      <c r="F65" s="257" t="s">
        <v>469</v>
      </c>
    </row>
  </sheetData>
  <mergeCells count="5">
    <mergeCell ref="E7:F7"/>
    <mergeCell ref="E4:F4"/>
    <mergeCell ref="E5:F5"/>
    <mergeCell ref="A3:B3"/>
    <mergeCell ref="E1:F1"/>
  </mergeCells>
  <hyperlinks>
    <hyperlink ref="E8" location="'C1'!A1" display="C1"/>
    <hyperlink ref="E9" location="'C2'!A1" display="C2"/>
    <hyperlink ref="E10" location="'C3'!A1" display="C3"/>
    <hyperlink ref="E11" location="'C4'!A1" display="C4"/>
    <hyperlink ref="E12" location="'C5-C6'!A1" display="C5"/>
    <hyperlink ref="E13" location="'C5-C6'!A69" display="C6"/>
    <hyperlink ref="E14" location="'C7'!A1" display="C7"/>
    <hyperlink ref="E15" location="'C8'!A1" display="C8"/>
    <hyperlink ref="E16" location="'C9'!A1" display="C9"/>
    <hyperlink ref="E17" location="'C10'!A1" display="C10"/>
    <hyperlink ref="E18" location="'C11'!A1" display="C11"/>
    <hyperlink ref="E19" location="'C12'!A1" display="C12"/>
    <hyperlink ref="E20" location="'C13'!A1" display="C13"/>
    <hyperlink ref="E21" location="'C14'!A1" display="C14"/>
    <hyperlink ref="E22" location="'C15'!A1" display="C15"/>
    <hyperlink ref="E23" location="'C16-C17'!A1" display="C16"/>
    <hyperlink ref="E24" location="'C16-C17'!A43" display="C17"/>
    <hyperlink ref="E25" location="'C18'!A1" display="C18"/>
    <hyperlink ref="E26" location="'C19'!A1" display="C19"/>
    <hyperlink ref="E27" location="'C20'!A1" display="C20"/>
    <hyperlink ref="E28" location="'C21'!A1" display="C21"/>
    <hyperlink ref="E29" location="'C22'!A1" display="C22"/>
    <hyperlink ref="E30" location="'C23'!A1" display="C23"/>
    <hyperlink ref="E31" location="'C24'!A1" display="C24"/>
    <hyperlink ref="E32" location="'C25'!A1" display="C25"/>
    <hyperlink ref="E33" location="'C26'!A1" display="C26"/>
    <hyperlink ref="E34" location="'C27'!A1" display="C27"/>
    <hyperlink ref="E35" location="'C28'!A1" display="C28"/>
    <hyperlink ref="E36" location="'C29'!A1" display="C29"/>
    <hyperlink ref="E37" location="'C30'!A1" display="C30"/>
    <hyperlink ref="E38" location="'C31'!A1" display="C31"/>
    <hyperlink ref="E39" location="'C32'!A1" display="C32"/>
    <hyperlink ref="E40" location="'C33'!A1" display="C33"/>
    <hyperlink ref="E41" location="'C34'!A1" display="C34"/>
    <hyperlink ref="E42" location="'C35'!A1" display="C35"/>
    <hyperlink ref="E43" location="'C36'!A1" display="C36"/>
    <hyperlink ref="E44" location="'C37'!A1" display="C37"/>
    <hyperlink ref="E45" location="'C38'!A1" display="C38"/>
    <hyperlink ref="E46" location="'C39'!A1" display="C39"/>
    <hyperlink ref="E47" location="'C40'!A1" display="C40"/>
    <hyperlink ref="E48" location="'C41'!A1" display="C41"/>
    <hyperlink ref="E49" location="'C42'!A1" display="C42"/>
    <hyperlink ref="E50" location="'C43'!A1" display="C43"/>
    <hyperlink ref="E51" location="'C44'!A1" display="C44"/>
    <hyperlink ref="E52" location="'C45'!A1" display="C45"/>
    <hyperlink ref="E53" location="'C46'!A1" display="C46"/>
    <hyperlink ref="E54" location="'C47'!A1" display="C47"/>
    <hyperlink ref="E55" location="'C48'!A1" display="C48"/>
    <hyperlink ref="E56" location="'C49'!A1" display="C49"/>
    <hyperlink ref="E57" location="'C50'!A1" display="C50"/>
    <hyperlink ref="E58" location="'C51'!A1" display="C51"/>
    <hyperlink ref="E59" location="'C52'!A1" display="C52"/>
    <hyperlink ref="E60" location="'C53'!A1" display="C53"/>
    <hyperlink ref="E61" location="'C54'!A1" display="C54"/>
    <hyperlink ref="E62" location="'C55'!A1" display="C55"/>
    <hyperlink ref="E63" location="'C56'!A1" display="C56"/>
    <hyperlink ref="E64" location="'C57'!A1" display="C57"/>
    <hyperlink ref="E65" location="'C58'!A1" display="C58"/>
    <hyperlink ref="E4:F4" location="PORTADA!A1" display="PORTADA"/>
    <hyperlink ref="E5:F5" location="FUNCIONARIOS!A1" display="FUNCIONARIOS QUE PARTICIPARON EN LA PUBLICACIÓN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3"/>
  <sheetViews>
    <sheetView workbookViewId="0">
      <selection activeCell="J8" sqref="J8"/>
    </sheetView>
  </sheetViews>
  <sheetFormatPr baseColWidth="10" defaultColWidth="6.42578125" defaultRowHeight="12.75" x14ac:dyDescent="0.2"/>
  <cols>
    <col min="1" max="1" width="9.7109375" style="3" customWidth="1"/>
    <col min="2" max="5" width="9.7109375" style="152" customWidth="1"/>
    <col min="6" max="9" width="9.7109375" style="5" customWidth="1"/>
    <col min="10" max="10" width="11.140625" style="5" bestFit="1" customWidth="1"/>
    <col min="11" max="11" width="4.85546875" style="5" bestFit="1" customWidth="1"/>
    <col min="12" max="240" width="6.42578125" style="5"/>
    <col min="241" max="241" width="6.140625" style="5" customWidth="1"/>
    <col min="242" max="242" width="10.85546875" style="5" customWidth="1"/>
    <col min="243" max="243" width="10.7109375" style="5" customWidth="1"/>
    <col min="244" max="247" width="7.5703125" style="5" customWidth="1"/>
    <col min="248" max="248" width="1.85546875" style="5" customWidth="1"/>
    <col min="249" max="252" width="7.5703125" style="5" customWidth="1"/>
    <col min="253" max="496" width="6.42578125" style="5"/>
    <col min="497" max="497" width="6.140625" style="5" customWidth="1"/>
    <col min="498" max="498" width="10.85546875" style="5" customWidth="1"/>
    <col min="499" max="499" width="10.7109375" style="5" customWidth="1"/>
    <col min="500" max="503" width="7.5703125" style="5" customWidth="1"/>
    <col min="504" max="504" width="1.85546875" style="5" customWidth="1"/>
    <col min="505" max="508" width="7.5703125" style="5" customWidth="1"/>
    <col min="509" max="752" width="6.42578125" style="5"/>
    <col min="753" max="753" width="6.140625" style="5" customWidth="1"/>
    <col min="754" max="754" width="10.85546875" style="5" customWidth="1"/>
    <col min="755" max="755" width="10.7109375" style="5" customWidth="1"/>
    <col min="756" max="759" width="7.5703125" style="5" customWidth="1"/>
    <col min="760" max="760" width="1.85546875" style="5" customWidth="1"/>
    <col min="761" max="764" width="7.5703125" style="5" customWidth="1"/>
    <col min="765" max="1008" width="6.42578125" style="5"/>
    <col min="1009" max="1009" width="6.140625" style="5" customWidth="1"/>
    <col min="1010" max="1010" width="10.85546875" style="5" customWidth="1"/>
    <col min="1011" max="1011" width="10.7109375" style="5" customWidth="1"/>
    <col min="1012" max="1015" width="7.5703125" style="5" customWidth="1"/>
    <col min="1016" max="1016" width="1.85546875" style="5" customWidth="1"/>
    <col min="1017" max="1020" width="7.5703125" style="5" customWidth="1"/>
    <col min="1021" max="1264" width="6.42578125" style="5"/>
    <col min="1265" max="1265" width="6.140625" style="5" customWidth="1"/>
    <col min="1266" max="1266" width="10.85546875" style="5" customWidth="1"/>
    <col min="1267" max="1267" width="10.7109375" style="5" customWidth="1"/>
    <col min="1268" max="1271" width="7.5703125" style="5" customWidth="1"/>
    <col min="1272" max="1272" width="1.85546875" style="5" customWidth="1"/>
    <col min="1273" max="1276" width="7.5703125" style="5" customWidth="1"/>
    <col min="1277" max="1520" width="6.42578125" style="5"/>
    <col min="1521" max="1521" width="6.140625" style="5" customWidth="1"/>
    <col min="1522" max="1522" width="10.85546875" style="5" customWidth="1"/>
    <col min="1523" max="1523" width="10.7109375" style="5" customWidth="1"/>
    <col min="1524" max="1527" width="7.5703125" style="5" customWidth="1"/>
    <col min="1528" max="1528" width="1.85546875" style="5" customWidth="1"/>
    <col min="1529" max="1532" width="7.5703125" style="5" customWidth="1"/>
    <col min="1533" max="1776" width="6.42578125" style="5"/>
    <col min="1777" max="1777" width="6.140625" style="5" customWidth="1"/>
    <col min="1778" max="1778" width="10.85546875" style="5" customWidth="1"/>
    <col min="1779" max="1779" width="10.7109375" style="5" customWidth="1"/>
    <col min="1780" max="1783" width="7.5703125" style="5" customWidth="1"/>
    <col min="1784" max="1784" width="1.85546875" style="5" customWidth="1"/>
    <col min="1785" max="1788" width="7.5703125" style="5" customWidth="1"/>
    <col min="1789" max="2032" width="6.42578125" style="5"/>
    <col min="2033" max="2033" width="6.140625" style="5" customWidth="1"/>
    <col min="2034" max="2034" width="10.85546875" style="5" customWidth="1"/>
    <col min="2035" max="2035" width="10.7109375" style="5" customWidth="1"/>
    <col min="2036" max="2039" width="7.5703125" style="5" customWidth="1"/>
    <col min="2040" max="2040" width="1.85546875" style="5" customWidth="1"/>
    <col min="2041" max="2044" width="7.5703125" style="5" customWidth="1"/>
    <col min="2045" max="2288" width="6.42578125" style="5"/>
    <col min="2289" max="2289" width="6.140625" style="5" customWidth="1"/>
    <col min="2290" max="2290" width="10.85546875" style="5" customWidth="1"/>
    <col min="2291" max="2291" width="10.7109375" style="5" customWidth="1"/>
    <col min="2292" max="2295" width="7.5703125" style="5" customWidth="1"/>
    <col min="2296" max="2296" width="1.85546875" style="5" customWidth="1"/>
    <col min="2297" max="2300" width="7.5703125" style="5" customWidth="1"/>
    <col min="2301" max="2544" width="6.42578125" style="5"/>
    <col min="2545" max="2545" width="6.140625" style="5" customWidth="1"/>
    <col min="2546" max="2546" width="10.85546875" style="5" customWidth="1"/>
    <col min="2547" max="2547" width="10.7109375" style="5" customWidth="1"/>
    <col min="2548" max="2551" width="7.5703125" style="5" customWidth="1"/>
    <col min="2552" max="2552" width="1.85546875" style="5" customWidth="1"/>
    <col min="2553" max="2556" width="7.5703125" style="5" customWidth="1"/>
    <col min="2557" max="2800" width="6.42578125" style="5"/>
    <col min="2801" max="2801" width="6.140625" style="5" customWidth="1"/>
    <col min="2802" max="2802" width="10.85546875" style="5" customWidth="1"/>
    <col min="2803" max="2803" width="10.7109375" style="5" customWidth="1"/>
    <col min="2804" max="2807" width="7.5703125" style="5" customWidth="1"/>
    <col min="2808" max="2808" width="1.85546875" style="5" customWidth="1"/>
    <col min="2809" max="2812" width="7.5703125" style="5" customWidth="1"/>
    <col min="2813" max="3056" width="6.42578125" style="5"/>
    <col min="3057" max="3057" width="6.140625" style="5" customWidth="1"/>
    <col min="3058" max="3058" width="10.85546875" style="5" customWidth="1"/>
    <col min="3059" max="3059" width="10.7109375" style="5" customWidth="1"/>
    <col min="3060" max="3063" width="7.5703125" style="5" customWidth="1"/>
    <col min="3064" max="3064" width="1.85546875" style="5" customWidth="1"/>
    <col min="3065" max="3068" width="7.5703125" style="5" customWidth="1"/>
    <col min="3069" max="3312" width="6.42578125" style="5"/>
    <col min="3313" max="3313" width="6.140625" style="5" customWidth="1"/>
    <col min="3314" max="3314" width="10.85546875" style="5" customWidth="1"/>
    <col min="3315" max="3315" width="10.7109375" style="5" customWidth="1"/>
    <col min="3316" max="3319" width="7.5703125" style="5" customWidth="1"/>
    <col min="3320" max="3320" width="1.85546875" style="5" customWidth="1"/>
    <col min="3321" max="3324" width="7.5703125" style="5" customWidth="1"/>
    <col min="3325" max="3568" width="6.42578125" style="5"/>
    <col min="3569" max="3569" width="6.140625" style="5" customWidth="1"/>
    <col min="3570" max="3570" width="10.85546875" style="5" customWidth="1"/>
    <col min="3571" max="3571" width="10.7109375" style="5" customWidth="1"/>
    <col min="3572" max="3575" width="7.5703125" style="5" customWidth="1"/>
    <col min="3576" max="3576" width="1.85546875" style="5" customWidth="1"/>
    <col min="3577" max="3580" width="7.5703125" style="5" customWidth="1"/>
    <col min="3581" max="3824" width="6.42578125" style="5"/>
    <col min="3825" max="3825" width="6.140625" style="5" customWidth="1"/>
    <col min="3826" max="3826" width="10.85546875" style="5" customWidth="1"/>
    <col min="3827" max="3827" width="10.7109375" style="5" customWidth="1"/>
    <col min="3828" max="3831" width="7.5703125" style="5" customWidth="1"/>
    <col min="3832" max="3832" width="1.85546875" style="5" customWidth="1"/>
    <col min="3833" max="3836" width="7.5703125" style="5" customWidth="1"/>
    <col min="3837" max="4080" width="6.42578125" style="5"/>
    <col min="4081" max="4081" width="6.140625" style="5" customWidth="1"/>
    <col min="4082" max="4082" width="10.85546875" style="5" customWidth="1"/>
    <col min="4083" max="4083" width="10.7109375" style="5" customWidth="1"/>
    <col min="4084" max="4087" width="7.5703125" style="5" customWidth="1"/>
    <col min="4088" max="4088" width="1.85546875" style="5" customWidth="1"/>
    <col min="4089" max="4092" width="7.5703125" style="5" customWidth="1"/>
    <col min="4093" max="4336" width="6.42578125" style="5"/>
    <col min="4337" max="4337" width="6.140625" style="5" customWidth="1"/>
    <col min="4338" max="4338" width="10.85546875" style="5" customWidth="1"/>
    <col min="4339" max="4339" width="10.7109375" style="5" customWidth="1"/>
    <col min="4340" max="4343" width="7.5703125" style="5" customWidth="1"/>
    <col min="4344" max="4344" width="1.85546875" style="5" customWidth="1"/>
    <col min="4345" max="4348" width="7.5703125" style="5" customWidth="1"/>
    <col min="4349" max="4592" width="6.42578125" style="5"/>
    <col min="4593" max="4593" width="6.140625" style="5" customWidth="1"/>
    <col min="4594" max="4594" width="10.85546875" style="5" customWidth="1"/>
    <col min="4595" max="4595" width="10.7109375" style="5" customWidth="1"/>
    <col min="4596" max="4599" width="7.5703125" style="5" customWidth="1"/>
    <col min="4600" max="4600" width="1.85546875" style="5" customWidth="1"/>
    <col min="4601" max="4604" width="7.5703125" style="5" customWidth="1"/>
    <col min="4605" max="4848" width="6.42578125" style="5"/>
    <col min="4849" max="4849" width="6.140625" style="5" customWidth="1"/>
    <col min="4850" max="4850" width="10.85546875" style="5" customWidth="1"/>
    <col min="4851" max="4851" width="10.7109375" style="5" customWidth="1"/>
    <col min="4852" max="4855" width="7.5703125" style="5" customWidth="1"/>
    <col min="4856" max="4856" width="1.85546875" style="5" customWidth="1"/>
    <col min="4857" max="4860" width="7.5703125" style="5" customWidth="1"/>
    <col min="4861" max="5104" width="6.42578125" style="5"/>
    <col min="5105" max="5105" width="6.140625" style="5" customWidth="1"/>
    <col min="5106" max="5106" width="10.85546875" style="5" customWidth="1"/>
    <col min="5107" max="5107" width="10.7109375" style="5" customWidth="1"/>
    <col min="5108" max="5111" width="7.5703125" style="5" customWidth="1"/>
    <col min="5112" max="5112" width="1.85546875" style="5" customWidth="1"/>
    <col min="5113" max="5116" width="7.5703125" style="5" customWidth="1"/>
    <col min="5117" max="5360" width="6.42578125" style="5"/>
    <col min="5361" max="5361" width="6.140625" style="5" customWidth="1"/>
    <col min="5362" max="5362" width="10.85546875" style="5" customWidth="1"/>
    <col min="5363" max="5363" width="10.7109375" style="5" customWidth="1"/>
    <col min="5364" max="5367" width="7.5703125" style="5" customWidth="1"/>
    <col min="5368" max="5368" width="1.85546875" style="5" customWidth="1"/>
    <col min="5369" max="5372" width="7.5703125" style="5" customWidth="1"/>
    <col min="5373" max="5616" width="6.42578125" style="5"/>
    <col min="5617" max="5617" width="6.140625" style="5" customWidth="1"/>
    <col min="5618" max="5618" width="10.85546875" style="5" customWidth="1"/>
    <col min="5619" max="5619" width="10.7109375" style="5" customWidth="1"/>
    <col min="5620" max="5623" width="7.5703125" style="5" customWidth="1"/>
    <col min="5624" max="5624" width="1.85546875" style="5" customWidth="1"/>
    <col min="5625" max="5628" width="7.5703125" style="5" customWidth="1"/>
    <col min="5629" max="5872" width="6.42578125" style="5"/>
    <col min="5873" max="5873" width="6.140625" style="5" customWidth="1"/>
    <col min="5874" max="5874" width="10.85546875" style="5" customWidth="1"/>
    <col min="5875" max="5875" width="10.7109375" style="5" customWidth="1"/>
    <col min="5876" max="5879" width="7.5703125" style="5" customWidth="1"/>
    <col min="5880" max="5880" width="1.85546875" style="5" customWidth="1"/>
    <col min="5881" max="5884" width="7.5703125" style="5" customWidth="1"/>
    <col min="5885" max="6128" width="6.42578125" style="5"/>
    <col min="6129" max="6129" width="6.140625" style="5" customWidth="1"/>
    <col min="6130" max="6130" width="10.85546875" style="5" customWidth="1"/>
    <col min="6131" max="6131" width="10.7109375" style="5" customWidth="1"/>
    <col min="6132" max="6135" width="7.5703125" style="5" customWidth="1"/>
    <col min="6136" max="6136" width="1.85546875" style="5" customWidth="1"/>
    <col min="6137" max="6140" width="7.5703125" style="5" customWidth="1"/>
    <col min="6141" max="6384" width="6.42578125" style="5"/>
    <col min="6385" max="6385" width="6.140625" style="5" customWidth="1"/>
    <col min="6386" max="6386" width="10.85546875" style="5" customWidth="1"/>
    <col min="6387" max="6387" width="10.7109375" style="5" customWidth="1"/>
    <col min="6388" max="6391" width="7.5703125" style="5" customWidth="1"/>
    <col min="6392" max="6392" width="1.85546875" style="5" customWidth="1"/>
    <col min="6393" max="6396" width="7.5703125" style="5" customWidth="1"/>
    <col min="6397" max="6640" width="6.42578125" style="5"/>
    <col min="6641" max="6641" width="6.140625" style="5" customWidth="1"/>
    <col min="6642" max="6642" width="10.85546875" style="5" customWidth="1"/>
    <col min="6643" max="6643" width="10.7109375" style="5" customWidth="1"/>
    <col min="6644" max="6647" width="7.5703125" style="5" customWidth="1"/>
    <col min="6648" max="6648" width="1.85546875" style="5" customWidth="1"/>
    <col min="6649" max="6652" width="7.5703125" style="5" customWidth="1"/>
    <col min="6653" max="6896" width="6.42578125" style="5"/>
    <col min="6897" max="6897" width="6.140625" style="5" customWidth="1"/>
    <col min="6898" max="6898" width="10.85546875" style="5" customWidth="1"/>
    <col min="6899" max="6899" width="10.7109375" style="5" customWidth="1"/>
    <col min="6900" max="6903" width="7.5703125" style="5" customWidth="1"/>
    <col min="6904" max="6904" width="1.85546875" style="5" customWidth="1"/>
    <col min="6905" max="6908" width="7.5703125" style="5" customWidth="1"/>
    <col min="6909" max="7152" width="6.42578125" style="5"/>
    <col min="7153" max="7153" width="6.140625" style="5" customWidth="1"/>
    <col min="7154" max="7154" width="10.85546875" style="5" customWidth="1"/>
    <col min="7155" max="7155" width="10.7109375" style="5" customWidth="1"/>
    <col min="7156" max="7159" width="7.5703125" style="5" customWidth="1"/>
    <col min="7160" max="7160" width="1.85546875" style="5" customWidth="1"/>
    <col min="7161" max="7164" width="7.5703125" style="5" customWidth="1"/>
    <col min="7165" max="7408" width="6.42578125" style="5"/>
    <col min="7409" max="7409" width="6.140625" style="5" customWidth="1"/>
    <col min="7410" max="7410" width="10.85546875" style="5" customWidth="1"/>
    <col min="7411" max="7411" width="10.7109375" style="5" customWidth="1"/>
    <col min="7412" max="7415" width="7.5703125" style="5" customWidth="1"/>
    <col min="7416" max="7416" width="1.85546875" style="5" customWidth="1"/>
    <col min="7417" max="7420" width="7.5703125" style="5" customWidth="1"/>
    <col min="7421" max="7664" width="6.42578125" style="5"/>
    <col min="7665" max="7665" width="6.140625" style="5" customWidth="1"/>
    <col min="7666" max="7666" width="10.85546875" style="5" customWidth="1"/>
    <col min="7667" max="7667" width="10.7109375" style="5" customWidth="1"/>
    <col min="7668" max="7671" width="7.5703125" style="5" customWidth="1"/>
    <col min="7672" max="7672" width="1.85546875" style="5" customWidth="1"/>
    <col min="7673" max="7676" width="7.5703125" style="5" customWidth="1"/>
    <col min="7677" max="7920" width="6.42578125" style="5"/>
    <col min="7921" max="7921" width="6.140625" style="5" customWidth="1"/>
    <col min="7922" max="7922" width="10.85546875" style="5" customWidth="1"/>
    <col min="7923" max="7923" width="10.7109375" style="5" customWidth="1"/>
    <col min="7924" max="7927" width="7.5703125" style="5" customWidth="1"/>
    <col min="7928" max="7928" width="1.85546875" style="5" customWidth="1"/>
    <col min="7929" max="7932" width="7.5703125" style="5" customWidth="1"/>
    <col min="7933" max="8176" width="6.42578125" style="5"/>
    <col min="8177" max="8177" width="6.140625" style="5" customWidth="1"/>
    <col min="8178" max="8178" width="10.85546875" style="5" customWidth="1"/>
    <col min="8179" max="8179" width="10.7109375" style="5" customWidth="1"/>
    <col min="8180" max="8183" width="7.5703125" style="5" customWidth="1"/>
    <col min="8184" max="8184" width="1.85546875" style="5" customWidth="1"/>
    <col min="8185" max="8188" width="7.5703125" style="5" customWidth="1"/>
    <col min="8189" max="8432" width="6.42578125" style="5"/>
    <col min="8433" max="8433" width="6.140625" style="5" customWidth="1"/>
    <col min="8434" max="8434" width="10.85546875" style="5" customWidth="1"/>
    <col min="8435" max="8435" width="10.7109375" style="5" customWidth="1"/>
    <col min="8436" max="8439" width="7.5703125" style="5" customWidth="1"/>
    <col min="8440" max="8440" width="1.85546875" style="5" customWidth="1"/>
    <col min="8441" max="8444" width="7.5703125" style="5" customWidth="1"/>
    <col min="8445" max="8688" width="6.42578125" style="5"/>
    <col min="8689" max="8689" width="6.140625" style="5" customWidth="1"/>
    <col min="8690" max="8690" width="10.85546875" style="5" customWidth="1"/>
    <col min="8691" max="8691" width="10.7109375" style="5" customWidth="1"/>
    <col min="8692" max="8695" width="7.5703125" style="5" customWidth="1"/>
    <col min="8696" max="8696" width="1.85546875" style="5" customWidth="1"/>
    <col min="8697" max="8700" width="7.5703125" style="5" customWidth="1"/>
    <col min="8701" max="8944" width="6.42578125" style="5"/>
    <col min="8945" max="8945" width="6.140625" style="5" customWidth="1"/>
    <col min="8946" max="8946" width="10.85546875" style="5" customWidth="1"/>
    <col min="8947" max="8947" width="10.7109375" style="5" customWidth="1"/>
    <col min="8948" max="8951" width="7.5703125" style="5" customWidth="1"/>
    <col min="8952" max="8952" width="1.85546875" style="5" customWidth="1"/>
    <col min="8953" max="8956" width="7.5703125" style="5" customWidth="1"/>
    <col min="8957" max="9200" width="6.42578125" style="5"/>
    <col min="9201" max="9201" width="6.140625" style="5" customWidth="1"/>
    <col min="9202" max="9202" width="10.85546875" style="5" customWidth="1"/>
    <col min="9203" max="9203" width="10.7109375" style="5" customWidth="1"/>
    <col min="9204" max="9207" width="7.5703125" style="5" customWidth="1"/>
    <col min="9208" max="9208" width="1.85546875" style="5" customWidth="1"/>
    <col min="9209" max="9212" width="7.5703125" style="5" customWidth="1"/>
    <col min="9213" max="9456" width="6.42578125" style="5"/>
    <col min="9457" max="9457" width="6.140625" style="5" customWidth="1"/>
    <col min="9458" max="9458" width="10.85546875" style="5" customWidth="1"/>
    <col min="9459" max="9459" width="10.7109375" style="5" customWidth="1"/>
    <col min="9460" max="9463" width="7.5703125" style="5" customWidth="1"/>
    <col min="9464" max="9464" width="1.85546875" style="5" customWidth="1"/>
    <col min="9465" max="9468" width="7.5703125" style="5" customWidth="1"/>
    <col min="9469" max="9712" width="6.42578125" style="5"/>
    <col min="9713" max="9713" width="6.140625" style="5" customWidth="1"/>
    <col min="9714" max="9714" width="10.85546875" style="5" customWidth="1"/>
    <col min="9715" max="9715" width="10.7109375" style="5" customWidth="1"/>
    <col min="9716" max="9719" width="7.5703125" style="5" customWidth="1"/>
    <col min="9720" max="9720" width="1.85546875" style="5" customWidth="1"/>
    <col min="9721" max="9724" width="7.5703125" style="5" customWidth="1"/>
    <col min="9725" max="9968" width="6.42578125" style="5"/>
    <col min="9969" max="9969" width="6.140625" style="5" customWidth="1"/>
    <col min="9970" max="9970" width="10.85546875" style="5" customWidth="1"/>
    <col min="9971" max="9971" width="10.7109375" style="5" customWidth="1"/>
    <col min="9972" max="9975" width="7.5703125" style="5" customWidth="1"/>
    <col min="9976" max="9976" width="1.85546875" style="5" customWidth="1"/>
    <col min="9977" max="9980" width="7.5703125" style="5" customWidth="1"/>
    <col min="9981" max="10224" width="6.42578125" style="5"/>
    <col min="10225" max="10225" width="6.140625" style="5" customWidth="1"/>
    <col min="10226" max="10226" width="10.85546875" style="5" customWidth="1"/>
    <col min="10227" max="10227" width="10.7109375" style="5" customWidth="1"/>
    <col min="10228" max="10231" width="7.5703125" style="5" customWidth="1"/>
    <col min="10232" max="10232" width="1.85546875" style="5" customWidth="1"/>
    <col min="10233" max="10236" width="7.5703125" style="5" customWidth="1"/>
    <col min="10237" max="10480" width="6.42578125" style="5"/>
    <col min="10481" max="10481" width="6.140625" style="5" customWidth="1"/>
    <col min="10482" max="10482" width="10.85546875" style="5" customWidth="1"/>
    <col min="10483" max="10483" width="10.7109375" style="5" customWidth="1"/>
    <col min="10484" max="10487" width="7.5703125" style="5" customWidth="1"/>
    <col min="10488" max="10488" width="1.85546875" style="5" customWidth="1"/>
    <col min="10489" max="10492" width="7.5703125" style="5" customWidth="1"/>
    <col min="10493" max="10736" width="6.42578125" style="5"/>
    <col min="10737" max="10737" width="6.140625" style="5" customWidth="1"/>
    <col min="10738" max="10738" width="10.85546875" style="5" customWidth="1"/>
    <col min="10739" max="10739" width="10.7109375" style="5" customWidth="1"/>
    <col min="10740" max="10743" width="7.5703125" style="5" customWidth="1"/>
    <col min="10744" max="10744" width="1.85546875" style="5" customWidth="1"/>
    <col min="10745" max="10748" width="7.5703125" style="5" customWidth="1"/>
    <col min="10749" max="10992" width="6.42578125" style="5"/>
    <col min="10993" max="10993" width="6.140625" style="5" customWidth="1"/>
    <col min="10994" max="10994" width="10.85546875" style="5" customWidth="1"/>
    <col min="10995" max="10995" width="10.7109375" style="5" customWidth="1"/>
    <col min="10996" max="10999" width="7.5703125" style="5" customWidth="1"/>
    <col min="11000" max="11000" width="1.85546875" style="5" customWidth="1"/>
    <col min="11001" max="11004" width="7.5703125" style="5" customWidth="1"/>
    <col min="11005" max="11248" width="6.42578125" style="5"/>
    <col min="11249" max="11249" width="6.140625" style="5" customWidth="1"/>
    <col min="11250" max="11250" width="10.85546875" style="5" customWidth="1"/>
    <col min="11251" max="11251" width="10.7109375" style="5" customWidth="1"/>
    <col min="11252" max="11255" width="7.5703125" style="5" customWidth="1"/>
    <col min="11256" max="11256" width="1.85546875" style="5" customWidth="1"/>
    <col min="11257" max="11260" width="7.5703125" style="5" customWidth="1"/>
    <col min="11261" max="11504" width="6.42578125" style="5"/>
    <col min="11505" max="11505" width="6.140625" style="5" customWidth="1"/>
    <col min="11506" max="11506" width="10.85546875" style="5" customWidth="1"/>
    <col min="11507" max="11507" width="10.7109375" style="5" customWidth="1"/>
    <col min="11508" max="11511" width="7.5703125" style="5" customWidth="1"/>
    <col min="11512" max="11512" width="1.85546875" style="5" customWidth="1"/>
    <col min="11513" max="11516" width="7.5703125" style="5" customWidth="1"/>
    <col min="11517" max="11760" width="6.42578125" style="5"/>
    <col min="11761" max="11761" width="6.140625" style="5" customWidth="1"/>
    <col min="11762" max="11762" width="10.85546875" style="5" customWidth="1"/>
    <col min="11763" max="11763" width="10.7109375" style="5" customWidth="1"/>
    <col min="11764" max="11767" width="7.5703125" style="5" customWidth="1"/>
    <col min="11768" max="11768" width="1.85546875" style="5" customWidth="1"/>
    <col min="11769" max="11772" width="7.5703125" style="5" customWidth="1"/>
    <col min="11773" max="12016" width="6.42578125" style="5"/>
    <col min="12017" max="12017" width="6.140625" style="5" customWidth="1"/>
    <col min="12018" max="12018" width="10.85546875" style="5" customWidth="1"/>
    <col min="12019" max="12019" width="10.7109375" style="5" customWidth="1"/>
    <col min="12020" max="12023" width="7.5703125" style="5" customWidth="1"/>
    <col min="12024" max="12024" width="1.85546875" style="5" customWidth="1"/>
    <col min="12025" max="12028" width="7.5703125" style="5" customWidth="1"/>
    <col min="12029" max="12272" width="6.42578125" style="5"/>
    <col min="12273" max="12273" width="6.140625" style="5" customWidth="1"/>
    <col min="12274" max="12274" width="10.85546875" style="5" customWidth="1"/>
    <col min="12275" max="12275" width="10.7109375" style="5" customWidth="1"/>
    <col min="12276" max="12279" width="7.5703125" style="5" customWidth="1"/>
    <col min="12280" max="12280" width="1.85546875" style="5" customWidth="1"/>
    <col min="12281" max="12284" width="7.5703125" style="5" customWidth="1"/>
    <col min="12285" max="12528" width="6.42578125" style="5"/>
    <col min="12529" max="12529" width="6.140625" style="5" customWidth="1"/>
    <col min="12530" max="12530" width="10.85546875" style="5" customWidth="1"/>
    <col min="12531" max="12531" width="10.7109375" style="5" customWidth="1"/>
    <col min="12532" max="12535" width="7.5703125" style="5" customWidth="1"/>
    <col min="12536" max="12536" width="1.85546875" style="5" customWidth="1"/>
    <col min="12537" max="12540" width="7.5703125" style="5" customWidth="1"/>
    <col min="12541" max="12784" width="6.42578125" style="5"/>
    <col min="12785" max="12785" width="6.140625" style="5" customWidth="1"/>
    <col min="12786" max="12786" width="10.85546875" style="5" customWidth="1"/>
    <col min="12787" max="12787" width="10.7109375" style="5" customWidth="1"/>
    <col min="12788" max="12791" width="7.5703125" style="5" customWidth="1"/>
    <col min="12792" max="12792" width="1.85546875" style="5" customWidth="1"/>
    <col min="12793" max="12796" width="7.5703125" style="5" customWidth="1"/>
    <col min="12797" max="13040" width="6.42578125" style="5"/>
    <col min="13041" max="13041" width="6.140625" style="5" customWidth="1"/>
    <col min="13042" max="13042" width="10.85546875" style="5" customWidth="1"/>
    <col min="13043" max="13043" width="10.7109375" style="5" customWidth="1"/>
    <col min="13044" max="13047" width="7.5703125" style="5" customWidth="1"/>
    <col min="13048" max="13048" width="1.85546875" style="5" customWidth="1"/>
    <col min="13049" max="13052" width="7.5703125" style="5" customWidth="1"/>
    <col min="13053" max="13296" width="6.42578125" style="5"/>
    <col min="13297" max="13297" width="6.140625" style="5" customWidth="1"/>
    <col min="13298" max="13298" width="10.85546875" style="5" customWidth="1"/>
    <col min="13299" max="13299" width="10.7109375" style="5" customWidth="1"/>
    <col min="13300" max="13303" width="7.5703125" style="5" customWidth="1"/>
    <col min="13304" max="13304" width="1.85546875" style="5" customWidth="1"/>
    <col min="13305" max="13308" width="7.5703125" style="5" customWidth="1"/>
    <col min="13309" max="13552" width="6.42578125" style="5"/>
    <col min="13553" max="13553" width="6.140625" style="5" customWidth="1"/>
    <col min="13554" max="13554" width="10.85546875" style="5" customWidth="1"/>
    <col min="13555" max="13555" width="10.7109375" style="5" customWidth="1"/>
    <col min="13556" max="13559" width="7.5703125" style="5" customWidth="1"/>
    <col min="13560" max="13560" width="1.85546875" style="5" customWidth="1"/>
    <col min="13561" max="13564" width="7.5703125" style="5" customWidth="1"/>
    <col min="13565" max="13808" width="6.42578125" style="5"/>
    <col min="13809" max="13809" width="6.140625" style="5" customWidth="1"/>
    <col min="13810" max="13810" width="10.85546875" style="5" customWidth="1"/>
    <col min="13811" max="13811" width="10.7109375" style="5" customWidth="1"/>
    <col min="13812" max="13815" width="7.5703125" style="5" customWidth="1"/>
    <col min="13816" max="13816" width="1.85546875" style="5" customWidth="1"/>
    <col min="13817" max="13820" width="7.5703125" style="5" customWidth="1"/>
    <col min="13821" max="14064" width="6.42578125" style="5"/>
    <col min="14065" max="14065" width="6.140625" style="5" customWidth="1"/>
    <col min="14066" max="14066" width="10.85546875" style="5" customWidth="1"/>
    <col min="14067" max="14067" width="10.7109375" style="5" customWidth="1"/>
    <col min="14068" max="14071" width="7.5703125" style="5" customWidth="1"/>
    <col min="14072" max="14072" width="1.85546875" style="5" customWidth="1"/>
    <col min="14073" max="14076" width="7.5703125" style="5" customWidth="1"/>
    <col min="14077" max="14320" width="6.42578125" style="5"/>
    <col min="14321" max="14321" width="6.140625" style="5" customWidth="1"/>
    <col min="14322" max="14322" width="10.85546875" style="5" customWidth="1"/>
    <col min="14323" max="14323" width="10.7109375" style="5" customWidth="1"/>
    <col min="14324" max="14327" width="7.5703125" style="5" customWidth="1"/>
    <col min="14328" max="14328" width="1.85546875" style="5" customWidth="1"/>
    <col min="14329" max="14332" width="7.5703125" style="5" customWidth="1"/>
    <col min="14333" max="14576" width="6.42578125" style="5"/>
    <col min="14577" max="14577" width="6.140625" style="5" customWidth="1"/>
    <col min="14578" max="14578" width="10.85546875" style="5" customWidth="1"/>
    <col min="14579" max="14579" width="10.7109375" style="5" customWidth="1"/>
    <col min="14580" max="14583" width="7.5703125" style="5" customWidth="1"/>
    <col min="14584" max="14584" width="1.85546875" style="5" customWidth="1"/>
    <col min="14585" max="14588" width="7.5703125" style="5" customWidth="1"/>
    <col min="14589" max="14832" width="6.42578125" style="5"/>
    <col min="14833" max="14833" width="6.140625" style="5" customWidth="1"/>
    <col min="14834" max="14834" width="10.85546875" style="5" customWidth="1"/>
    <col min="14835" max="14835" width="10.7109375" style="5" customWidth="1"/>
    <col min="14836" max="14839" width="7.5703125" style="5" customWidth="1"/>
    <col min="14840" max="14840" width="1.85546875" style="5" customWidth="1"/>
    <col min="14841" max="14844" width="7.5703125" style="5" customWidth="1"/>
    <col min="14845" max="15088" width="6.42578125" style="5"/>
    <col min="15089" max="15089" width="6.140625" style="5" customWidth="1"/>
    <col min="15090" max="15090" width="10.85546875" style="5" customWidth="1"/>
    <col min="15091" max="15091" width="10.7109375" style="5" customWidth="1"/>
    <col min="15092" max="15095" width="7.5703125" style="5" customWidth="1"/>
    <col min="15096" max="15096" width="1.85546875" style="5" customWidth="1"/>
    <col min="15097" max="15100" width="7.5703125" style="5" customWidth="1"/>
    <col min="15101" max="15344" width="6.42578125" style="5"/>
    <col min="15345" max="15345" width="6.140625" style="5" customWidth="1"/>
    <col min="15346" max="15346" width="10.85546875" style="5" customWidth="1"/>
    <col min="15347" max="15347" width="10.7109375" style="5" customWidth="1"/>
    <col min="15348" max="15351" width="7.5703125" style="5" customWidth="1"/>
    <col min="15352" max="15352" width="1.85546875" style="5" customWidth="1"/>
    <col min="15353" max="15356" width="7.5703125" style="5" customWidth="1"/>
    <col min="15357" max="15600" width="6.42578125" style="5"/>
    <col min="15601" max="15601" width="6.140625" style="5" customWidth="1"/>
    <col min="15602" max="15602" width="10.85546875" style="5" customWidth="1"/>
    <col min="15603" max="15603" width="10.7109375" style="5" customWidth="1"/>
    <col min="15604" max="15607" width="7.5703125" style="5" customWidth="1"/>
    <col min="15608" max="15608" width="1.85546875" style="5" customWidth="1"/>
    <col min="15609" max="15612" width="7.5703125" style="5" customWidth="1"/>
    <col min="15613" max="15856" width="6.42578125" style="5"/>
    <col min="15857" max="15857" width="6.140625" style="5" customWidth="1"/>
    <col min="15858" max="15858" width="10.85546875" style="5" customWidth="1"/>
    <col min="15859" max="15859" width="10.7109375" style="5" customWidth="1"/>
    <col min="15860" max="15863" width="7.5703125" style="5" customWidth="1"/>
    <col min="15864" max="15864" width="1.85546875" style="5" customWidth="1"/>
    <col min="15865" max="15868" width="7.5703125" style="5" customWidth="1"/>
    <col min="15869" max="16112" width="6.42578125" style="5"/>
    <col min="16113" max="16113" width="6.140625" style="5" customWidth="1"/>
    <col min="16114" max="16114" width="10.85546875" style="5" customWidth="1"/>
    <col min="16115" max="16115" width="10.7109375" style="5" customWidth="1"/>
    <col min="16116" max="16119" width="7.5703125" style="5" customWidth="1"/>
    <col min="16120" max="16120" width="1.85546875" style="5" customWidth="1"/>
    <col min="16121" max="16124" width="7.5703125" style="5" customWidth="1"/>
    <col min="16125" max="16384" width="6.42578125" style="5"/>
  </cols>
  <sheetData>
    <row r="1" spans="1:27" s="3" customFormat="1" ht="15" customHeight="1" x14ac:dyDescent="0.2">
      <c r="A1" s="345" t="s">
        <v>259</v>
      </c>
      <c r="B1" s="345"/>
      <c r="C1" s="345"/>
      <c r="D1" s="345"/>
      <c r="E1" s="345"/>
      <c r="F1" s="345"/>
      <c r="G1" s="345"/>
      <c r="H1" s="345"/>
      <c r="I1" s="179"/>
      <c r="J1" s="179"/>
      <c r="K1" s="179"/>
      <c r="L1" s="179"/>
      <c r="M1" s="179"/>
      <c r="N1" s="179"/>
      <c r="O1" s="179"/>
    </row>
    <row r="2" spans="1:27" s="3" customFormat="1" ht="12.75" customHeight="1" thickBot="1" x14ac:dyDescent="0.25">
      <c r="A2" s="345" t="s">
        <v>163</v>
      </c>
      <c r="B2" s="345"/>
      <c r="C2" s="345"/>
      <c r="D2" s="345"/>
      <c r="E2" s="345"/>
      <c r="F2" s="345"/>
      <c r="G2" s="345"/>
      <c r="H2" s="345"/>
      <c r="J2" s="286"/>
    </row>
    <row r="3" spans="1:27" s="3" customFormat="1" ht="19.5" thickBot="1" x14ac:dyDescent="0.35">
      <c r="A3" s="345" t="s">
        <v>164</v>
      </c>
      <c r="B3" s="345"/>
      <c r="C3" s="345"/>
      <c r="D3" s="345"/>
      <c r="E3" s="345"/>
      <c r="F3" s="345"/>
      <c r="G3" s="345"/>
      <c r="H3" s="345"/>
      <c r="I3" s="179"/>
      <c r="J3" s="285" t="s">
        <v>195</v>
      </c>
    </row>
    <row r="4" spans="1:27" s="3" customFormat="1" ht="12.75" customHeight="1" x14ac:dyDescent="0.2">
      <c r="A4" s="345" t="s">
        <v>361</v>
      </c>
      <c r="B4" s="345"/>
      <c r="C4" s="345"/>
      <c r="D4" s="345"/>
      <c r="E4" s="345"/>
      <c r="F4" s="345"/>
      <c r="G4" s="345"/>
      <c r="H4" s="345"/>
      <c r="I4" s="179"/>
      <c r="J4" s="287"/>
    </row>
    <row r="5" spans="1:27" s="3" customFormat="1" ht="12.75" customHeight="1" x14ac:dyDescent="0.2">
      <c r="A5" s="345" t="s">
        <v>411</v>
      </c>
      <c r="B5" s="345"/>
      <c r="C5" s="345"/>
      <c r="D5" s="345"/>
      <c r="E5" s="345"/>
      <c r="F5" s="345"/>
      <c r="G5" s="345"/>
      <c r="H5" s="345"/>
    </row>
    <row r="6" spans="1:27" s="3" customFormat="1" ht="12.75" customHeight="1" thickBot="1" x14ac:dyDescent="0.25">
      <c r="A6" s="164"/>
      <c r="B6" s="164"/>
      <c r="C6" s="164"/>
      <c r="D6" s="164"/>
      <c r="E6" s="164"/>
      <c r="F6" s="137"/>
      <c r="G6" s="137"/>
      <c r="H6" s="137"/>
    </row>
    <row r="7" spans="1:27" x14ac:dyDescent="0.2">
      <c r="A7" s="355" t="s">
        <v>126</v>
      </c>
      <c r="B7" s="355" t="s">
        <v>0</v>
      </c>
      <c r="C7" s="355" t="s">
        <v>183</v>
      </c>
      <c r="D7" s="29" t="s">
        <v>165</v>
      </c>
      <c r="E7" s="29" t="s">
        <v>166</v>
      </c>
      <c r="F7" s="29" t="s">
        <v>256</v>
      </c>
      <c r="G7" s="29" t="s">
        <v>257</v>
      </c>
      <c r="H7" s="353" t="s">
        <v>167</v>
      </c>
    </row>
    <row r="8" spans="1:27" ht="13.5" thickBot="1" x14ac:dyDescent="0.25">
      <c r="A8" s="354"/>
      <c r="B8" s="354"/>
      <c r="C8" s="354"/>
      <c r="D8" s="30" t="s">
        <v>253</v>
      </c>
      <c r="E8" s="30" t="s">
        <v>254</v>
      </c>
      <c r="F8" s="30" t="s">
        <v>255</v>
      </c>
      <c r="G8" s="30" t="s">
        <v>258</v>
      </c>
      <c r="H8" s="354" t="s">
        <v>167</v>
      </c>
    </row>
    <row r="9" spans="1:27" x14ac:dyDescent="0.2">
      <c r="A9" s="7"/>
      <c r="B9" s="357" t="s">
        <v>5</v>
      </c>
      <c r="C9" s="357"/>
      <c r="D9" s="357"/>
      <c r="E9" s="357"/>
      <c r="F9" s="357"/>
      <c r="G9" s="357"/>
      <c r="H9" s="357"/>
    </row>
    <row r="10" spans="1:27" x14ac:dyDescent="0.2">
      <c r="A10" s="358"/>
      <c r="B10" s="358"/>
      <c r="C10" s="358"/>
      <c r="D10" s="358"/>
      <c r="E10" s="358"/>
      <c r="F10" s="358"/>
      <c r="G10" s="358"/>
      <c r="H10" s="358"/>
    </row>
    <row r="11" spans="1:27" x14ac:dyDescent="0.2">
      <c r="A11" s="161">
        <v>2000</v>
      </c>
      <c r="B11" s="48">
        <f t="shared" ref="B11:B22" si="0">SUM(C11:H11)</f>
        <v>4000</v>
      </c>
      <c r="C11" s="48">
        <v>313</v>
      </c>
      <c r="D11" s="48">
        <v>366</v>
      </c>
      <c r="E11" s="48">
        <v>2904</v>
      </c>
      <c r="F11" s="48" t="s">
        <v>184</v>
      </c>
      <c r="G11" s="48" t="s">
        <v>184</v>
      </c>
      <c r="H11" s="146">
        <v>417</v>
      </c>
      <c r="I11" s="98"/>
      <c r="J11" s="98"/>
      <c r="K11" s="98"/>
      <c r="M11" s="98"/>
    </row>
    <row r="12" spans="1:27" x14ac:dyDescent="0.2">
      <c r="A12" s="147">
        <v>2001</v>
      </c>
      <c r="B12" s="48">
        <f t="shared" si="0"/>
        <v>4769</v>
      </c>
      <c r="C12" s="48">
        <v>293</v>
      </c>
      <c r="D12" s="48">
        <v>352</v>
      </c>
      <c r="E12" s="48">
        <v>3714</v>
      </c>
      <c r="F12" s="48" t="s">
        <v>184</v>
      </c>
      <c r="G12" s="48" t="s">
        <v>184</v>
      </c>
      <c r="H12" s="146">
        <v>410</v>
      </c>
      <c r="I12" s="98"/>
      <c r="J12" s="98"/>
      <c r="K12" s="98"/>
      <c r="M12" s="98"/>
    </row>
    <row r="13" spans="1:27" x14ac:dyDescent="0.2">
      <c r="A13" s="147">
        <v>2002</v>
      </c>
      <c r="B13" s="48">
        <f t="shared" si="0"/>
        <v>5247</v>
      </c>
      <c r="C13" s="48">
        <v>348</v>
      </c>
      <c r="D13" s="48">
        <v>326</v>
      </c>
      <c r="E13" s="48">
        <v>4237</v>
      </c>
      <c r="F13" s="48" t="s">
        <v>184</v>
      </c>
      <c r="G13" s="48" t="s">
        <v>184</v>
      </c>
      <c r="H13" s="146">
        <v>336</v>
      </c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</row>
    <row r="14" spans="1:27" x14ac:dyDescent="0.2">
      <c r="A14" s="147">
        <v>2003</v>
      </c>
      <c r="B14" s="48">
        <f t="shared" si="0"/>
        <v>6030</v>
      </c>
      <c r="C14" s="48">
        <v>396</v>
      </c>
      <c r="D14" s="48">
        <v>368</v>
      </c>
      <c r="E14" s="48">
        <v>4767</v>
      </c>
      <c r="F14" s="48" t="s">
        <v>184</v>
      </c>
      <c r="G14" s="48" t="s">
        <v>184</v>
      </c>
      <c r="H14" s="146">
        <v>499</v>
      </c>
      <c r="I14" s="98"/>
      <c r="J14" s="98"/>
      <c r="K14" s="98"/>
      <c r="M14" s="98"/>
    </row>
    <row r="15" spans="1:27" x14ac:dyDescent="0.2">
      <c r="A15" s="147">
        <v>2004</v>
      </c>
      <c r="B15" s="48">
        <f t="shared" si="0"/>
        <v>6489</v>
      </c>
      <c r="C15" s="48">
        <v>408</v>
      </c>
      <c r="D15" s="48">
        <v>358</v>
      </c>
      <c r="E15" s="48">
        <v>5113</v>
      </c>
      <c r="F15" s="48" t="s">
        <v>184</v>
      </c>
      <c r="G15" s="48" t="s">
        <v>184</v>
      </c>
      <c r="H15" s="146">
        <v>610</v>
      </c>
      <c r="I15" s="98"/>
      <c r="J15" s="98"/>
      <c r="K15" s="98"/>
      <c r="M15" s="98"/>
    </row>
    <row r="16" spans="1:27" x14ac:dyDescent="0.2">
      <c r="A16" s="147">
        <v>2005</v>
      </c>
      <c r="B16" s="48">
        <f t="shared" si="0"/>
        <v>7023</v>
      </c>
      <c r="C16" s="48">
        <v>569</v>
      </c>
      <c r="D16" s="48">
        <v>513</v>
      </c>
      <c r="E16" s="48">
        <v>5305</v>
      </c>
      <c r="F16" s="48" t="s">
        <v>184</v>
      </c>
      <c r="G16" s="48" t="s">
        <v>184</v>
      </c>
      <c r="H16" s="146">
        <v>636</v>
      </c>
      <c r="I16" s="98"/>
      <c r="J16" s="98"/>
      <c r="K16" s="98"/>
      <c r="M16" s="98"/>
    </row>
    <row r="17" spans="1:13" x14ac:dyDescent="0.2">
      <c r="A17" s="147">
        <v>2006</v>
      </c>
      <c r="B17" s="48">
        <f t="shared" si="0"/>
        <v>7184</v>
      </c>
      <c r="C17" s="48">
        <v>313</v>
      </c>
      <c r="D17" s="48">
        <v>219</v>
      </c>
      <c r="E17" s="48">
        <v>5881</v>
      </c>
      <c r="F17" s="48" t="s">
        <v>184</v>
      </c>
      <c r="G17" s="48" t="s">
        <v>184</v>
      </c>
      <c r="H17" s="146">
        <v>771</v>
      </c>
      <c r="I17" s="98"/>
      <c r="J17" s="98"/>
      <c r="K17" s="98"/>
      <c r="M17" s="98"/>
    </row>
    <row r="18" spans="1:13" x14ac:dyDescent="0.2">
      <c r="A18" s="147">
        <v>2007</v>
      </c>
      <c r="B18" s="48">
        <f t="shared" si="0"/>
        <v>7185</v>
      </c>
      <c r="C18" s="48">
        <v>295</v>
      </c>
      <c r="D18" s="48">
        <v>229</v>
      </c>
      <c r="E18" s="48">
        <v>5753</v>
      </c>
      <c r="F18" s="48" t="s">
        <v>184</v>
      </c>
      <c r="G18" s="48" t="s">
        <v>184</v>
      </c>
      <c r="H18" s="146">
        <v>908</v>
      </c>
      <c r="I18" s="98"/>
      <c r="J18" s="98"/>
      <c r="K18" s="98"/>
      <c r="M18" s="98"/>
    </row>
    <row r="19" spans="1:13" x14ac:dyDescent="0.2">
      <c r="A19" s="147">
        <v>2008</v>
      </c>
      <c r="B19" s="48">
        <f t="shared" si="0"/>
        <v>7457</v>
      </c>
      <c r="C19" s="48">
        <v>295</v>
      </c>
      <c r="D19" s="48">
        <v>267</v>
      </c>
      <c r="E19" s="48">
        <v>5680</v>
      </c>
      <c r="F19" s="48" t="s">
        <v>184</v>
      </c>
      <c r="G19" s="48" t="s">
        <v>184</v>
      </c>
      <c r="H19" s="146">
        <v>1215</v>
      </c>
      <c r="I19" s="98"/>
      <c r="J19" s="98"/>
      <c r="K19" s="98"/>
      <c r="M19" s="98"/>
    </row>
    <row r="20" spans="1:13" x14ac:dyDescent="0.2">
      <c r="A20" s="147">
        <v>2009</v>
      </c>
      <c r="B20" s="48">
        <f t="shared" si="0"/>
        <v>7990</v>
      </c>
      <c r="C20" s="48">
        <v>332</v>
      </c>
      <c r="D20" s="48">
        <v>246</v>
      </c>
      <c r="E20" s="48">
        <v>5995</v>
      </c>
      <c r="F20" s="48" t="s">
        <v>184</v>
      </c>
      <c r="G20" s="48" t="s">
        <v>184</v>
      </c>
      <c r="H20" s="146">
        <v>1417</v>
      </c>
      <c r="I20" s="98"/>
      <c r="J20" s="98"/>
      <c r="K20" s="98"/>
      <c r="M20" s="98"/>
    </row>
    <row r="21" spans="1:13" x14ac:dyDescent="0.2">
      <c r="A21" s="147">
        <v>2010</v>
      </c>
      <c r="B21" s="48">
        <f t="shared" si="0"/>
        <v>7449</v>
      </c>
      <c r="C21" s="48">
        <v>281</v>
      </c>
      <c r="D21" s="48">
        <v>249</v>
      </c>
      <c r="E21" s="48">
        <v>5990</v>
      </c>
      <c r="F21" s="48" t="s">
        <v>184</v>
      </c>
      <c r="G21" s="48" t="s">
        <v>184</v>
      </c>
      <c r="H21" s="146">
        <v>929</v>
      </c>
      <c r="I21" s="98"/>
      <c r="J21" s="98"/>
      <c r="K21" s="98"/>
      <c r="M21" s="98"/>
    </row>
    <row r="22" spans="1:13" x14ac:dyDescent="0.2">
      <c r="A22" s="147">
        <v>2011</v>
      </c>
      <c r="B22" s="48">
        <f t="shared" si="0"/>
        <v>7683</v>
      </c>
      <c r="C22" s="48">
        <v>295</v>
      </c>
      <c r="D22" s="48">
        <v>285</v>
      </c>
      <c r="E22" s="48">
        <v>6106</v>
      </c>
      <c r="F22" s="48" t="s">
        <v>184</v>
      </c>
      <c r="G22" s="48" t="s">
        <v>184</v>
      </c>
      <c r="H22" s="146">
        <v>997</v>
      </c>
      <c r="I22" s="98"/>
      <c r="J22" s="98"/>
      <c r="K22" s="98"/>
      <c r="M22" s="98"/>
    </row>
    <row r="23" spans="1:13" x14ac:dyDescent="0.2">
      <c r="A23" s="147">
        <v>2012</v>
      </c>
      <c r="B23" s="48" t="s">
        <v>131</v>
      </c>
      <c r="C23" s="48" t="s">
        <v>131</v>
      </c>
      <c r="D23" s="48" t="s">
        <v>131</v>
      </c>
      <c r="E23" s="48" t="s">
        <v>131</v>
      </c>
      <c r="F23" s="48" t="s">
        <v>131</v>
      </c>
      <c r="G23" s="48" t="s">
        <v>131</v>
      </c>
      <c r="H23" s="48" t="s">
        <v>131</v>
      </c>
      <c r="I23" s="98"/>
      <c r="J23" s="98"/>
      <c r="K23" s="98"/>
      <c r="M23" s="98"/>
    </row>
    <row r="24" spans="1:13" x14ac:dyDescent="0.2">
      <c r="A24" s="147">
        <v>2013</v>
      </c>
      <c r="B24" s="48" t="s">
        <v>131</v>
      </c>
      <c r="C24" s="48" t="s">
        <v>131</v>
      </c>
      <c r="D24" s="48" t="s">
        <v>131</v>
      </c>
      <c r="E24" s="48" t="s">
        <v>131</v>
      </c>
      <c r="F24" s="48" t="s">
        <v>131</v>
      </c>
      <c r="G24" s="48" t="s">
        <v>131</v>
      </c>
      <c r="H24" s="48" t="s">
        <v>131</v>
      </c>
      <c r="I24" s="98"/>
      <c r="J24" s="98"/>
      <c r="K24" s="98"/>
      <c r="M24" s="98"/>
    </row>
    <row r="25" spans="1:13" x14ac:dyDescent="0.2">
      <c r="A25" s="147" t="s">
        <v>185</v>
      </c>
      <c r="B25" s="48">
        <f>SUM(C25:H25)</f>
        <v>8963</v>
      </c>
      <c r="C25" s="48">
        <v>391</v>
      </c>
      <c r="D25" s="48">
        <v>274</v>
      </c>
      <c r="E25" s="48">
        <v>6763</v>
      </c>
      <c r="F25" s="48">
        <v>22</v>
      </c>
      <c r="G25" s="48">
        <v>944</v>
      </c>
      <c r="H25" s="146">
        <v>569</v>
      </c>
      <c r="I25" s="98"/>
      <c r="J25" s="98"/>
      <c r="K25" s="98"/>
      <c r="M25" s="98"/>
    </row>
    <row r="26" spans="1:13" x14ac:dyDescent="0.2">
      <c r="A26" s="147">
        <v>2015</v>
      </c>
      <c r="B26" s="48">
        <f>SUM(C26:H26)</f>
        <v>8909</v>
      </c>
      <c r="C26" s="48">
        <v>271</v>
      </c>
      <c r="D26" s="48">
        <v>231</v>
      </c>
      <c r="E26" s="48">
        <v>6767</v>
      </c>
      <c r="F26" s="48">
        <v>37</v>
      </c>
      <c r="G26" s="48">
        <v>1037</v>
      </c>
      <c r="H26" s="146">
        <f>542+24</f>
        <v>566</v>
      </c>
      <c r="I26" s="98"/>
      <c r="J26" s="98"/>
      <c r="K26" s="98"/>
      <c r="M26" s="98"/>
    </row>
    <row r="27" spans="1:13" x14ac:dyDescent="0.2">
      <c r="A27" s="147">
        <v>2016</v>
      </c>
      <c r="B27" s="48">
        <f>SUM(C27:H27)</f>
        <v>9161</v>
      </c>
      <c r="C27" s="48">
        <v>354</v>
      </c>
      <c r="D27" s="48">
        <v>261</v>
      </c>
      <c r="E27" s="48">
        <v>6957</v>
      </c>
      <c r="F27" s="82">
        <v>64</v>
      </c>
      <c r="G27" s="48">
        <v>1116</v>
      </c>
      <c r="H27" s="82">
        <v>409</v>
      </c>
      <c r="I27" s="98"/>
      <c r="J27" s="98"/>
      <c r="K27" s="98"/>
      <c r="M27" s="98"/>
    </row>
    <row r="28" spans="1:13" x14ac:dyDescent="0.2">
      <c r="A28" s="147">
        <v>2017</v>
      </c>
      <c r="B28" s="48">
        <f>SUM(C28:H28)</f>
        <v>9407</v>
      </c>
      <c r="C28" s="48">
        <v>400</v>
      </c>
      <c r="D28" s="48">
        <v>249</v>
      </c>
      <c r="E28" s="48">
        <v>7119</v>
      </c>
      <c r="F28" s="82">
        <v>53</v>
      </c>
      <c r="G28" s="48">
        <v>1143</v>
      </c>
      <c r="H28" s="82">
        <v>443</v>
      </c>
      <c r="I28" s="98"/>
      <c r="J28" s="98"/>
      <c r="K28" s="98"/>
      <c r="M28" s="98"/>
    </row>
    <row r="29" spans="1:13" x14ac:dyDescent="0.2">
      <c r="A29" s="147">
        <v>2018</v>
      </c>
      <c r="B29" s="48">
        <v>10115</v>
      </c>
      <c r="C29" s="48">
        <v>354</v>
      </c>
      <c r="D29" s="48">
        <v>210</v>
      </c>
      <c r="E29" s="48">
        <v>7923</v>
      </c>
      <c r="F29" s="82">
        <v>37</v>
      </c>
      <c r="G29" s="48">
        <v>1178</v>
      </c>
      <c r="H29" s="82">
        <v>413</v>
      </c>
      <c r="I29" s="98"/>
      <c r="J29" s="98"/>
      <c r="K29" s="98"/>
      <c r="M29" s="98"/>
    </row>
    <row r="30" spans="1:13" ht="18" customHeight="1" x14ac:dyDescent="0.2">
      <c r="A30" s="357" t="s">
        <v>11</v>
      </c>
      <c r="B30" s="357"/>
      <c r="C30" s="357"/>
      <c r="D30" s="357"/>
      <c r="E30" s="357"/>
      <c r="F30" s="357"/>
      <c r="G30" s="357"/>
      <c r="H30" s="357"/>
    </row>
    <row r="31" spans="1:13" ht="18" customHeight="1" x14ac:dyDescent="0.2">
      <c r="A31" s="7"/>
      <c r="B31" s="156"/>
      <c r="C31" s="156"/>
      <c r="D31" s="156"/>
      <c r="E31" s="156"/>
      <c r="F31" s="7"/>
      <c r="G31" s="7"/>
      <c r="H31" s="7"/>
    </row>
    <row r="32" spans="1:13" x14ac:dyDescent="0.2">
      <c r="A32" s="147">
        <v>2000</v>
      </c>
      <c r="B32" s="148">
        <v>100</v>
      </c>
      <c r="C32" s="148">
        <v>7.8250000000000002</v>
      </c>
      <c r="D32" s="148">
        <v>1.675</v>
      </c>
      <c r="E32" s="148">
        <v>5.9749999999999996</v>
      </c>
      <c r="F32" s="48" t="s">
        <v>184</v>
      </c>
      <c r="G32" s="48" t="s">
        <v>184</v>
      </c>
      <c r="H32" s="148">
        <f t="shared" ref="H32:H43" si="1">+H11/$B11*100</f>
        <v>10.424999999999999</v>
      </c>
    </row>
    <row r="33" spans="1:10" x14ac:dyDescent="0.2">
      <c r="A33" s="147">
        <v>2001</v>
      </c>
      <c r="B33" s="40">
        <v>100</v>
      </c>
      <c r="C33" s="148">
        <v>6.1438456699517721</v>
      </c>
      <c r="D33" s="148">
        <v>1.237156636611449</v>
      </c>
      <c r="E33" s="148">
        <v>5.7454392954497804</v>
      </c>
      <c r="F33" s="48" t="s">
        <v>184</v>
      </c>
      <c r="G33" s="48" t="s">
        <v>184</v>
      </c>
      <c r="H33" s="148">
        <f t="shared" si="1"/>
        <v>8.5971901866219333</v>
      </c>
    </row>
    <row r="34" spans="1:10" x14ac:dyDescent="0.2">
      <c r="A34" s="147">
        <v>2002</v>
      </c>
      <c r="B34" s="40">
        <f t="shared" ref="B34:B43" si="2">SUM(C34:H34)</f>
        <v>100</v>
      </c>
      <c r="C34" s="148">
        <f t="shared" ref="C34:C43" si="3">+C13/$B13*100</f>
        <v>6.6323613493424816</v>
      </c>
      <c r="D34" s="148">
        <f t="shared" ref="D34:D43" si="4">+D13/$B13*100</f>
        <v>6.2130741376024394</v>
      </c>
      <c r="E34" s="148">
        <f t="shared" ref="E34:E43" si="5">+E13/$B13*100</f>
        <v>80.75090527920716</v>
      </c>
      <c r="F34" s="48" t="s">
        <v>184</v>
      </c>
      <c r="G34" s="48" t="s">
        <v>184</v>
      </c>
      <c r="H34" s="148">
        <f t="shared" si="1"/>
        <v>6.4036592338479137</v>
      </c>
    </row>
    <row r="35" spans="1:10" x14ac:dyDescent="0.2">
      <c r="A35" s="147">
        <v>2003</v>
      </c>
      <c r="B35" s="40">
        <f t="shared" si="2"/>
        <v>99.999999999999986</v>
      </c>
      <c r="C35" s="148">
        <f t="shared" si="3"/>
        <v>6.567164179104477</v>
      </c>
      <c r="D35" s="148">
        <f t="shared" si="4"/>
        <v>6.102819237147596</v>
      </c>
      <c r="E35" s="148">
        <f t="shared" si="5"/>
        <v>79.054726368159194</v>
      </c>
      <c r="F35" s="48" t="s">
        <v>184</v>
      </c>
      <c r="G35" s="48" t="s">
        <v>184</v>
      </c>
      <c r="H35" s="148">
        <f t="shared" si="1"/>
        <v>8.2752902155887238</v>
      </c>
    </row>
    <row r="36" spans="1:10" x14ac:dyDescent="0.2">
      <c r="A36" s="147">
        <v>2004</v>
      </c>
      <c r="B36" s="40">
        <f t="shared" si="2"/>
        <v>100</v>
      </c>
      <c r="C36" s="148">
        <f t="shared" si="3"/>
        <v>6.2875635691169673</v>
      </c>
      <c r="D36" s="148">
        <f t="shared" si="4"/>
        <v>5.5170288179996918</v>
      </c>
      <c r="E36" s="148">
        <f t="shared" si="5"/>
        <v>78.794883649252583</v>
      </c>
      <c r="F36" s="48" t="s">
        <v>184</v>
      </c>
      <c r="G36" s="48" t="s">
        <v>184</v>
      </c>
      <c r="H36" s="148">
        <f t="shared" si="1"/>
        <v>9.4005239636307589</v>
      </c>
    </row>
    <row r="37" spans="1:10" x14ac:dyDescent="0.2">
      <c r="A37" s="147">
        <v>2005</v>
      </c>
      <c r="B37" s="40">
        <f t="shared" si="2"/>
        <v>100</v>
      </c>
      <c r="C37" s="148">
        <f t="shared" si="3"/>
        <v>8.1019507333048555</v>
      </c>
      <c r="D37" s="148">
        <f t="shared" si="4"/>
        <v>7.3045706962836396</v>
      </c>
      <c r="E37" s="148">
        <f t="shared" si="5"/>
        <v>75.537519578527693</v>
      </c>
      <c r="F37" s="48" t="s">
        <v>184</v>
      </c>
      <c r="G37" s="48" t="s">
        <v>184</v>
      </c>
      <c r="H37" s="148">
        <f t="shared" si="1"/>
        <v>9.0559589918838093</v>
      </c>
    </row>
    <row r="38" spans="1:10" x14ac:dyDescent="0.2">
      <c r="A38" s="147">
        <v>2006</v>
      </c>
      <c r="B38" s="40">
        <f t="shared" si="2"/>
        <v>100</v>
      </c>
      <c r="C38" s="148">
        <f t="shared" si="3"/>
        <v>4.3569042316258351</v>
      </c>
      <c r="D38" s="148">
        <f t="shared" si="4"/>
        <v>3.0484409799554566</v>
      </c>
      <c r="E38" s="148">
        <f t="shared" si="5"/>
        <v>81.862472160356347</v>
      </c>
      <c r="F38" s="48" t="s">
        <v>184</v>
      </c>
      <c r="G38" s="48" t="s">
        <v>184</v>
      </c>
      <c r="H38" s="148">
        <f t="shared" si="1"/>
        <v>10.732182628062361</v>
      </c>
    </row>
    <row r="39" spans="1:10" x14ac:dyDescent="0.2">
      <c r="A39" s="147">
        <v>2007</v>
      </c>
      <c r="B39" s="40">
        <f t="shared" si="2"/>
        <v>100</v>
      </c>
      <c r="C39" s="148">
        <f t="shared" si="3"/>
        <v>4.1057759220598466</v>
      </c>
      <c r="D39" s="148">
        <f t="shared" si="4"/>
        <v>3.1871955462769654</v>
      </c>
      <c r="E39" s="148">
        <f t="shared" si="5"/>
        <v>80.069589422407788</v>
      </c>
      <c r="F39" s="48" t="s">
        <v>184</v>
      </c>
      <c r="G39" s="48" t="s">
        <v>184</v>
      </c>
      <c r="H39" s="148">
        <f t="shared" si="1"/>
        <v>12.637439109255395</v>
      </c>
      <c r="I39" s="73"/>
      <c r="J39" s="73"/>
    </row>
    <row r="40" spans="1:10" x14ac:dyDescent="0.2">
      <c r="A40" s="147">
        <v>2008</v>
      </c>
      <c r="B40" s="40">
        <f t="shared" si="2"/>
        <v>100</v>
      </c>
      <c r="C40" s="148">
        <f t="shared" si="3"/>
        <v>3.9560144830360735</v>
      </c>
      <c r="D40" s="148">
        <f t="shared" si="4"/>
        <v>3.5805283626123106</v>
      </c>
      <c r="E40" s="148">
        <f t="shared" si="5"/>
        <v>76.170041571677615</v>
      </c>
      <c r="F40" s="48" t="s">
        <v>184</v>
      </c>
      <c r="G40" s="48" t="s">
        <v>184</v>
      </c>
      <c r="H40" s="148">
        <f t="shared" si="1"/>
        <v>16.293415582673997</v>
      </c>
    </row>
    <row r="41" spans="1:10" x14ac:dyDescent="0.2">
      <c r="A41" s="147">
        <v>2009</v>
      </c>
      <c r="B41" s="40">
        <f t="shared" si="2"/>
        <v>99.999999999999986</v>
      </c>
      <c r="C41" s="148">
        <f t="shared" si="3"/>
        <v>4.1551939924906129</v>
      </c>
      <c r="D41" s="148">
        <f t="shared" si="4"/>
        <v>3.0788485607008762</v>
      </c>
      <c r="E41" s="148">
        <f t="shared" si="5"/>
        <v>75.031289111389228</v>
      </c>
      <c r="F41" s="48" t="s">
        <v>184</v>
      </c>
      <c r="G41" s="48" t="s">
        <v>184</v>
      </c>
      <c r="H41" s="148">
        <f t="shared" si="1"/>
        <v>17.734668335419272</v>
      </c>
    </row>
    <row r="42" spans="1:10" x14ac:dyDescent="0.2">
      <c r="A42" s="147">
        <v>2010</v>
      </c>
      <c r="B42" s="40">
        <f t="shared" si="2"/>
        <v>100</v>
      </c>
      <c r="C42" s="148">
        <f t="shared" si="3"/>
        <v>3.7723184320042957</v>
      </c>
      <c r="D42" s="148">
        <f t="shared" si="4"/>
        <v>3.3427305678614578</v>
      </c>
      <c r="E42" s="148">
        <f t="shared" si="5"/>
        <v>80.413478319237484</v>
      </c>
      <c r="F42" s="48" t="s">
        <v>184</v>
      </c>
      <c r="G42" s="48" t="s">
        <v>184</v>
      </c>
      <c r="H42" s="148">
        <f t="shared" si="1"/>
        <v>12.471472680896763</v>
      </c>
    </row>
    <row r="43" spans="1:10" x14ac:dyDescent="0.2">
      <c r="A43" s="147">
        <v>2011</v>
      </c>
      <c r="B43" s="40">
        <f t="shared" si="2"/>
        <v>100</v>
      </c>
      <c r="C43" s="148">
        <f t="shared" si="3"/>
        <v>3.8396459716256675</v>
      </c>
      <c r="D43" s="148">
        <f t="shared" si="4"/>
        <v>3.7094884810620852</v>
      </c>
      <c r="E43" s="148">
        <f t="shared" si="5"/>
        <v>79.474163738123124</v>
      </c>
      <c r="F43" s="48" t="s">
        <v>184</v>
      </c>
      <c r="G43" s="48" t="s">
        <v>184</v>
      </c>
      <c r="H43" s="148">
        <f t="shared" si="1"/>
        <v>12.97670180918912</v>
      </c>
    </row>
    <row r="44" spans="1:10" x14ac:dyDescent="0.2">
      <c r="A44" s="147">
        <v>2012</v>
      </c>
      <c r="B44" s="48" t="s">
        <v>131</v>
      </c>
      <c r="C44" s="48" t="s">
        <v>131</v>
      </c>
      <c r="D44" s="48" t="s">
        <v>131</v>
      </c>
      <c r="E44" s="48" t="s">
        <v>131</v>
      </c>
      <c r="F44" s="48" t="s">
        <v>131</v>
      </c>
      <c r="G44" s="48" t="s">
        <v>131</v>
      </c>
      <c r="H44" s="48" t="s">
        <v>131</v>
      </c>
    </row>
    <row r="45" spans="1:10" x14ac:dyDescent="0.2">
      <c r="A45" s="147">
        <v>2013</v>
      </c>
      <c r="B45" s="48" t="s">
        <v>131</v>
      </c>
      <c r="C45" s="48" t="s">
        <v>131</v>
      </c>
      <c r="D45" s="48" t="s">
        <v>131</v>
      </c>
      <c r="E45" s="48" t="s">
        <v>131</v>
      </c>
      <c r="F45" s="48" t="s">
        <v>131</v>
      </c>
      <c r="G45" s="48" t="s">
        <v>131</v>
      </c>
      <c r="H45" s="48" t="s">
        <v>131</v>
      </c>
    </row>
    <row r="46" spans="1:10" x14ac:dyDescent="0.2">
      <c r="A46" s="147">
        <v>2014</v>
      </c>
      <c r="B46" s="40">
        <f>SUM(C46:H46)</f>
        <v>100</v>
      </c>
      <c r="C46" s="148">
        <f>+C25/$B25*100</f>
        <v>4.3623786678567447</v>
      </c>
      <c r="D46" s="148">
        <f>+D25/$B25*100</f>
        <v>3.0570121611067722</v>
      </c>
      <c r="E46" s="148">
        <f>+E25/$B25*100</f>
        <v>75.454646881624456</v>
      </c>
      <c r="F46" s="148">
        <f>+F25/$B25*100</f>
        <v>0.24545353118375543</v>
      </c>
      <c r="G46" s="148">
        <f t="shared" ref="G46" si="6">+G25/$B25*100</f>
        <v>10.532187883521143</v>
      </c>
      <c r="H46" s="148">
        <f>+H25/$B25*100</f>
        <v>6.3483208747071291</v>
      </c>
    </row>
    <row r="47" spans="1:10" x14ac:dyDescent="0.2">
      <c r="A47" s="147">
        <v>2015</v>
      </c>
      <c r="B47" s="40">
        <f>SUM(C47:H47)</f>
        <v>100</v>
      </c>
      <c r="C47" s="148">
        <f t="shared" ref="C47:C48" si="7">+C26/$B26*100</f>
        <v>3.041867774160961</v>
      </c>
      <c r="D47" s="148">
        <f t="shared" ref="D47" si="8">+D26/$B26*100</f>
        <v>2.59288360085307</v>
      </c>
      <c r="E47" s="148">
        <f t="shared" ref="E47" si="9">+E26/$B26*100</f>
        <v>75.956897519362442</v>
      </c>
      <c r="F47" s="148">
        <f t="shared" ref="F47" si="10">+F26/$B26*100</f>
        <v>0.41531036030979906</v>
      </c>
      <c r="G47" s="148">
        <f t="shared" ref="G47" si="11">+G26/$B26*100</f>
        <v>11.639914693007071</v>
      </c>
      <c r="H47" s="148">
        <f t="shared" ref="H47:H48" si="12">+H26/$B26*100</f>
        <v>6.3531260523066564</v>
      </c>
    </row>
    <row r="48" spans="1:10" x14ac:dyDescent="0.2">
      <c r="A48" s="147">
        <v>2016</v>
      </c>
      <c r="B48" s="40">
        <f>SUM(C48:H48)</f>
        <v>100</v>
      </c>
      <c r="C48" s="148">
        <f t="shared" si="7"/>
        <v>3.864206964305207</v>
      </c>
      <c r="D48" s="148">
        <f t="shared" ref="D48" si="13">+D27/$B27*100</f>
        <v>2.8490339482589238</v>
      </c>
      <c r="E48" s="148">
        <f t="shared" ref="E48" si="14">+E27/$B27*100</f>
        <v>75.941491103591304</v>
      </c>
      <c r="F48" s="148">
        <f t="shared" ref="F48" si="15">+F27/$B27*100</f>
        <v>0.69861368846195826</v>
      </c>
      <c r="G48" s="148">
        <f t="shared" ref="G48" si="16">+G27/$B27*100</f>
        <v>12.182076192555398</v>
      </c>
      <c r="H48" s="148">
        <f t="shared" si="12"/>
        <v>4.4645781028272022</v>
      </c>
    </row>
    <row r="49" spans="1:8" x14ac:dyDescent="0.2">
      <c r="A49" s="147">
        <v>2017</v>
      </c>
      <c r="B49" s="40">
        <f>SUM(C49:H49)</f>
        <v>100</v>
      </c>
      <c r="C49" s="148">
        <f>+C28/B28*100</f>
        <v>4.2521526522802162</v>
      </c>
      <c r="D49" s="148">
        <f>+D28/B28*100</f>
        <v>2.6469650260444353</v>
      </c>
      <c r="E49" s="148">
        <f>+E28/B28*100</f>
        <v>75.677686828957164</v>
      </c>
      <c r="F49" s="148">
        <f>+F28/B28*100</f>
        <v>0.56341022642712879</v>
      </c>
      <c r="G49" s="148">
        <f>+G28/B28*100</f>
        <v>12.15052620389072</v>
      </c>
      <c r="H49" s="148">
        <f>+H28/B28*100</f>
        <v>4.7092590624003403</v>
      </c>
    </row>
    <row r="50" spans="1:8" ht="13.5" thickBot="1" x14ac:dyDescent="0.25">
      <c r="A50" s="151">
        <v>2018</v>
      </c>
      <c r="B50" s="43">
        <f>SUM(C50:H50)</f>
        <v>100</v>
      </c>
      <c r="C50" s="158">
        <f>+C29/B29*100</f>
        <v>3.4997528423133959</v>
      </c>
      <c r="D50" s="158">
        <f>+D29/B29*100</f>
        <v>2.0761245674740483</v>
      </c>
      <c r="E50" s="158">
        <f>+E29/B29*100</f>
        <v>78.3292140385566</v>
      </c>
      <c r="F50" s="158">
        <f>+F29/B29*100</f>
        <v>0.36579337617399899</v>
      </c>
      <c r="G50" s="158">
        <f>+G29/B29*100</f>
        <v>11.646070192782995</v>
      </c>
      <c r="H50" s="158">
        <f>+H29/B29*100</f>
        <v>4.0830449826989623</v>
      </c>
    </row>
    <row r="51" spans="1:8" ht="18" customHeight="1" x14ac:dyDescent="0.2">
      <c r="A51" s="356" t="s">
        <v>237</v>
      </c>
      <c r="B51" s="356"/>
      <c r="C51" s="356"/>
      <c r="D51" s="356"/>
      <c r="E51" s="356"/>
      <c r="F51" s="356"/>
      <c r="G51" s="356"/>
      <c r="H51" s="356"/>
    </row>
    <row r="52" spans="1:8" x14ac:dyDescent="0.2">
      <c r="A52" s="359" t="s">
        <v>238</v>
      </c>
      <c r="B52" s="359"/>
      <c r="C52" s="359"/>
      <c r="D52" s="359"/>
      <c r="E52" s="359"/>
      <c r="F52" s="359"/>
      <c r="G52" s="359"/>
      <c r="H52" s="359"/>
    </row>
    <row r="53" spans="1:8" x14ac:dyDescent="0.2">
      <c r="A53" s="339" t="s">
        <v>234</v>
      </c>
      <c r="B53" s="339"/>
      <c r="C53" s="339"/>
      <c r="D53" s="339"/>
      <c r="E53" s="339"/>
      <c r="F53" s="339"/>
      <c r="G53" s="339"/>
      <c r="H53" s="339"/>
    </row>
  </sheetData>
  <mergeCells count="15">
    <mergeCell ref="A53:H53"/>
    <mergeCell ref="A51:H51"/>
    <mergeCell ref="A30:H30"/>
    <mergeCell ref="B9:H9"/>
    <mergeCell ref="A10:H10"/>
    <mergeCell ref="A52:H52"/>
    <mergeCell ref="H7:H8"/>
    <mergeCell ref="A1:H1"/>
    <mergeCell ref="A2:H2"/>
    <mergeCell ref="A3:H3"/>
    <mergeCell ref="A7:A8"/>
    <mergeCell ref="B7:B8"/>
    <mergeCell ref="C7:C8"/>
    <mergeCell ref="A4:H4"/>
    <mergeCell ref="A5:H5"/>
  </mergeCells>
  <hyperlinks>
    <hyperlink ref="J3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topLeftCell="A22" workbookViewId="0">
      <selection activeCell="A6" sqref="A6"/>
    </sheetView>
  </sheetViews>
  <sheetFormatPr baseColWidth="10" defaultColWidth="7.5703125" defaultRowHeight="12.75" x14ac:dyDescent="0.2"/>
  <cols>
    <col min="1" max="7" width="9.7109375" style="152" customWidth="1"/>
    <col min="8" max="10" width="9.7109375" style="5" customWidth="1"/>
    <col min="11" max="11" width="11.140625" style="5" bestFit="1" customWidth="1"/>
    <col min="12" max="232" width="7.5703125" style="5"/>
    <col min="233" max="233" width="7" style="5" bestFit="1" customWidth="1"/>
    <col min="234" max="234" width="7.28515625" style="5" customWidth="1"/>
    <col min="235" max="235" width="6" style="5" customWidth="1"/>
    <col min="236" max="236" width="6.140625" style="5" customWidth="1"/>
    <col min="237" max="237" width="5.28515625" style="5" customWidth="1"/>
    <col min="238" max="238" width="0.7109375" style="5" customWidth="1"/>
    <col min="239" max="240" width="5.28515625" style="5" customWidth="1"/>
    <col min="241" max="241" width="5.85546875" style="5" customWidth="1"/>
    <col min="242" max="242" width="6.140625" style="5" customWidth="1"/>
    <col min="243" max="243" width="6.42578125" style="5" customWidth="1"/>
    <col min="244" max="244" width="7" style="5" bestFit="1" customWidth="1"/>
    <col min="245" max="245" width="0.85546875" style="5" customWidth="1"/>
    <col min="246" max="247" width="5.28515625" style="5" customWidth="1"/>
    <col min="248" max="248" width="1" style="5" customWidth="1"/>
    <col min="249" max="255" width="5.28515625" style="5" customWidth="1"/>
    <col min="256" max="488" width="7.5703125" style="5"/>
    <col min="489" max="489" width="7" style="5" bestFit="1" customWidth="1"/>
    <col min="490" max="490" width="7.28515625" style="5" customWidth="1"/>
    <col min="491" max="491" width="6" style="5" customWidth="1"/>
    <col min="492" max="492" width="6.140625" style="5" customWidth="1"/>
    <col min="493" max="493" width="5.28515625" style="5" customWidth="1"/>
    <col min="494" max="494" width="0.7109375" style="5" customWidth="1"/>
    <col min="495" max="496" width="5.28515625" style="5" customWidth="1"/>
    <col min="497" max="497" width="5.85546875" style="5" customWidth="1"/>
    <col min="498" max="498" width="6.140625" style="5" customWidth="1"/>
    <col min="499" max="499" width="6.42578125" style="5" customWidth="1"/>
    <col min="500" max="500" width="7" style="5" bestFit="1" customWidth="1"/>
    <col min="501" max="501" width="0.85546875" style="5" customWidth="1"/>
    <col min="502" max="503" width="5.28515625" style="5" customWidth="1"/>
    <col min="504" max="504" width="1" style="5" customWidth="1"/>
    <col min="505" max="511" width="5.28515625" style="5" customWidth="1"/>
    <col min="512" max="744" width="7.5703125" style="5"/>
    <col min="745" max="745" width="7" style="5" bestFit="1" customWidth="1"/>
    <col min="746" max="746" width="7.28515625" style="5" customWidth="1"/>
    <col min="747" max="747" width="6" style="5" customWidth="1"/>
    <col min="748" max="748" width="6.140625" style="5" customWidth="1"/>
    <col min="749" max="749" width="5.28515625" style="5" customWidth="1"/>
    <col min="750" max="750" width="0.7109375" style="5" customWidth="1"/>
    <col min="751" max="752" width="5.28515625" style="5" customWidth="1"/>
    <col min="753" max="753" width="5.85546875" style="5" customWidth="1"/>
    <col min="754" max="754" width="6.140625" style="5" customWidth="1"/>
    <col min="755" max="755" width="6.42578125" style="5" customWidth="1"/>
    <col min="756" max="756" width="7" style="5" bestFit="1" customWidth="1"/>
    <col min="757" max="757" width="0.85546875" style="5" customWidth="1"/>
    <col min="758" max="759" width="5.28515625" style="5" customWidth="1"/>
    <col min="760" max="760" width="1" style="5" customWidth="1"/>
    <col min="761" max="767" width="5.28515625" style="5" customWidth="1"/>
    <col min="768" max="1000" width="7.5703125" style="5"/>
    <col min="1001" max="1001" width="7" style="5" bestFit="1" customWidth="1"/>
    <col min="1002" max="1002" width="7.28515625" style="5" customWidth="1"/>
    <col min="1003" max="1003" width="6" style="5" customWidth="1"/>
    <col min="1004" max="1004" width="6.140625" style="5" customWidth="1"/>
    <col min="1005" max="1005" width="5.28515625" style="5" customWidth="1"/>
    <col min="1006" max="1006" width="0.7109375" style="5" customWidth="1"/>
    <col min="1007" max="1008" width="5.28515625" style="5" customWidth="1"/>
    <col min="1009" max="1009" width="5.85546875" style="5" customWidth="1"/>
    <col min="1010" max="1010" width="6.140625" style="5" customWidth="1"/>
    <col min="1011" max="1011" width="6.42578125" style="5" customWidth="1"/>
    <col min="1012" max="1012" width="7" style="5" bestFit="1" customWidth="1"/>
    <col min="1013" max="1013" width="0.85546875" style="5" customWidth="1"/>
    <col min="1014" max="1015" width="5.28515625" style="5" customWidth="1"/>
    <col min="1016" max="1016" width="1" style="5" customWidth="1"/>
    <col min="1017" max="1023" width="5.28515625" style="5" customWidth="1"/>
    <col min="1024" max="1256" width="7.5703125" style="5"/>
    <col min="1257" max="1257" width="7" style="5" bestFit="1" customWidth="1"/>
    <col min="1258" max="1258" width="7.28515625" style="5" customWidth="1"/>
    <col min="1259" max="1259" width="6" style="5" customWidth="1"/>
    <col min="1260" max="1260" width="6.140625" style="5" customWidth="1"/>
    <col min="1261" max="1261" width="5.28515625" style="5" customWidth="1"/>
    <col min="1262" max="1262" width="0.7109375" style="5" customWidth="1"/>
    <col min="1263" max="1264" width="5.28515625" style="5" customWidth="1"/>
    <col min="1265" max="1265" width="5.85546875" style="5" customWidth="1"/>
    <col min="1266" max="1266" width="6.140625" style="5" customWidth="1"/>
    <col min="1267" max="1267" width="6.42578125" style="5" customWidth="1"/>
    <col min="1268" max="1268" width="7" style="5" bestFit="1" customWidth="1"/>
    <col min="1269" max="1269" width="0.85546875" style="5" customWidth="1"/>
    <col min="1270" max="1271" width="5.28515625" style="5" customWidth="1"/>
    <col min="1272" max="1272" width="1" style="5" customWidth="1"/>
    <col min="1273" max="1279" width="5.28515625" style="5" customWidth="1"/>
    <col min="1280" max="1512" width="7.5703125" style="5"/>
    <col min="1513" max="1513" width="7" style="5" bestFit="1" customWidth="1"/>
    <col min="1514" max="1514" width="7.28515625" style="5" customWidth="1"/>
    <col min="1515" max="1515" width="6" style="5" customWidth="1"/>
    <col min="1516" max="1516" width="6.140625" style="5" customWidth="1"/>
    <col min="1517" max="1517" width="5.28515625" style="5" customWidth="1"/>
    <col min="1518" max="1518" width="0.7109375" style="5" customWidth="1"/>
    <col min="1519" max="1520" width="5.28515625" style="5" customWidth="1"/>
    <col min="1521" max="1521" width="5.85546875" style="5" customWidth="1"/>
    <col min="1522" max="1522" width="6.140625" style="5" customWidth="1"/>
    <col min="1523" max="1523" width="6.42578125" style="5" customWidth="1"/>
    <col min="1524" max="1524" width="7" style="5" bestFit="1" customWidth="1"/>
    <col min="1525" max="1525" width="0.85546875" style="5" customWidth="1"/>
    <col min="1526" max="1527" width="5.28515625" style="5" customWidth="1"/>
    <col min="1528" max="1528" width="1" style="5" customWidth="1"/>
    <col min="1529" max="1535" width="5.28515625" style="5" customWidth="1"/>
    <col min="1536" max="1768" width="7.5703125" style="5"/>
    <col min="1769" max="1769" width="7" style="5" bestFit="1" customWidth="1"/>
    <col min="1770" max="1770" width="7.28515625" style="5" customWidth="1"/>
    <col min="1771" max="1771" width="6" style="5" customWidth="1"/>
    <col min="1772" max="1772" width="6.140625" style="5" customWidth="1"/>
    <col min="1773" max="1773" width="5.28515625" style="5" customWidth="1"/>
    <col min="1774" max="1774" width="0.7109375" style="5" customWidth="1"/>
    <col min="1775" max="1776" width="5.28515625" style="5" customWidth="1"/>
    <col min="1777" max="1777" width="5.85546875" style="5" customWidth="1"/>
    <col min="1778" max="1778" width="6.140625" style="5" customWidth="1"/>
    <col min="1779" max="1779" width="6.42578125" style="5" customWidth="1"/>
    <col min="1780" max="1780" width="7" style="5" bestFit="1" customWidth="1"/>
    <col min="1781" max="1781" width="0.85546875" style="5" customWidth="1"/>
    <col min="1782" max="1783" width="5.28515625" style="5" customWidth="1"/>
    <col min="1784" max="1784" width="1" style="5" customWidth="1"/>
    <col min="1785" max="1791" width="5.28515625" style="5" customWidth="1"/>
    <col min="1792" max="2024" width="7.5703125" style="5"/>
    <col min="2025" max="2025" width="7" style="5" bestFit="1" customWidth="1"/>
    <col min="2026" max="2026" width="7.28515625" style="5" customWidth="1"/>
    <col min="2027" max="2027" width="6" style="5" customWidth="1"/>
    <col min="2028" max="2028" width="6.140625" style="5" customWidth="1"/>
    <col min="2029" max="2029" width="5.28515625" style="5" customWidth="1"/>
    <col min="2030" max="2030" width="0.7109375" style="5" customWidth="1"/>
    <col min="2031" max="2032" width="5.28515625" style="5" customWidth="1"/>
    <col min="2033" max="2033" width="5.85546875" style="5" customWidth="1"/>
    <col min="2034" max="2034" width="6.140625" style="5" customWidth="1"/>
    <col min="2035" max="2035" width="6.42578125" style="5" customWidth="1"/>
    <col min="2036" max="2036" width="7" style="5" bestFit="1" customWidth="1"/>
    <col min="2037" max="2037" width="0.85546875" style="5" customWidth="1"/>
    <col min="2038" max="2039" width="5.28515625" style="5" customWidth="1"/>
    <col min="2040" max="2040" width="1" style="5" customWidth="1"/>
    <col min="2041" max="2047" width="5.28515625" style="5" customWidth="1"/>
    <col min="2048" max="2280" width="7.5703125" style="5"/>
    <col min="2281" max="2281" width="7" style="5" bestFit="1" customWidth="1"/>
    <col min="2282" max="2282" width="7.28515625" style="5" customWidth="1"/>
    <col min="2283" max="2283" width="6" style="5" customWidth="1"/>
    <col min="2284" max="2284" width="6.140625" style="5" customWidth="1"/>
    <col min="2285" max="2285" width="5.28515625" style="5" customWidth="1"/>
    <col min="2286" max="2286" width="0.7109375" style="5" customWidth="1"/>
    <col min="2287" max="2288" width="5.28515625" style="5" customWidth="1"/>
    <col min="2289" max="2289" width="5.85546875" style="5" customWidth="1"/>
    <col min="2290" max="2290" width="6.140625" style="5" customWidth="1"/>
    <col min="2291" max="2291" width="6.42578125" style="5" customWidth="1"/>
    <col min="2292" max="2292" width="7" style="5" bestFit="1" customWidth="1"/>
    <col min="2293" max="2293" width="0.85546875" style="5" customWidth="1"/>
    <col min="2294" max="2295" width="5.28515625" style="5" customWidth="1"/>
    <col min="2296" max="2296" width="1" style="5" customWidth="1"/>
    <col min="2297" max="2303" width="5.28515625" style="5" customWidth="1"/>
    <col min="2304" max="2536" width="7.5703125" style="5"/>
    <col min="2537" max="2537" width="7" style="5" bestFit="1" customWidth="1"/>
    <col min="2538" max="2538" width="7.28515625" style="5" customWidth="1"/>
    <col min="2539" max="2539" width="6" style="5" customWidth="1"/>
    <col min="2540" max="2540" width="6.140625" style="5" customWidth="1"/>
    <col min="2541" max="2541" width="5.28515625" style="5" customWidth="1"/>
    <col min="2542" max="2542" width="0.7109375" style="5" customWidth="1"/>
    <col min="2543" max="2544" width="5.28515625" style="5" customWidth="1"/>
    <col min="2545" max="2545" width="5.85546875" style="5" customWidth="1"/>
    <col min="2546" max="2546" width="6.140625" style="5" customWidth="1"/>
    <col min="2547" max="2547" width="6.42578125" style="5" customWidth="1"/>
    <col min="2548" max="2548" width="7" style="5" bestFit="1" customWidth="1"/>
    <col min="2549" max="2549" width="0.85546875" style="5" customWidth="1"/>
    <col min="2550" max="2551" width="5.28515625" style="5" customWidth="1"/>
    <col min="2552" max="2552" width="1" style="5" customWidth="1"/>
    <col min="2553" max="2559" width="5.28515625" style="5" customWidth="1"/>
    <col min="2560" max="2792" width="7.5703125" style="5"/>
    <col min="2793" max="2793" width="7" style="5" bestFit="1" customWidth="1"/>
    <col min="2794" max="2794" width="7.28515625" style="5" customWidth="1"/>
    <col min="2795" max="2795" width="6" style="5" customWidth="1"/>
    <col min="2796" max="2796" width="6.140625" style="5" customWidth="1"/>
    <col min="2797" max="2797" width="5.28515625" style="5" customWidth="1"/>
    <col min="2798" max="2798" width="0.7109375" style="5" customWidth="1"/>
    <col min="2799" max="2800" width="5.28515625" style="5" customWidth="1"/>
    <col min="2801" max="2801" width="5.85546875" style="5" customWidth="1"/>
    <col min="2802" max="2802" width="6.140625" style="5" customWidth="1"/>
    <col min="2803" max="2803" width="6.42578125" style="5" customWidth="1"/>
    <col min="2804" max="2804" width="7" style="5" bestFit="1" customWidth="1"/>
    <col min="2805" max="2805" width="0.85546875" style="5" customWidth="1"/>
    <col min="2806" max="2807" width="5.28515625" style="5" customWidth="1"/>
    <col min="2808" max="2808" width="1" style="5" customWidth="1"/>
    <col min="2809" max="2815" width="5.28515625" style="5" customWidth="1"/>
    <col min="2816" max="3048" width="7.5703125" style="5"/>
    <col min="3049" max="3049" width="7" style="5" bestFit="1" customWidth="1"/>
    <col min="3050" max="3050" width="7.28515625" style="5" customWidth="1"/>
    <col min="3051" max="3051" width="6" style="5" customWidth="1"/>
    <col min="3052" max="3052" width="6.140625" style="5" customWidth="1"/>
    <col min="3053" max="3053" width="5.28515625" style="5" customWidth="1"/>
    <col min="3054" max="3054" width="0.7109375" style="5" customWidth="1"/>
    <col min="3055" max="3056" width="5.28515625" style="5" customWidth="1"/>
    <col min="3057" max="3057" width="5.85546875" style="5" customWidth="1"/>
    <col min="3058" max="3058" width="6.140625" style="5" customWidth="1"/>
    <col min="3059" max="3059" width="6.42578125" style="5" customWidth="1"/>
    <col min="3060" max="3060" width="7" style="5" bestFit="1" customWidth="1"/>
    <col min="3061" max="3061" width="0.85546875" style="5" customWidth="1"/>
    <col min="3062" max="3063" width="5.28515625" style="5" customWidth="1"/>
    <col min="3064" max="3064" width="1" style="5" customWidth="1"/>
    <col min="3065" max="3071" width="5.28515625" style="5" customWidth="1"/>
    <col min="3072" max="3304" width="7.5703125" style="5"/>
    <col min="3305" max="3305" width="7" style="5" bestFit="1" customWidth="1"/>
    <col min="3306" max="3306" width="7.28515625" style="5" customWidth="1"/>
    <col min="3307" max="3307" width="6" style="5" customWidth="1"/>
    <col min="3308" max="3308" width="6.140625" style="5" customWidth="1"/>
    <col min="3309" max="3309" width="5.28515625" style="5" customWidth="1"/>
    <col min="3310" max="3310" width="0.7109375" style="5" customWidth="1"/>
    <col min="3311" max="3312" width="5.28515625" style="5" customWidth="1"/>
    <col min="3313" max="3313" width="5.85546875" style="5" customWidth="1"/>
    <col min="3314" max="3314" width="6.140625" style="5" customWidth="1"/>
    <col min="3315" max="3315" width="6.42578125" style="5" customWidth="1"/>
    <col min="3316" max="3316" width="7" style="5" bestFit="1" customWidth="1"/>
    <col min="3317" max="3317" width="0.85546875" style="5" customWidth="1"/>
    <col min="3318" max="3319" width="5.28515625" style="5" customWidth="1"/>
    <col min="3320" max="3320" width="1" style="5" customWidth="1"/>
    <col min="3321" max="3327" width="5.28515625" style="5" customWidth="1"/>
    <col min="3328" max="3560" width="7.5703125" style="5"/>
    <col min="3561" max="3561" width="7" style="5" bestFit="1" customWidth="1"/>
    <col min="3562" max="3562" width="7.28515625" style="5" customWidth="1"/>
    <col min="3563" max="3563" width="6" style="5" customWidth="1"/>
    <col min="3564" max="3564" width="6.140625" style="5" customWidth="1"/>
    <col min="3565" max="3565" width="5.28515625" style="5" customWidth="1"/>
    <col min="3566" max="3566" width="0.7109375" style="5" customWidth="1"/>
    <col min="3567" max="3568" width="5.28515625" style="5" customWidth="1"/>
    <col min="3569" max="3569" width="5.85546875" style="5" customWidth="1"/>
    <col min="3570" max="3570" width="6.140625" style="5" customWidth="1"/>
    <col min="3571" max="3571" width="6.42578125" style="5" customWidth="1"/>
    <col min="3572" max="3572" width="7" style="5" bestFit="1" customWidth="1"/>
    <col min="3573" max="3573" width="0.85546875" style="5" customWidth="1"/>
    <col min="3574" max="3575" width="5.28515625" style="5" customWidth="1"/>
    <col min="3576" max="3576" width="1" style="5" customWidth="1"/>
    <col min="3577" max="3583" width="5.28515625" style="5" customWidth="1"/>
    <col min="3584" max="3816" width="7.5703125" style="5"/>
    <col min="3817" max="3817" width="7" style="5" bestFit="1" customWidth="1"/>
    <col min="3818" max="3818" width="7.28515625" style="5" customWidth="1"/>
    <col min="3819" max="3819" width="6" style="5" customWidth="1"/>
    <col min="3820" max="3820" width="6.140625" style="5" customWidth="1"/>
    <col min="3821" max="3821" width="5.28515625" style="5" customWidth="1"/>
    <col min="3822" max="3822" width="0.7109375" style="5" customWidth="1"/>
    <col min="3823" max="3824" width="5.28515625" style="5" customWidth="1"/>
    <col min="3825" max="3825" width="5.85546875" style="5" customWidth="1"/>
    <col min="3826" max="3826" width="6.140625" style="5" customWidth="1"/>
    <col min="3827" max="3827" width="6.42578125" style="5" customWidth="1"/>
    <col min="3828" max="3828" width="7" style="5" bestFit="1" customWidth="1"/>
    <col min="3829" max="3829" width="0.85546875" style="5" customWidth="1"/>
    <col min="3830" max="3831" width="5.28515625" style="5" customWidth="1"/>
    <col min="3832" max="3832" width="1" style="5" customWidth="1"/>
    <col min="3833" max="3839" width="5.28515625" style="5" customWidth="1"/>
    <col min="3840" max="4072" width="7.5703125" style="5"/>
    <col min="4073" max="4073" width="7" style="5" bestFit="1" customWidth="1"/>
    <col min="4074" max="4074" width="7.28515625" style="5" customWidth="1"/>
    <col min="4075" max="4075" width="6" style="5" customWidth="1"/>
    <col min="4076" max="4076" width="6.140625" style="5" customWidth="1"/>
    <col min="4077" max="4077" width="5.28515625" style="5" customWidth="1"/>
    <col min="4078" max="4078" width="0.7109375" style="5" customWidth="1"/>
    <col min="4079" max="4080" width="5.28515625" style="5" customWidth="1"/>
    <col min="4081" max="4081" width="5.85546875" style="5" customWidth="1"/>
    <col min="4082" max="4082" width="6.140625" style="5" customWidth="1"/>
    <col min="4083" max="4083" width="6.42578125" style="5" customWidth="1"/>
    <col min="4084" max="4084" width="7" style="5" bestFit="1" customWidth="1"/>
    <col min="4085" max="4085" width="0.85546875" style="5" customWidth="1"/>
    <col min="4086" max="4087" width="5.28515625" style="5" customWidth="1"/>
    <col min="4088" max="4088" width="1" style="5" customWidth="1"/>
    <col min="4089" max="4095" width="5.28515625" style="5" customWidth="1"/>
    <col min="4096" max="4328" width="7.5703125" style="5"/>
    <col min="4329" max="4329" width="7" style="5" bestFit="1" customWidth="1"/>
    <col min="4330" max="4330" width="7.28515625" style="5" customWidth="1"/>
    <col min="4331" max="4331" width="6" style="5" customWidth="1"/>
    <col min="4332" max="4332" width="6.140625" style="5" customWidth="1"/>
    <col min="4333" max="4333" width="5.28515625" style="5" customWidth="1"/>
    <col min="4334" max="4334" width="0.7109375" style="5" customWidth="1"/>
    <col min="4335" max="4336" width="5.28515625" style="5" customWidth="1"/>
    <col min="4337" max="4337" width="5.85546875" style="5" customWidth="1"/>
    <col min="4338" max="4338" width="6.140625" style="5" customWidth="1"/>
    <col min="4339" max="4339" width="6.42578125" style="5" customWidth="1"/>
    <col min="4340" max="4340" width="7" style="5" bestFit="1" customWidth="1"/>
    <col min="4341" max="4341" width="0.85546875" style="5" customWidth="1"/>
    <col min="4342" max="4343" width="5.28515625" style="5" customWidth="1"/>
    <col min="4344" max="4344" width="1" style="5" customWidth="1"/>
    <col min="4345" max="4351" width="5.28515625" style="5" customWidth="1"/>
    <col min="4352" max="4584" width="7.5703125" style="5"/>
    <col min="4585" max="4585" width="7" style="5" bestFit="1" customWidth="1"/>
    <col min="4586" max="4586" width="7.28515625" style="5" customWidth="1"/>
    <col min="4587" max="4587" width="6" style="5" customWidth="1"/>
    <col min="4588" max="4588" width="6.140625" style="5" customWidth="1"/>
    <col min="4589" max="4589" width="5.28515625" style="5" customWidth="1"/>
    <col min="4590" max="4590" width="0.7109375" style="5" customWidth="1"/>
    <col min="4591" max="4592" width="5.28515625" style="5" customWidth="1"/>
    <col min="4593" max="4593" width="5.85546875" style="5" customWidth="1"/>
    <col min="4594" max="4594" width="6.140625" style="5" customWidth="1"/>
    <col min="4595" max="4595" width="6.42578125" style="5" customWidth="1"/>
    <col min="4596" max="4596" width="7" style="5" bestFit="1" customWidth="1"/>
    <col min="4597" max="4597" width="0.85546875" style="5" customWidth="1"/>
    <col min="4598" max="4599" width="5.28515625" style="5" customWidth="1"/>
    <col min="4600" max="4600" width="1" style="5" customWidth="1"/>
    <col min="4601" max="4607" width="5.28515625" style="5" customWidth="1"/>
    <col min="4608" max="4840" width="7.5703125" style="5"/>
    <col min="4841" max="4841" width="7" style="5" bestFit="1" customWidth="1"/>
    <col min="4842" max="4842" width="7.28515625" style="5" customWidth="1"/>
    <col min="4843" max="4843" width="6" style="5" customWidth="1"/>
    <col min="4844" max="4844" width="6.140625" style="5" customWidth="1"/>
    <col min="4845" max="4845" width="5.28515625" style="5" customWidth="1"/>
    <col min="4846" max="4846" width="0.7109375" style="5" customWidth="1"/>
    <col min="4847" max="4848" width="5.28515625" style="5" customWidth="1"/>
    <col min="4849" max="4849" width="5.85546875" style="5" customWidth="1"/>
    <col min="4850" max="4850" width="6.140625" style="5" customWidth="1"/>
    <col min="4851" max="4851" width="6.42578125" style="5" customWidth="1"/>
    <col min="4852" max="4852" width="7" style="5" bestFit="1" customWidth="1"/>
    <col min="4853" max="4853" width="0.85546875" style="5" customWidth="1"/>
    <col min="4854" max="4855" width="5.28515625" style="5" customWidth="1"/>
    <col min="4856" max="4856" width="1" style="5" customWidth="1"/>
    <col min="4857" max="4863" width="5.28515625" style="5" customWidth="1"/>
    <col min="4864" max="5096" width="7.5703125" style="5"/>
    <col min="5097" max="5097" width="7" style="5" bestFit="1" customWidth="1"/>
    <col min="5098" max="5098" width="7.28515625" style="5" customWidth="1"/>
    <col min="5099" max="5099" width="6" style="5" customWidth="1"/>
    <col min="5100" max="5100" width="6.140625" style="5" customWidth="1"/>
    <col min="5101" max="5101" width="5.28515625" style="5" customWidth="1"/>
    <col min="5102" max="5102" width="0.7109375" style="5" customWidth="1"/>
    <col min="5103" max="5104" width="5.28515625" style="5" customWidth="1"/>
    <col min="5105" max="5105" width="5.85546875" style="5" customWidth="1"/>
    <col min="5106" max="5106" width="6.140625" style="5" customWidth="1"/>
    <col min="5107" max="5107" width="6.42578125" style="5" customWidth="1"/>
    <col min="5108" max="5108" width="7" style="5" bestFit="1" customWidth="1"/>
    <col min="5109" max="5109" width="0.85546875" style="5" customWidth="1"/>
    <col min="5110" max="5111" width="5.28515625" style="5" customWidth="1"/>
    <col min="5112" max="5112" width="1" style="5" customWidth="1"/>
    <col min="5113" max="5119" width="5.28515625" style="5" customWidth="1"/>
    <col min="5120" max="5352" width="7.5703125" style="5"/>
    <col min="5353" max="5353" width="7" style="5" bestFit="1" customWidth="1"/>
    <col min="5354" max="5354" width="7.28515625" style="5" customWidth="1"/>
    <col min="5355" max="5355" width="6" style="5" customWidth="1"/>
    <col min="5356" max="5356" width="6.140625" style="5" customWidth="1"/>
    <col min="5357" max="5357" width="5.28515625" style="5" customWidth="1"/>
    <col min="5358" max="5358" width="0.7109375" style="5" customWidth="1"/>
    <col min="5359" max="5360" width="5.28515625" style="5" customWidth="1"/>
    <col min="5361" max="5361" width="5.85546875" style="5" customWidth="1"/>
    <col min="5362" max="5362" width="6.140625" style="5" customWidth="1"/>
    <col min="5363" max="5363" width="6.42578125" style="5" customWidth="1"/>
    <col min="5364" max="5364" width="7" style="5" bestFit="1" customWidth="1"/>
    <col min="5365" max="5365" width="0.85546875" style="5" customWidth="1"/>
    <col min="5366" max="5367" width="5.28515625" style="5" customWidth="1"/>
    <col min="5368" max="5368" width="1" style="5" customWidth="1"/>
    <col min="5369" max="5375" width="5.28515625" style="5" customWidth="1"/>
    <col min="5376" max="5608" width="7.5703125" style="5"/>
    <col min="5609" max="5609" width="7" style="5" bestFit="1" customWidth="1"/>
    <col min="5610" max="5610" width="7.28515625" style="5" customWidth="1"/>
    <col min="5611" max="5611" width="6" style="5" customWidth="1"/>
    <col min="5612" max="5612" width="6.140625" style="5" customWidth="1"/>
    <col min="5613" max="5613" width="5.28515625" style="5" customWidth="1"/>
    <col min="5614" max="5614" width="0.7109375" style="5" customWidth="1"/>
    <col min="5615" max="5616" width="5.28515625" style="5" customWidth="1"/>
    <col min="5617" max="5617" width="5.85546875" style="5" customWidth="1"/>
    <col min="5618" max="5618" width="6.140625" style="5" customWidth="1"/>
    <col min="5619" max="5619" width="6.42578125" style="5" customWidth="1"/>
    <col min="5620" max="5620" width="7" style="5" bestFit="1" customWidth="1"/>
    <col min="5621" max="5621" width="0.85546875" style="5" customWidth="1"/>
    <col min="5622" max="5623" width="5.28515625" style="5" customWidth="1"/>
    <col min="5624" max="5624" width="1" style="5" customWidth="1"/>
    <col min="5625" max="5631" width="5.28515625" style="5" customWidth="1"/>
    <col min="5632" max="5864" width="7.5703125" style="5"/>
    <col min="5865" max="5865" width="7" style="5" bestFit="1" customWidth="1"/>
    <col min="5866" max="5866" width="7.28515625" style="5" customWidth="1"/>
    <col min="5867" max="5867" width="6" style="5" customWidth="1"/>
    <col min="5868" max="5868" width="6.140625" style="5" customWidth="1"/>
    <col min="5869" max="5869" width="5.28515625" style="5" customWidth="1"/>
    <col min="5870" max="5870" width="0.7109375" style="5" customWidth="1"/>
    <col min="5871" max="5872" width="5.28515625" style="5" customWidth="1"/>
    <col min="5873" max="5873" width="5.85546875" style="5" customWidth="1"/>
    <col min="5874" max="5874" width="6.140625" style="5" customWidth="1"/>
    <col min="5875" max="5875" width="6.42578125" style="5" customWidth="1"/>
    <col min="5876" max="5876" width="7" style="5" bestFit="1" customWidth="1"/>
    <col min="5877" max="5877" width="0.85546875" style="5" customWidth="1"/>
    <col min="5878" max="5879" width="5.28515625" style="5" customWidth="1"/>
    <col min="5880" max="5880" width="1" style="5" customWidth="1"/>
    <col min="5881" max="5887" width="5.28515625" style="5" customWidth="1"/>
    <col min="5888" max="6120" width="7.5703125" style="5"/>
    <col min="6121" max="6121" width="7" style="5" bestFit="1" customWidth="1"/>
    <col min="6122" max="6122" width="7.28515625" style="5" customWidth="1"/>
    <col min="6123" max="6123" width="6" style="5" customWidth="1"/>
    <col min="6124" max="6124" width="6.140625" style="5" customWidth="1"/>
    <col min="6125" max="6125" width="5.28515625" style="5" customWidth="1"/>
    <col min="6126" max="6126" width="0.7109375" style="5" customWidth="1"/>
    <col min="6127" max="6128" width="5.28515625" style="5" customWidth="1"/>
    <col min="6129" max="6129" width="5.85546875" style="5" customWidth="1"/>
    <col min="6130" max="6130" width="6.140625" style="5" customWidth="1"/>
    <col min="6131" max="6131" width="6.42578125" style="5" customWidth="1"/>
    <col min="6132" max="6132" width="7" style="5" bestFit="1" customWidth="1"/>
    <col min="6133" max="6133" width="0.85546875" style="5" customWidth="1"/>
    <col min="6134" max="6135" width="5.28515625" style="5" customWidth="1"/>
    <col min="6136" max="6136" width="1" style="5" customWidth="1"/>
    <col min="6137" max="6143" width="5.28515625" style="5" customWidth="1"/>
    <col min="6144" max="6376" width="7.5703125" style="5"/>
    <col min="6377" max="6377" width="7" style="5" bestFit="1" customWidth="1"/>
    <col min="6378" max="6378" width="7.28515625" style="5" customWidth="1"/>
    <col min="6379" max="6379" width="6" style="5" customWidth="1"/>
    <col min="6380" max="6380" width="6.140625" style="5" customWidth="1"/>
    <col min="6381" max="6381" width="5.28515625" style="5" customWidth="1"/>
    <col min="6382" max="6382" width="0.7109375" style="5" customWidth="1"/>
    <col min="6383" max="6384" width="5.28515625" style="5" customWidth="1"/>
    <col min="6385" max="6385" width="5.85546875" style="5" customWidth="1"/>
    <col min="6386" max="6386" width="6.140625" style="5" customWidth="1"/>
    <col min="6387" max="6387" width="6.42578125" style="5" customWidth="1"/>
    <col min="6388" max="6388" width="7" style="5" bestFit="1" customWidth="1"/>
    <col min="6389" max="6389" width="0.85546875" style="5" customWidth="1"/>
    <col min="6390" max="6391" width="5.28515625" style="5" customWidth="1"/>
    <col min="6392" max="6392" width="1" style="5" customWidth="1"/>
    <col min="6393" max="6399" width="5.28515625" style="5" customWidth="1"/>
    <col min="6400" max="6632" width="7.5703125" style="5"/>
    <col min="6633" max="6633" width="7" style="5" bestFit="1" customWidth="1"/>
    <col min="6634" max="6634" width="7.28515625" style="5" customWidth="1"/>
    <col min="6635" max="6635" width="6" style="5" customWidth="1"/>
    <col min="6636" max="6636" width="6.140625" style="5" customWidth="1"/>
    <col min="6637" max="6637" width="5.28515625" style="5" customWidth="1"/>
    <col min="6638" max="6638" width="0.7109375" style="5" customWidth="1"/>
    <col min="6639" max="6640" width="5.28515625" style="5" customWidth="1"/>
    <col min="6641" max="6641" width="5.85546875" style="5" customWidth="1"/>
    <col min="6642" max="6642" width="6.140625" style="5" customWidth="1"/>
    <col min="6643" max="6643" width="6.42578125" style="5" customWidth="1"/>
    <col min="6644" max="6644" width="7" style="5" bestFit="1" customWidth="1"/>
    <col min="6645" max="6645" width="0.85546875" style="5" customWidth="1"/>
    <col min="6646" max="6647" width="5.28515625" style="5" customWidth="1"/>
    <col min="6648" max="6648" width="1" style="5" customWidth="1"/>
    <col min="6649" max="6655" width="5.28515625" style="5" customWidth="1"/>
    <col min="6656" max="6888" width="7.5703125" style="5"/>
    <col min="6889" max="6889" width="7" style="5" bestFit="1" customWidth="1"/>
    <col min="6890" max="6890" width="7.28515625" style="5" customWidth="1"/>
    <col min="6891" max="6891" width="6" style="5" customWidth="1"/>
    <col min="6892" max="6892" width="6.140625" style="5" customWidth="1"/>
    <col min="6893" max="6893" width="5.28515625" style="5" customWidth="1"/>
    <col min="6894" max="6894" width="0.7109375" style="5" customWidth="1"/>
    <col min="6895" max="6896" width="5.28515625" style="5" customWidth="1"/>
    <col min="6897" max="6897" width="5.85546875" style="5" customWidth="1"/>
    <col min="6898" max="6898" width="6.140625" style="5" customWidth="1"/>
    <col min="6899" max="6899" width="6.42578125" style="5" customWidth="1"/>
    <col min="6900" max="6900" width="7" style="5" bestFit="1" customWidth="1"/>
    <col min="6901" max="6901" width="0.85546875" style="5" customWidth="1"/>
    <col min="6902" max="6903" width="5.28515625" style="5" customWidth="1"/>
    <col min="6904" max="6904" width="1" style="5" customWidth="1"/>
    <col min="6905" max="6911" width="5.28515625" style="5" customWidth="1"/>
    <col min="6912" max="7144" width="7.5703125" style="5"/>
    <col min="7145" max="7145" width="7" style="5" bestFit="1" customWidth="1"/>
    <col min="7146" max="7146" width="7.28515625" style="5" customWidth="1"/>
    <col min="7147" max="7147" width="6" style="5" customWidth="1"/>
    <col min="7148" max="7148" width="6.140625" style="5" customWidth="1"/>
    <col min="7149" max="7149" width="5.28515625" style="5" customWidth="1"/>
    <col min="7150" max="7150" width="0.7109375" style="5" customWidth="1"/>
    <col min="7151" max="7152" width="5.28515625" style="5" customWidth="1"/>
    <col min="7153" max="7153" width="5.85546875" style="5" customWidth="1"/>
    <col min="7154" max="7154" width="6.140625" style="5" customWidth="1"/>
    <col min="7155" max="7155" width="6.42578125" style="5" customWidth="1"/>
    <col min="7156" max="7156" width="7" style="5" bestFit="1" customWidth="1"/>
    <col min="7157" max="7157" width="0.85546875" style="5" customWidth="1"/>
    <col min="7158" max="7159" width="5.28515625" style="5" customWidth="1"/>
    <col min="7160" max="7160" width="1" style="5" customWidth="1"/>
    <col min="7161" max="7167" width="5.28515625" style="5" customWidth="1"/>
    <col min="7168" max="7400" width="7.5703125" style="5"/>
    <col min="7401" max="7401" width="7" style="5" bestFit="1" customWidth="1"/>
    <col min="7402" max="7402" width="7.28515625" style="5" customWidth="1"/>
    <col min="7403" max="7403" width="6" style="5" customWidth="1"/>
    <col min="7404" max="7404" width="6.140625" style="5" customWidth="1"/>
    <col min="7405" max="7405" width="5.28515625" style="5" customWidth="1"/>
    <col min="7406" max="7406" width="0.7109375" style="5" customWidth="1"/>
    <col min="7407" max="7408" width="5.28515625" style="5" customWidth="1"/>
    <col min="7409" max="7409" width="5.85546875" style="5" customWidth="1"/>
    <col min="7410" max="7410" width="6.140625" style="5" customWidth="1"/>
    <col min="7411" max="7411" width="6.42578125" style="5" customWidth="1"/>
    <col min="7412" max="7412" width="7" style="5" bestFit="1" customWidth="1"/>
    <col min="7413" max="7413" width="0.85546875" style="5" customWidth="1"/>
    <col min="7414" max="7415" width="5.28515625" style="5" customWidth="1"/>
    <col min="7416" max="7416" width="1" style="5" customWidth="1"/>
    <col min="7417" max="7423" width="5.28515625" style="5" customWidth="1"/>
    <col min="7424" max="7656" width="7.5703125" style="5"/>
    <col min="7657" max="7657" width="7" style="5" bestFit="1" customWidth="1"/>
    <col min="7658" max="7658" width="7.28515625" style="5" customWidth="1"/>
    <col min="7659" max="7659" width="6" style="5" customWidth="1"/>
    <col min="7660" max="7660" width="6.140625" style="5" customWidth="1"/>
    <col min="7661" max="7661" width="5.28515625" style="5" customWidth="1"/>
    <col min="7662" max="7662" width="0.7109375" style="5" customWidth="1"/>
    <col min="7663" max="7664" width="5.28515625" style="5" customWidth="1"/>
    <col min="7665" max="7665" width="5.85546875" style="5" customWidth="1"/>
    <col min="7666" max="7666" width="6.140625" style="5" customWidth="1"/>
    <col min="7667" max="7667" width="6.42578125" style="5" customWidth="1"/>
    <col min="7668" max="7668" width="7" style="5" bestFit="1" customWidth="1"/>
    <col min="7669" max="7669" width="0.85546875" style="5" customWidth="1"/>
    <col min="7670" max="7671" width="5.28515625" style="5" customWidth="1"/>
    <col min="7672" max="7672" width="1" style="5" customWidth="1"/>
    <col min="7673" max="7679" width="5.28515625" style="5" customWidth="1"/>
    <col min="7680" max="7912" width="7.5703125" style="5"/>
    <col min="7913" max="7913" width="7" style="5" bestFit="1" customWidth="1"/>
    <col min="7914" max="7914" width="7.28515625" style="5" customWidth="1"/>
    <col min="7915" max="7915" width="6" style="5" customWidth="1"/>
    <col min="7916" max="7916" width="6.140625" style="5" customWidth="1"/>
    <col min="7917" max="7917" width="5.28515625" style="5" customWidth="1"/>
    <col min="7918" max="7918" width="0.7109375" style="5" customWidth="1"/>
    <col min="7919" max="7920" width="5.28515625" style="5" customWidth="1"/>
    <col min="7921" max="7921" width="5.85546875" style="5" customWidth="1"/>
    <col min="7922" max="7922" width="6.140625" style="5" customWidth="1"/>
    <col min="7923" max="7923" width="6.42578125" style="5" customWidth="1"/>
    <col min="7924" max="7924" width="7" style="5" bestFit="1" customWidth="1"/>
    <col min="7925" max="7925" width="0.85546875" style="5" customWidth="1"/>
    <col min="7926" max="7927" width="5.28515625" style="5" customWidth="1"/>
    <col min="7928" max="7928" width="1" style="5" customWidth="1"/>
    <col min="7929" max="7935" width="5.28515625" style="5" customWidth="1"/>
    <col min="7936" max="8168" width="7.5703125" style="5"/>
    <col min="8169" max="8169" width="7" style="5" bestFit="1" customWidth="1"/>
    <col min="8170" max="8170" width="7.28515625" style="5" customWidth="1"/>
    <col min="8171" max="8171" width="6" style="5" customWidth="1"/>
    <col min="8172" max="8172" width="6.140625" style="5" customWidth="1"/>
    <col min="8173" max="8173" width="5.28515625" style="5" customWidth="1"/>
    <col min="8174" max="8174" width="0.7109375" style="5" customWidth="1"/>
    <col min="8175" max="8176" width="5.28515625" style="5" customWidth="1"/>
    <col min="8177" max="8177" width="5.85546875" style="5" customWidth="1"/>
    <col min="8178" max="8178" width="6.140625" style="5" customWidth="1"/>
    <col min="8179" max="8179" width="6.42578125" style="5" customWidth="1"/>
    <col min="8180" max="8180" width="7" style="5" bestFit="1" customWidth="1"/>
    <col min="8181" max="8181" width="0.85546875" style="5" customWidth="1"/>
    <col min="8182" max="8183" width="5.28515625" style="5" customWidth="1"/>
    <col min="8184" max="8184" width="1" style="5" customWidth="1"/>
    <col min="8185" max="8191" width="5.28515625" style="5" customWidth="1"/>
    <col min="8192" max="8424" width="7.5703125" style="5"/>
    <col min="8425" max="8425" width="7" style="5" bestFit="1" customWidth="1"/>
    <col min="8426" max="8426" width="7.28515625" style="5" customWidth="1"/>
    <col min="8427" max="8427" width="6" style="5" customWidth="1"/>
    <col min="8428" max="8428" width="6.140625" style="5" customWidth="1"/>
    <col min="8429" max="8429" width="5.28515625" style="5" customWidth="1"/>
    <col min="8430" max="8430" width="0.7109375" style="5" customWidth="1"/>
    <col min="8431" max="8432" width="5.28515625" style="5" customWidth="1"/>
    <col min="8433" max="8433" width="5.85546875" style="5" customWidth="1"/>
    <col min="8434" max="8434" width="6.140625" style="5" customWidth="1"/>
    <col min="8435" max="8435" width="6.42578125" style="5" customWidth="1"/>
    <col min="8436" max="8436" width="7" style="5" bestFit="1" customWidth="1"/>
    <col min="8437" max="8437" width="0.85546875" style="5" customWidth="1"/>
    <col min="8438" max="8439" width="5.28515625" style="5" customWidth="1"/>
    <col min="8440" max="8440" width="1" style="5" customWidth="1"/>
    <col min="8441" max="8447" width="5.28515625" style="5" customWidth="1"/>
    <col min="8448" max="8680" width="7.5703125" style="5"/>
    <col min="8681" max="8681" width="7" style="5" bestFit="1" customWidth="1"/>
    <col min="8682" max="8682" width="7.28515625" style="5" customWidth="1"/>
    <col min="8683" max="8683" width="6" style="5" customWidth="1"/>
    <col min="8684" max="8684" width="6.140625" style="5" customWidth="1"/>
    <col min="8685" max="8685" width="5.28515625" style="5" customWidth="1"/>
    <col min="8686" max="8686" width="0.7109375" style="5" customWidth="1"/>
    <col min="8687" max="8688" width="5.28515625" style="5" customWidth="1"/>
    <col min="8689" max="8689" width="5.85546875" style="5" customWidth="1"/>
    <col min="8690" max="8690" width="6.140625" style="5" customWidth="1"/>
    <col min="8691" max="8691" width="6.42578125" style="5" customWidth="1"/>
    <col min="8692" max="8692" width="7" style="5" bestFit="1" customWidth="1"/>
    <col min="8693" max="8693" width="0.85546875" style="5" customWidth="1"/>
    <col min="8694" max="8695" width="5.28515625" style="5" customWidth="1"/>
    <col min="8696" max="8696" width="1" style="5" customWidth="1"/>
    <col min="8697" max="8703" width="5.28515625" style="5" customWidth="1"/>
    <col min="8704" max="8936" width="7.5703125" style="5"/>
    <col min="8937" max="8937" width="7" style="5" bestFit="1" customWidth="1"/>
    <col min="8938" max="8938" width="7.28515625" style="5" customWidth="1"/>
    <col min="8939" max="8939" width="6" style="5" customWidth="1"/>
    <col min="8940" max="8940" width="6.140625" style="5" customWidth="1"/>
    <col min="8941" max="8941" width="5.28515625" style="5" customWidth="1"/>
    <col min="8942" max="8942" width="0.7109375" style="5" customWidth="1"/>
    <col min="8943" max="8944" width="5.28515625" style="5" customWidth="1"/>
    <col min="8945" max="8945" width="5.85546875" style="5" customWidth="1"/>
    <col min="8946" max="8946" width="6.140625" style="5" customWidth="1"/>
    <col min="8947" max="8947" width="6.42578125" style="5" customWidth="1"/>
    <col min="8948" max="8948" width="7" style="5" bestFit="1" customWidth="1"/>
    <col min="8949" max="8949" width="0.85546875" style="5" customWidth="1"/>
    <col min="8950" max="8951" width="5.28515625" style="5" customWidth="1"/>
    <col min="8952" max="8952" width="1" style="5" customWidth="1"/>
    <col min="8953" max="8959" width="5.28515625" style="5" customWidth="1"/>
    <col min="8960" max="9192" width="7.5703125" style="5"/>
    <col min="9193" max="9193" width="7" style="5" bestFit="1" customWidth="1"/>
    <col min="9194" max="9194" width="7.28515625" style="5" customWidth="1"/>
    <col min="9195" max="9195" width="6" style="5" customWidth="1"/>
    <col min="9196" max="9196" width="6.140625" style="5" customWidth="1"/>
    <col min="9197" max="9197" width="5.28515625" style="5" customWidth="1"/>
    <col min="9198" max="9198" width="0.7109375" style="5" customWidth="1"/>
    <col min="9199" max="9200" width="5.28515625" style="5" customWidth="1"/>
    <col min="9201" max="9201" width="5.85546875" style="5" customWidth="1"/>
    <col min="9202" max="9202" width="6.140625" style="5" customWidth="1"/>
    <col min="9203" max="9203" width="6.42578125" style="5" customWidth="1"/>
    <col min="9204" max="9204" width="7" style="5" bestFit="1" customWidth="1"/>
    <col min="9205" max="9205" width="0.85546875" style="5" customWidth="1"/>
    <col min="9206" max="9207" width="5.28515625" style="5" customWidth="1"/>
    <col min="9208" max="9208" width="1" style="5" customWidth="1"/>
    <col min="9209" max="9215" width="5.28515625" style="5" customWidth="1"/>
    <col min="9216" max="9448" width="7.5703125" style="5"/>
    <col min="9449" max="9449" width="7" style="5" bestFit="1" customWidth="1"/>
    <col min="9450" max="9450" width="7.28515625" style="5" customWidth="1"/>
    <col min="9451" max="9451" width="6" style="5" customWidth="1"/>
    <col min="9452" max="9452" width="6.140625" style="5" customWidth="1"/>
    <col min="9453" max="9453" width="5.28515625" style="5" customWidth="1"/>
    <col min="9454" max="9454" width="0.7109375" style="5" customWidth="1"/>
    <col min="9455" max="9456" width="5.28515625" style="5" customWidth="1"/>
    <col min="9457" max="9457" width="5.85546875" style="5" customWidth="1"/>
    <col min="9458" max="9458" width="6.140625" style="5" customWidth="1"/>
    <col min="9459" max="9459" width="6.42578125" style="5" customWidth="1"/>
    <col min="9460" max="9460" width="7" style="5" bestFit="1" customWidth="1"/>
    <col min="9461" max="9461" width="0.85546875" style="5" customWidth="1"/>
    <col min="9462" max="9463" width="5.28515625" style="5" customWidth="1"/>
    <col min="9464" max="9464" width="1" style="5" customWidth="1"/>
    <col min="9465" max="9471" width="5.28515625" style="5" customWidth="1"/>
    <col min="9472" max="9704" width="7.5703125" style="5"/>
    <col min="9705" max="9705" width="7" style="5" bestFit="1" customWidth="1"/>
    <col min="9706" max="9706" width="7.28515625" style="5" customWidth="1"/>
    <col min="9707" max="9707" width="6" style="5" customWidth="1"/>
    <col min="9708" max="9708" width="6.140625" style="5" customWidth="1"/>
    <col min="9709" max="9709" width="5.28515625" style="5" customWidth="1"/>
    <col min="9710" max="9710" width="0.7109375" style="5" customWidth="1"/>
    <col min="9711" max="9712" width="5.28515625" style="5" customWidth="1"/>
    <col min="9713" max="9713" width="5.85546875" style="5" customWidth="1"/>
    <col min="9714" max="9714" width="6.140625" style="5" customWidth="1"/>
    <col min="9715" max="9715" width="6.42578125" style="5" customWidth="1"/>
    <col min="9716" max="9716" width="7" style="5" bestFit="1" customWidth="1"/>
    <col min="9717" max="9717" width="0.85546875" style="5" customWidth="1"/>
    <col min="9718" max="9719" width="5.28515625" style="5" customWidth="1"/>
    <col min="9720" max="9720" width="1" style="5" customWidth="1"/>
    <col min="9721" max="9727" width="5.28515625" style="5" customWidth="1"/>
    <col min="9728" max="9960" width="7.5703125" style="5"/>
    <col min="9961" max="9961" width="7" style="5" bestFit="1" customWidth="1"/>
    <col min="9962" max="9962" width="7.28515625" style="5" customWidth="1"/>
    <col min="9963" max="9963" width="6" style="5" customWidth="1"/>
    <col min="9964" max="9964" width="6.140625" style="5" customWidth="1"/>
    <col min="9965" max="9965" width="5.28515625" style="5" customWidth="1"/>
    <col min="9966" max="9966" width="0.7109375" style="5" customWidth="1"/>
    <col min="9967" max="9968" width="5.28515625" style="5" customWidth="1"/>
    <col min="9969" max="9969" width="5.85546875" style="5" customWidth="1"/>
    <col min="9970" max="9970" width="6.140625" style="5" customWidth="1"/>
    <col min="9971" max="9971" width="6.42578125" style="5" customWidth="1"/>
    <col min="9972" max="9972" width="7" style="5" bestFit="1" customWidth="1"/>
    <col min="9973" max="9973" width="0.85546875" style="5" customWidth="1"/>
    <col min="9974" max="9975" width="5.28515625" style="5" customWidth="1"/>
    <col min="9976" max="9976" width="1" style="5" customWidth="1"/>
    <col min="9977" max="9983" width="5.28515625" style="5" customWidth="1"/>
    <col min="9984" max="10216" width="7.5703125" style="5"/>
    <col min="10217" max="10217" width="7" style="5" bestFit="1" customWidth="1"/>
    <col min="10218" max="10218" width="7.28515625" style="5" customWidth="1"/>
    <col min="10219" max="10219" width="6" style="5" customWidth="1"/>
    <col min="10220" max="10220" width="6.140625" style="5" customWidth="1"/>
    <col min="10221" max="10221" width="5.28515625" style="5" customWidth="1"/>
    <col min="10222" max="10222" width="0.7109375" style="5" customWidth="1"/>
    <col min="10223" max="10224" width="5.28515625" style="5" customWidth="1"/>
    <col min="10225" max="10225" width="5.85546875" style="5" customWidth="1"/>
    <col min="10226" max="10226" width="6.140625" style="5" customWidth="1"/>
    <col min="10227" max="10227" width="6.42578125" style="5" customWidth="1"/>
    <col min="10228" max="10228" width="7" style="5" bestFit="1" customWidth="1"/>
    <col min="10229" max="10229" width="0.85546875" style="5" customWidth="1"/>
    <col min="10230" max="10231" width="5.28515625" style="5" customWidth="1"/>
    <col min="10232" max="10232" width="1" style="5" customWidth="1"/>
    <col min="10233" max="10239" width="5.28515625" style="5" customWidth="1"/>
    <col min="10240" max="10472" width="7.5703125" style="5"/>
    <col min="10473" max="10473" width="7" style="5" bestFit="1" customWidth="1"/>
    <col min="10474" max="10474" width="7.28515625" style="5" customWidth="1"/>
    <col min="10475" max="10475" width="6" style="5" customWidth="1"/>
    <col min="10476" max="10476" width="6.140625" style="5" customWidth="1"/>
    <col min="10477" max="10477" width="5.28515625" style="5" customWidth="1"/>
    <col min="10478" max="10478" width="0.7109375" style="5" customWidth="1"/>
    <col min="10479" max="10480" width="5.28515625" style="5" customWidth="1"/>
    <col min="10481" max="10481" width="5.85546875" style="5" customWidth="1"/>
    <col min="10482" max="10482" width="6.140625" style="5" customWidth="1"/>
    <col min="10483" max="10483" width="6.42578125" style="5" customWidth="1"/>
    <col min="10484" max="10484" width="7" style="5" bestFit="1" customWidth="1"/>
    <col min="10485" max="10485" width="0.85546875" style="5" customWidth="1"/>
    <col min="10486" max="10487" width="5.28515625" style="5" customWidth="1"/>
    <col min="10488" max="10488" width="1" style="5" customWidth="1"/>
    <col min="10489" max="10495" width="5.28515625" style="5" customWidth="1"/>
    <col min="10496" max="10728" width="7.5703125" style="5"/>
    <col min="10729" max="10729" width="7" style="5" bestFit="1" customWidth="1"/>
    <col min="10730" max="10730" width="7.28515625" style="5" customWidth="1"/>
    <col min="10731" max="10731" width="6" style="5" customWidth="1"/>
    <col min="10732" max="10732" width="6.140625" style="5" customWidth="1"/>
    <col min="10733" max="10733" width="5.28515625" style="5" customWidth="1"/>
    <col min="10734" max="10734" width="0.7109375" style="5" customWidth="1"/>
    <col min="10735" max="10736" width="5.28515625" style="5" customWidth="1"/>
    <col min="10737" max="10737" width="5.85546875" style="5" customWidth="1"/>
    <col min="10738" max="10738" width="6.140625" style="5" customWidth="1"/>
    <col min="10739" max="10739" width="6.42578125" style="5" customWidth="1"/>
    <col min="10740" max="10740" width="7" style="5" bestFit="1" customWidth="1"/>
    <col min="10741" max="10741" width="0.85546875" style="5" customWidth="1"/>
    <col min="10742" max="10743" width="5.28515625" style="5" customWidth="1"/>
    <col min="10744" max="10744" width="1" style="5" customWidth="1"/>
    <col min="10745" max="10751" width="5.28515625" style="5" customWidth="1"/>
    <col min="10752" max="10984" width="7.5703125" style="5"/>
    <col min="10985" max="10985" width="7" style="5" bestFit="1" customWidth="1"/>
    <col min="10986" max="10986" width="7.28515625" style="5" customWidth="1"/>
    <col min="10987" max="10987" width="6" style="5" customWidth="1"/>
    <col min="10988" max="10988" width="6.140625" style="5" customWidth="1"/>
    <col min="10989" max="10989" width="5.28515625" style="5" customWidth="1"/>
    <col min="10990" max="10990" width="0.7109375" style="5" customWidth="1"/>
    <col min="10991" max="10992" width="5.28515625" style="5" customWidth="1"/>
    <col min="10993" max="10993" width="5.85546875" style="5" customWidth="1"/>
    <col min="10994" max="10994" width="6.140625" style="5" customWidth="1"/>
    <col min="10995" max="10995" width="6.42578125" style="5" customWidth="1"/>
    <col min="10996" max="10996" width="7" style="5" bestFit="1" customWidth="1"/>
    <col min="10997" max="10997" width="0.85546875" style="5" customWidth="1"/>
    <col min="10998" max="10999" width="5.28515625" style="5" customWidth="1"/>
    <col min="11000" max="11000" width="1" style="5" customWidth="1"/>
    <col min="11001" max="11007" width="5.28515625" style="5" customWidth="1"/>
    <col min="11008" max="11240" width="7.5703125" style="5"/>
    <col min="11241" max="11241" width="7" style="5" bestFit="1" customWidth="1"/>
    <col min="11242" max="11242" width="7.28515625" style="5" customWidth="1"/>
    <col min="11243" max="11243" width="6" style="5" customWidth="1"/>
    <col min="11244" max="11244" width="6.140625" style="5" customWidth="1"/>
    <col min="11245" max="11245" width="5.28515625" style="5" customWidth="1"/>
    <col min="11246" max="11246" width="0.7109375" style="5" customWidth="1"/>
    <col min="11247" max="11248" width="5.28515625" style="5" customWidth="1"/>
    <col min="11249" max="11249" width="5.85546875" style="5" customWidth="1"/>
    <col min="11250" max="11250" width="6.140625" style="5" customWidth="1"/>
    <col min="11251" max="11251" width="6.42578125" style="5" customWidth="1"/>
    <col min="11252" max="11252" width="7" style="5" bestFit="1" customWidth="1"/>
    <col min="11253" max="11253" width="0.85546875" style="5" customWidth="1"/>
    <col min="11254" max="11255" width="5.28515625" style="5" customWidth="1"/>
    <col min="11256" max="11256" width="1" style="5" customWidth="1"/>
    <col min="11257" max="11263" width="5.28515625" style="5" customWidth="1"/>
    <col min="11264" max="11496" width="7.5703125" style="5"/>
    <col min="11497" max="11497" width="7" style="5" bestFit="1" customWidth="1"/>
    <col min="11498" max="11498" width="7.28515625" style="5" customWidth="1"/>
    <col min="11499" max="11499" width="6" style="5" customWidth="1"/>
    <col min="11500" max="11500" width="6.140625" style="5" customWidth="1"/>
    <col min="11501" max="11501" width="5.28515625" style="5" customWidth="1"/>
    <col min="11502" max="11502" width="0.7109375" style="5" customWidth="1"/>
    <col min="11503" max="11504" width="5.28515625" style="5" customWidth="1"/>
    <col min="11505" max="11505" width="5.85546875" style="5" customWidth="1"/>
    <col min="11506" max="11506" width="6.140625" style="5" customWidth="1"/>
    <col min="11507" max="11507" width="6.42578125" style="5" customWidth="1"/>
    <col min="11508" max="11508" width="7" style="5" bestFit="1" customWidth="1"/>
    <col min="11509" max="11509" width="0.85546875" style="5" customWidth="1"/>
    <col min="11510" max="11511" width="5.28515625" style="5" customWidth="1"/>
    <col min="11512" max="11512" width="1" style="5" customWidth="1"/>
    <col min="11513" max="11519" width="5.28515625" style="5" customWidth="1"/>
    <col min="11520" max="11752" width="7.5703125" style="5"/>
    <col min="11753" max="11753" width="7" style="5" bestFit="1" customWidth="1"/>
    <col min="11754" max="11754" width="7.28515625" style="5" customWidth="1"/>
    <col min="11755" max="11755" width="6" style="5" customWidth="1"/>
    <col min="11756" max="11756" width="6.140625" style="5" customWidth="1"/>
    <col min="11757" max="11757" width="5.28515625" style="5" customWidth="1"/>
    <col min="11758" max="11758" width="0.7109375" style="5" customWidth="1"/>
    <col min="11759" max="11760" width="5.28515625" style="5" customWidth="1"/>
    <col min="11761" max="11761" width="5.85546875" style="5" customWidth="1"/>
    <col min="11762" max="11762" width="6.140625" style="5" customWidth="1"/>
    <col min="11763" max="11763" width="6.42578125" style="5" customWidth="1"/>
    <col min="11764" max="11764" width="7" style="5" bestFit="1" customWidth="1"/>
    <col min="11765" max="11765" width="0.85546875" style="5" customWidth="1"/>
    <col min="11766" max="11767" width="5.28515625" style="5" customWidth="1"/>
    <col min="11768" max="11768" width="1" style="5" customWidth="1"/>
    <col min="11769" max="11775" width="5.28515625" style="5" customWidth="1"/>
    <col min="11776" max="12008" width="7.5703125" style="5"/>
    <col min="12009" max="12009" width="7" style="5" bestFit="1" customWidth="1"/>
    <col min="12010" max="12010" width="7.28515625" style="5" customWidth="1"/>
    <col min="12011" max="12011" width="6" style="5" customWidth="1"/>
    <col min="12012" max="12012" width="6.140625" style="5" customWidth="1"/>
    <col min="12013" max="12013" width="5.28515625" style="5" customWidth="1"/>
    <col min="12014" max="12014" width="0.7109375" style="5" customWidth="1"/>
    <col min="12015" max="12016" width="5.28515625" style="5" customWidth="1"/>
    <col min="12017" max="12017" width="5.85546875" style="5" customWidth="1"/>
    <col min="12018" max="12018" width="6.140625" style="5" customWidth="1"/>
    <col min="12019" max="12019" width="6.42578125" style="5" customWidth="1"/>
    <col min="12020" max="12020" width="7" style="5" bestFit="1" customWidth="1"/>
    <col min="12021" max="12021" width="0.85546875" style="5" customWidth="1"/>
    <col min="12022" max="12023" width="5.28515625" style="5" customWidth="1"/>
    <col min="12024" max="12024" width="1" style="5" customWidth="1"/>
    <col min="12025" max="12031" width="5.28515625" style="5" customWidth="1"/>
    <col min="12032" max="12264" width="7.5703125" style="5"/>
    <col min="12265" max="12265" width="7" style="5" bestFit="1" customWidth="1"/>
    <col min="12266" max="12266" width="7.28515625" style="5" customWidth="1"/>
    <col min="12267" max="12267" width="6" style="5" customWidth="1"/>
    <col min="12268" max="12268" width="6.140625" style="5" customWidth="1"/>
    <col min="12269" max="12269" width="5.28515625" style="5" customWidth="1"/>
    <col min="12270" max="12270" width="0.7109375" style="5" customWidth="1"/>
    <col min="12271" max="12272" width="5.28515625" style="5" customWidth="1"/>
    <col min="12273" max="12273" width="5.85546875" style="5" customWidth="1"/>
    <col min="12274" max="12274" width="6.140625" style="5" customWidth="1"/>
    <col min="12275" max="12275" width="6.42578125" style="5" customWidth="1"/>
    <col min="12276" max="12276" width="7" style="5" bestFit="1" customWidth="1"/>
    <col min="12277" max="12277" width="0.85546875" style="5" customWidth="1"/>
    <col min="12278" max="12279" width="5.28515625" style="5" customWidth="1"/>
    <col min="12280" max="12280" width="1" style="5" customWidth="1"/>
    <col min="12281" max="12287" width="5.28515625" style="5" customWidth="1"/>
    <col min="12288" max="12520" width="7.5703125" style="5"/>
    <col min="12521" max="12521" width="7" style="5" bestFit="1" customWidth="1"/>
    <col min="12522" max="12522" width="7.28515625" style="5" customWidth="1"/>
    <col min="12523" max="12523" width="6" style="5" customWidth="1"/>
    <col min="12524" max="12524" width="6.140625" style="5" customWidth="1"/>
    <col min="12525" max="12525" width="5.28515625" style="5" customWidth="1"/>
    <col min="12526" max="12526" width="0.7109375" style="5" customWidth="1"/>
    <col min="12527" max="12528" width="5.28515625" style="5" customWidth="1"/>
    <col min="12529" max="12529" width="5.85546875" style="5" customWidth="1"/>
    <col min="12530" max="12530" width="6.140625" style="5" customWidth="1"/>
    <col min="12531" max="12531" width="6.42578125" style="5" customWidth="1"/>
    <col min="12532" max="12532" width="7" style="5" bestFit="1" customWidth="1"/>
    <col min="12533" max="12533" width="0.85546875" style="5" customWidth="1"/>
    <col min="12534" max="12535" width="5.28515625" style="5" customWidth="1"/>
    <col min="12536" max="12536" width="1" style="5" customWidth="1"/>
    <col min="12537" max="12543" width="5.28515625" style="5" customWidth="1"/>
    <col min="12544" max="12776" width="7.5703125" style="5"/>
    <col min="12777" max="12777" width="7" style="5" bestFit="1" customWidth="1"/>
    <col min="12778" max="12778" width="7.28515625" style="5" customWidth="1"/>
    <col min="12779" max="12779" width="6" style="5" customWidth="1"/>
    <col min="12780" max="12780" width="6.140625" style="5" customWidth="1"/>
    <col min="12781" max="12781" width="5.28515625" style="5" customWidth="1"/>
    <col min="12782" max="12782" width="0.7109375" style="5" customWidth="1"/>
    <col min="12783" max="12784" width="5.28515625" style="5" customWidth="1"/>
    <col min="12785" max="12785" width="5.85546875" style="5" customWidth="1"/>
    <col min="12786" max="12786" width="6.140625" style="5" customWidth="1"/>
    <col min="12787" max="12787" width="6.42578125" style="5" customWidth="1"/>
    <col min="12788" max="12788" width="7" style="5" bestFit="1" customWidth="1"/>
    <col min="12789" max="12789" width="0.85546875" style="5" customWidth="1"/>
    <col min="12790" max="12791" width="5.28515625" style="5" customWidth="1"/>
    <col min="12792" max="12792" width="1" style="5" customWidth="1"/>
    <col min="12793" max="12799" width="5.28515625" style="5" customWidth="1"/>
    <col min="12800" max="13032" width="7.5703125" style="5"/>
    <col min="13033" max="13033" width="7" style="5" bestFit="1" customWidth="1"/>
    <col min="13034" max="13034" width="7.28515625" style="5" customWidth="1"/>
    <col min="13035" max="13035" width="6" style="5" customWidth="1"/>
    <col min="13036" max="13036" width="6.140625" style="5" customWidth="1"/>
    <col min="13037" max="13037" width="5.28515625" style="5" customWidth="1"/>
    <col min="13038" max="13038" width="0.7109375" style="5" customWidth="1"/>
    <col min="13039" max="13040" width="5.28515625" style="5" customWidth="1"/>
    <col min="13041" max="13041" width="5.85546875" style="5" customWidth="1"/>
    <col min="13042" max="13042" width="6.140625" style="5" customWidth="1"/>
    <col min="13043" max="13043" width="6.42578125" style="5" customWidth="1"/>
    <col min="13044" max="13044" width="7" style="5" bestFit="1" customWidth="1"/>
    <col min="13045" max="13045" width="0.85546875" style="5" customWidth="1"/>
    <col min="13046" max="13047" width="5.28515625" style="5" customWidth="1"/>
    <col min="13048" max="13048" width="1" style="5" customWidth="1"/>
    <col min="13049" max="13055" width="5.28515625" style="5" customWidth="1"/>
    <col min="13056" max="13288" width="7.5703125" style="5"/>
    <col min="13289" max="13289" width="7" style="5" bestFit="1" customWidth="1"/>
    <col min="13290" max="13290" width="7.28515625" style="5" customWidth="1"/>
    <col min="13291" max="13291" width="6" style="5" customWidth="1"/>
    <col min="13292" max="13292" width="6.140625" style="5" customWidth="1"/>
    <col min="13293" max="13293" width="5.28515625" style="5" customWidth="1"/>
    <col min="13294" max="13294" width="0.7109375" style="5" customWidth="1"/>
    <col min="13295" max="13296" width="5.28515625" style="5" customWidth="1"/>
    <col min="13297" max="13297" width="5.85546875" style="5" customWidth="1"/>
    <col min="13298" max="13298" width="6.140625" style="5" customWidth="1"/>
    <col min="13299" max="13299" width="6.42578125" style="5" customWidth="1"/>
    <col min="13300" max="13300" width="7" style="5" bestFit="1" customWidth="1"/>
    <col min="13301" max="13301" width="0.85546875" style="5" customWidth="1"/>
    <col min="13302" max="13303" width="5.28515625" style="5" customWidth="1"/>
    <col min="13304" max="13304" width="1" style="5" customWidth="1"/>
    <col min="13305" max="13311" width="5.28515625" style="5" customWidth="1"/>
    <col min="13312" max="13544" width="7.5703125" style="5"/>
    <col min="13545" max="13545" width="7" style="5" bestFit="1" customWidth="1"/>
    <col min="13546" max="13546" width="7.28515625" style="5" customWidth="1"/>
    <col min="13547" max="13547" width="6" style="5" customWidth="1"/>
    <col min="13548" max="13548" width="6.140625" style="5" customWidth="1"/>
    <col min="13549" max="13549" width="5.28515625" style="5" customWidth="1"/>
    <col min="13550" max="13550" width="0.7109375" style="5" customWidth="1"/>
    <col min="13551" max="13552" width="5.28515625" style="5" customWidth="1"/>
    <col min="13553" max="13553" width="5.85546875" style="5" customWidth="1"/>
    <col min="13554" max="13554" width="6.140625" style="5" customWidth="1"/>
    <col min="13555" max="13555" width="6.42578125" style="5" customWidth="1"/>
    <col min="13556" max="13556" width="7" style="5" bestFit="1" customWidth="1"/>
    <col min="13557" max="13557" width="0.85546875" style="5" customWidth="1"/>
    <col min="13558" max="13559" width="5.28515625" style="5" customWidth="1"/>
    <col min="13560" max="13560" width="1" style="5" customWidth="1"/>
    <col min="13561" max="13567" width="5.28515625" style="5" customWidth="1"/>
    <col min="13568" max="13800" width="7.5703125" style="5"/>
    <col min="13801" max="13801" width="7" style="5" bestFit="1" customWidth="1"/>
    <col min="13802" max="13802" width="7.28515625" style="5" customWidth="1"/>
    <col min="13803" max="13803" width="6" style="5" customWidth="1"/>
    <col min="13804" max="13804" width="6.140625" style="5" customWidth="1"/>
    <col min="13805" max="13805" width="5.28515625" style="5" customWidth="1"/>
    <col min="13806" max="13806" width="0.7109375" style="5" customWidth="1"/>
    <col min="13807" max="13808" width="5.28515625" style="5" customWidth="1"/>
    <col min="13809" max="13809" width="5.85546875" style="5" customWidth="1"/>
    <col min="13810" max="13810" width="6.140625" style="5" customWidth="1"/>
    <col min="13811" max="13811" width="6.42578125" style="5" customWidth="1"/>
    <col min="13812" max="13812" width="7" style="5" bestFit="1" customWidth="1"/>
    <col min="13813" max="13813" width="0.85546875" style="5" customWidth="1"/>
    <col min="13814" max="13815" width="5.28515625" style="5" customWidth="1"/>
    <col min="13816" max="13816" width="1" style="5" customWidth="1"/>
    <col min="13817" max="13823" width="5.28515625" style="5" customWidth="1"/>
    <col min="13824" max="14056" width="7.5703125" style="5"/>
    <col min="14057" max="14057" width="7" style="5" bestFit="1" customWidth="1"/>
    <col min="14058" max="14058" width="7.28515625" style="5" customWidth="1"/>
    <col min="14059" max="14059" width="6" style="5" customWidth="1"/>
    <col min="14060" max="14060" width="6.140625" style="5" customWidth="1"/>
    <col min="14061" max="14061" width="5.28515625" style="5" customWidth="1"/>
    <col min="14062" max="14062" width="0.7109375" style="5" customWidth="1"/>
    <col min="14063" max="14064" width="5.28515625" style="5" customWidth="1"/>
    <col min="14065" max="14065" width="5.85546875" style="5" customWidth="1"/>
    <col min="14066" max="14066" width="6.140625" style="5" customWidth="1"/>
    <col min="14067" max="14067" width="6.42578125" style="5" customWidth="1"/>
    <col min="14068" max="14068" width="7" style="5" bestFit="1" customWidth="1"/>
    <col min="14069" max="14069" width="0.85546875" style="5" customWidth="1"/>
    <col min="14070" max="14071" width="5.28515625" style="5" customWidth="1"/>
    <col min="14072" max="14072" width="1" style="5" customWidth="1"/>
    <col min="14073" max="14079" width="5.28515625" style="5" customWidth="1"/>
    <col min="14080" max="14312" width="7.5703125" style="5"/>
    <col min="14313" max="14313" width="7" style="5" bestFit="1" customWidth="1"/>
    <col min="14314" max="14314" width="7.28515625" style="5" customWidth="1"/>
    <col min="14315" max="14315" width="6" style="5" customWidth="1"/>
    <col min="14316" max="14316" width="6.140625" style="5" customWidth="1"/>
    <col min="14317" max="14317" width="5.28515625" style="5" customWidth="1"/>
    <col min="14318" max="14318" width="0.7109375" style="5" customWidth="1"/>
    <col min="14319" max="14320" width="5.28515625" style="5" customWidth="1"/>
    <col min="14321" max="14321" width="5.85546875" style="5" customWidth="1"/>
    <col min="14322" max="14322" width="6.140625" style="5" customWidth="1"/>
    <col min="14323" max="14323" width="6.42578125" style="5" customWidth="1"/>
    <col min="14324" max="14324" width="7" style="5" bestFit="1" customWidth="1"/>
    <col min="14325" max="14325" width="0.85546875" style="5" customWidth="1"/>
    <col min="14326" max="14327" width="5.28515625" style="5" customWidth="1"/>
    <col min="14328" max="14328" width="1" style="5" customWidth="1"/>
    <col min="14329" max="14335" width="5.28515625" style="5" customWidth="1"/>
    <col min="14336" max="14568" width="7.5703125" style="5"/>
    <col min="14569" max="14569" width="7" style="5" bestFit="1" customWidth="1"/>
    <col min="14570" max="14570" width="7.28515625" style="5" customWidth="1"/>
    <col min="14571" max="14571" width="6" style="5" customWidth="1"/>
    <col min="14572" max="14572" width="6.140625" style="5" customWidth="1"/>
    <col min="14573" max="14573" width="5.28515625" style="5" customWidth="1"/>
    <col min="14574" max="14574" width="0.7109375" style="5" customWidth="1"/>
    <col min="14575" max="14576" width="5.28515625" style="5" customWidth="1"/>
    <col min="14577" max="14577" width="5.85546875" style="5" customWidth="1"/>
    <col min="14578" max="14578" width="6.140625" style="5" customWidth="1"/>
    <col min="14579" max="14579" width="6.42578125" style="5" customWidth="1"/>
    <col min="14580" max="14580" width="7" style="5" bestFit="1" customWidth="1"/>
    <col min="14581" max="14581" width="0.85546875" style="5" customWidth="1"/>
    <col min="14582" max="14583" width="5.28515625" style="5" customWidth="1"/>
    <col min="14584" max="14584" width="1" style="5" customWidth="1"/>
    <col min="14585" max="14591" width="5.28515625" style="5" customWidth="1"/>
    <col min="14592" max="14824" width="7.5703125" style="5"/>
    <col min="14825" max="14825" width="7" style="5" bestFit="1" customWidth="1"/>
    <col min="14826" max="14826" width="7.28515625" style="5" customWidth="1"/>
    <col min="14827" max="14827" width="6" style="5" customWidth="1"/>
    <col min="14828" max="14828" width="6.140625" style="5" customWidth="1"/>
    <col min="14829" max="14829" width="5.28515625" style="5" customWidth="1"/>
    <col min="14830" max="14830" width="0.7109375" style="5" customWidth="1"/>
    <col min="14831" max="14832" width="5.28515625" style="5" customWidth="1"/>
    <col min="14833" max="14833" width="5.85546875" style="5" customWidth="1"/>
    <col min="14834" max="14834" width="6.140625" style="5" customWidth="1"/>
    <col min="14835" max="14835" width="6.42578125" style="5" customWidth="1"/>
    <col min="14836" max="14836" width="7" style="5" bestFit="1" customWidth="1"/>
    <col min="14837" max="14837" width="0.85546875" style="5" customWidth="1"/>
    <col min="14838" max="14839" width="5.28515625" style="5" customWidth="1"/>
    <col min="14840" max="14840" width="1" style="5" customWidth="1"/>
    <col min="14841" max="14847" width="5.28515625" style="5" customWidth="1"/>
    <col min="14848" max="15080" width="7.5703125" style="5"/>
    <col min="15081" max="15081" width="7" style="5" bestFit="1" customWidth="1"/>
    <col min="15082" max="15082" width="7.28515625" style="5" customWidth="1"/>
    <col min="15083" max="15083" width="6" style="5" customWidth="1"/>
    <col min="15084" max="15084" width="6.140625" style="5" customWidth="1"/>
    <col min="15085" max="15085" width="5.28515625" style="5" customWidth="1"/>
    <col min="15086" max="15086" width="0.7109375" style="5" customWidth="1"/>
    <col min="15087" max="15088" width="5.28515625" style="5" customWidth="1"/>
    <col min="15089" max="15089" width="5.85546875" style="5" customWidth="1"/>
    <col min="15090" max="15090" width="6.140625" style="5" customWidth="1"/>
    <col min="15091" max="15091" width="6.42578125" style="5" customWidth="1"/>
    <col min="15092" max="15092" width="7" style="5" bestFit="1" customWidth="1"/>
    <col min="15093" max="15093" width="0.85546875" style="5" customWidth="1"/>
    <col min="15094" max="15095" width="5.28515625" style="5" customWidth="1"/>
    <col min="15096" max="15096" width="1" style="5" customWidth="1"/>
    <col min="15097" max="15103" width="5.28515625" style="5" customWidth="1"/>
    <col min="15104" max="15336" width="7.5703125" style="5"/>
    <col min="15337" max="15337" width="7" style="5" bestFit="1" customWidth="1"/>
    <col min="15338" max="15338" width="7.28515625" style="5" customWidth="1"/>
    <col min="15339" max="15339" width="6" style="5" customWidth="1"/>
    <col min="15340" max="15340" width="6.140625" style="5" customWidth="1"/>
    <col min="15341" max="15341" width="5.28515625" style="5" customWidth="1"/>
    <col min="15342" max="15342" width="0.7109375" style="5" customWidth="1"/>
    <col min="15343" max="15344" width="5.28515625" style="5" customWidth="1"/>
    <col min="15345" max="15345" width="5.85546875" style="5" customWidth="1"/>
    <col min="15346" max="15346" width="6.140625" style="5" customWidth="1"/>
    <col min="15347" max="15347" width="6.42578125" style="5" customWidth="1"/>
    <col min="15348" max="15348" width="7" style="5" bestFit="1" customWidth="1"/>
    <col min="15349" max="15349" width="0.85546875" style="5" customWidth="1"/>
    <col min="15350" max="15351" width="5.28515625" style="5" customWidth="1"/>
    <col min="15352" max="15352" width="1" style="5" customWidth="1"/>
    <col min="15353" max="15359" width="5.28515625" style="5" customWidth="1"/>
    <col min="15360" max="15592" width="7.5703125" style="5"/>
    <col min="15593" max="15593" width="7" style="5" bestFit="1" customWidth="1"/>
    <col min="15594" max="15594" width="7.28515625" style="5" customWidth="1"/>
    <col min="15595" max="15595" width="6" style="5" customWidth="1"/>
    <col min="15596" max="15596" width="6.140625" style="5" customWidth="1"/>
    <col min="15597" max="15597" width="5.28515625" style="5" customWidth="1"/>
    <col min="15598" max="15598" width="0.7109375" style="5" customWidth="1"/>
    <col min="15599" max="15600" width="5.28515625" style="5" customWidth="1"/>
    <col min="15601" max="15601" width="5.85546875" style="5" customWidth="1"/>
    <col min="15602" max="15602" width="6.140625" style="5" customWidth="1"/>
    <col min="15603" max="15603" width="6.42578125" style="5" customWidth="1"/>
    <col min="15604" max="15604" width="7" style="5" bestFit="1" customWidth="1"/>
    <col min="15605" max="15605" width="0.85546875" style="5" customWidth="1"/>
    <col min="15606" max="15607" width="5.28515625" style="5" customWidth="1"/>
    <col min="15608" max="15608" width="1" style="5" customWidth="1"/>
    <col min="15609" max="15615" width="5.28515625" style="5" customWidth="1"/>
    <col min="15616" max="15848" width="7.5703125" style="5"/>
    <col min="15849" max="15849" width="7" style="5" bestFit="1" customWidth="1"/>
    <col min="15850" max="15850" width="7.28515625" style="5" customWidth="1"/>
    <col min="15851" max="15851" width="6" style="5" customWidth="1"/>
    <col min="15852" max="15852" width="6.140625" style="5" customWidth="1"/>
    <col min="15853" max="15853" width="5.28515625" style="5" customWidth="1"/>
    <col min="15854" max="15854" width="0.7109375" style="5" customWidth="1"/>
    <col min="15855" max="15856" width="5.28515625" style="5" customWidth="1"/>
    <col min="15857" max="15857" width="5.85546875" style="5" customWidth="1"/>
    <col min="15858" max="15858" width="6.140625" style="5" customWidth="1"/>
    <col min="15859" max="15859" width="6.42578125" style="5" customWidth="1"/>
    <col min="15860" max="15860" width="7" style="5" bestFit="1" customWidth="1"/>
    <col min="15861" max="15861" width="0.85546875" style="5" customWidth="1"/>
    <col min="15862" max="15863" width="5.28515625" style="5" customWidth="1"/>
    <col min="15864" max="15864" width="1" style="5" customWidth="1"/>
    <col min="15865" max="15871" width="5.28515625" style="5" customWidth="1"/>
    <col min="15872" max="16104" width="7.5703125" style="5"/>
    <col min="16105" max="16105" width="7" style="5" bestFit="1" customWidth="1"/>
    <col min="16106" max="16106" width="7.28515625" style="5" customWidth="1"/>
    <col min="16107" max="16107" width="6" style="5" customWidth="1"/>
    <col min="16108" max="16108" width="6.140625" style="5" customWidth="1"/>
    <col min="16109" max="16109" width="5.28515625" style="5" customWidth="1"/>
    <col min="16110" max="16110" width="0.7109375" style="5" customWidth="1"/>
    <col min="16111" max="16112" width="5.28515625" style="5" customWidth="1"/>
    <col min="16113" max="16113" width="5.85546875" style="5" customWidth="1"/>
    <col min="16114" max="16114" width="6.140625" style="5" customWidth="1"/>
    <col min="16115" max="16115" width="6.42578125" style="5" customWidth="1"/>
    <col min="16116" max="16116" width="7" style="5" bestFit="1" customWidth="1"/>
    <col min="16117" max="16117" width="0.85546875" style="5" customWidth="1"/>
    <col min="16118" max="16119" width="5.28515625" style="5" customWidth="1"/>
    <col min="16120" max="16120" width="1" style="5" customWidth="1"/>
    <col min="16121" max="16127" width="5.28515625" style="5" customWidth="1"/>
    <col min="16128" max="16384" width="7.5703125" style="5"/>
  </cols>
  <sheetData>
    <row r="1" spans="1:19" ht="19.5" thickBot="1" x14ac:dyDescent="0.35">
      <c r="A1" s="357" t="s">
        <v>264</v>
      </c>
      <c r="B1" s="357"/>
      <c r="C1" s="357"/>
      <c r="D1" s="357"/>
      <c r="E1" s="357"/>
      <c r="F1" s="357"/>
      <c r="G1" s="357"/>
      <c r="H1" s="357"/>
      <c r="J1" s="179"/>
      <c r="K1" s="253" t="s">
        <v>195</v>
      </c>
      <c r="L1" s="179"/>
    </row>
    <row r="2" spans="1:19" ht="12.75" customHeight="1" x14ac:dyDescent="0.2">
      <c r="A2" s="357" t="s">
        <v>151</v>
      </c>
      <c r="B2" s="357"/>
      <c r="C2" s="357"/>
      <c r="D2" s="357"/>
      <c r="E2" s="357"/>
      <c r="F2" s="357"/>
      <c r="G2" s="357"/>
      <c r="H2" s="357"/>
      <c r="J2" s="179"/>
      <c r="K2" s="179"/>
      <c r="L2" s="179"/>
    </row>
    <row r="3" spans="1:19" ht="12.75" customHeight="1" x14ac:dyDescent="0.2">
      <c r="A3" s="357" t="s">
        <v>164</v>
      </c>
      <c r="B3" s="357"/>
      <c r="C3" s="357"/>
      <c r="D3" s="357"/>
      <c r="E3" s="357"/>
      <c r="F3" s="357"/>
      <c r="G3" s="357"/>
      <c r="H3" s="357"/>
    </row>
    <row r="4" spans="1:19" ht="12.75" customHeight="1" x14ac:dyDescent="0.2">
      <c r="A4" s="357" t="s">
        <v>361</v>
      </c>
      <c r="B4" s="357"/>
      <c r="C4" s="357"/>
      <c r="D4" s="357"/>
      <c r="E4" s="357"/>
      <c r="F4" s="357"/>
      <c r="G4" s="357"/>
      <c r="H4" s="357"/>
    </row>
    <row r="5" spans="1:19" ht="12.75" customHeight="1" x14ac:dyDescent="0.2">
      <c r="A5" s="357" t="s">
        <v>411</v>
      </c>
      <c r="B5" s="357"/>
      <c r="C5" s="357"/>
      <c r="D5" s="357"/>
      <c r="E5" s="357"/>
      <c r="F5" s="357"/>
      <c r="G5" s="357"/>
      <c r="H5" s="357"/>
    </row>
    <row r="6" spans="1:19" ht="12.75" customHeight="1" thickBot="1" x14ac:dyDescent="0.25">
      <c r="A6" s="21"/>
      <c r="B6" s="159"/>
      <c r="C6" s="159"/>
      <c r="D6" s="159"/>
      <c r="E6" s="159"/>
      <c r="F6" s="159"/>
      <c r="G6" s="159"/>
      <c r="H6" s="17"/>
    </row>
    <row r="7" spans="1:19" x14ac:dyDescent="0.2">
      <c r="A7" s="353" t="s">
        <v>126</v>
      </c>
      <c r="B7" s="353" t="s">
        <v>0</v>
      </c>
      <c r="C7" s="355" t="s">
        <v>183</v>
      </c>
      <c r="D7" s="29" t="s">
        <v>168</v>
      </c>
      <c r="E7" s="29" t="s">
        <v>169</v>
      </c>
      <c r="F7" s="29" t="s">
        <v>172</v>
      </c>
      <c r="G7" s="29" t="s">
        <v>173</v>
      </c>
      <c r="H7" s="353" t="s">
        <v>167</v>
      </c>
    </row>
    <row r="8" spans="1:19" ht="13.5" thickBot="1" x14ac:dyDescent="0.25">
      <c r="A8" s="354"/>
      <c r="B8" s="354"/>
      <c r="C8" s="354"/>
      <c r="D8" s="30" t="s">
        <v>261</v>
      </c>
      <c r="E8" s="30" t="s">
        <v>262</v>
      </c>
      <c r="F8" s="30" t="s">
        <v>261</v>
      </c>
      <c r="G8" s="30" t="s">
        <v>262</v>
      </c>
      <c r="H8" s="354" t="s">
        <v>167</v>
      </c>
    </row>
    <row r="9" spans="1:19" x14ac:dyDescent="0.2">
      <c r="A9" s="156"/>
      <c r="B9" s="360" t="s">
        <v>5</v>
      </c>
      <c r="C9" s="360"/>
      <c r="D9" s="360"/>
      <c r="E9" s="360"/>
      <c r="F9" s="360"/>
      <c r="G9" s="360"/>
      <c r="H9" s="3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</row>
    <row r="10" spans="1:19" x14ac:dyDescent="0.2">
      <c r="A10" s="87"/>
      <c r="B10" s="156"/>
      <c r="C10" s="156"/>
      <c r="D10" s="156"/>
      <c r="E10" s="156"/>
      <c r="F10" s="156"/>
      <c r="G10" s="156"/>
      <c r="H10" s="52"/>
    </row>
    <row r="11" spans="1:19" x14ac:dyDescent="0.2">
      <c r="A11" s="161">
        <v>2000</v>
      </c>
      <c r="B11" s="146">
        <v>21266</v>
      </c>
      <c r="C11" s="48">
        <v>1448</v>
      </c>
      <c r="D11" s="48">
        <v>519</v>
      </c>
      <c r="E11" s="48">
        <v>17284</v>
      </c>
      <c r="F11" s="48">
        <v>252</v>
      </c>
      <c r="G11" s="48">
        <v>1217</v>
      </c>
      <c r="H11" s="146">
        <v>546</v>
      </c>
      <c r="I11" s="98"/>
      <c r="J11" s="98"/>
    </row>
    <row r="12" spans="1:19" x14ac:dyDescent="0.2">
      <c r="A12" s="161">
        <v>2001</v>
      </c>
      <c r="B12" s="146">
        <v>21826</v>
      </c>
      <c r="C12" s="48">
        <v>1319</v>
      </c>
      <c r="D12" s="48">
        <v>488</v>
      </c>
      <c r="E12" s="48">
        <v>17804</v>
      </c>
      <c r="F12" s="48">
        <v>224</v>
      </c>
      <c r="G12" s="48">
        <v>1586</v>
      </c>
      <c r="H12" s="146">
        <v>405</v>
      </c>
      <c r="I12" s="98"/>
      <c r="J12" s="98"/>
    </row>
    <row r="13" spans="1:19" x14ac:dyDescent="0.2">
      <c r="A13" s="161">
        <v>2002</v>
      </c>
      <c r="B13" s="146">
        <f t="shared" ref="B13:B22" si="0">SUM(C13:H13)</f>
        <v>22816</v>
      </c>
      <c r="C13" s="48">
        <v>1184</v>
      </c>
      <c r="D13" s="48">
        <v>508</v>
      </c>
      <c r="E13" s="48">
        <v>18353</v>
      </c>
      <c r="F13" s="48">
        <v>320</v>
      </c>
      <c r="G13" s="48">
        <v>1994</v>
      </c>
      <c r="H13" s="146">
        <v>457</v>
      </c>
      <c r="I13" s="98"/>
      <c r="J13" s="98"/>
    </row>
    <row r="14" spans="1:19" x14ac:dyDescent="0.2">
      <c r="A14" s="161">
        <v>2003</v>
      </c>
      <c r="B14" s="146">
        <f t="shared" si="0"/>
        <v>24727</v>
      </c>
      <c r="C14" s="48">
        <v>1221</v>
      </c>
      <c r="D14" s="48">
        <v>462</v>
      </c>
      <c r="E14" s="48">
        <v>19877</v>
      </c>
      <c r="F14" s="48">
        <v>292</v>
      </c>
      <c r="G14" s="48">
        <v>2299</v>
      </c>
      <c r="H14" s="146">
        <v>576</v>
      </c>
      <c r="I14" s="98"/>
      <c r="J14" s="98"/>
    </row>
    <row r="15" spans="1:19" x14ac:dyDescent="0.2">
      <c r="A15" s="161">
        <v>2004</v>
      </c>
      <c r="B15" s="146">
        <f t="shared" si="0"/>
        <v>26358</v>
      </c>
      <c r="C15" s="48">
        <v>1267</v>
      </c>
      <c r="D15" s="48">
        <v>452</v>
      </c>
      <c r="E15" s="48">
        <v>20420</v>
      </c>
      <c r="F15" s="48">
        <v>306</v>
      </c>
      <c r="G15" s="48">
        <v>2718</v>
      </c>
      <c r="H15" s="146">
        <v>1195</v>
      </c>
      <c r="I15" s="98"/>
      <c r="J15" s="98"/>
    </row>
    <row r="16" spans="1:19" x14ac:dyDescent="0.2">
      <c r="A16" s="161">
        <v>2005</v>
      </c>
      <c r="B16" s="146">
        <f t="shared" si="0"/>
        <v>26816</v>
      </c>
      <c r="C16" s="48">
        <v>1010</v>
      </c>
      <c r="D16" s="48">
        <v>259</v>
      </c>
      <c r="E16" s="48">
        <v>20473</v>
      </c>
      <c r="F16" s="48">
        <v>622</v>
      </c>
      <c r="G16" s="48">
        <v>3487</v>
      </c>
      <c r="H16" s="146">
        <v>965</v>
      </c>
      <c r="I16" s="98"/>
      <c r="J16" s="98"/>
    </row>
    <row r="17" spans="1:10" x14ac:dyDescent="0.2">
      <c r="A17" s="161">
        <v>2006</v>
      </c>
      <c r="B17" s="146">
        <f t="shared" si="0"/>
        <v>27324</v>
      </c>
      <c r="C17" s="48">
        <v>1186</v>
      </c>
      <c r="D17" s="48">
        <v>347</v>
      </c>
      <c r="E17" s="48">
        <v>21465</v>
      </c>
      <c r="F17" s="48">
        <v>229</v>
      </c>
      <c r="G17" s="48">
        <v>3017</v>
      </c>
      <c r="H17" s="146">
        <v>1080</v>
      </c>
      <c r="I17" s="98"/>
      <c r="J17" s="98"/>
    </row>
    <row r="18" spans="1:10" x14ac:dyDescent="0.2">
      <c r="A18" s="161">
        <v>2007</v>
      </c>
      <c r="B18" s="146">
        <f t="shared" si="0"/>
        <v>26506</v>
      </c>
      <c r="C18" s="48">
        <v>915</v>
      </c>
      <c r="D18" s="48">
        <v>256</v>
      </c>
      <c r="E18" s="48">
        <v>21022</v>
      </c>
      <c r="F18" s="48">
        <v>144</v>
      </c>
      <c r="G18" s="48">
        <v>2985</v>
      </c>
      <c r="H18" s="146">
        <v>1184</v>
      </c>
      <c r="I18" s="98"/>
      <c r="J18" s="98"/>
    </row>
    <row r="19" spans="1:10" x14ac:dyDescent="0.2">
      <c r="A19" s="161">
        <v>2008</v>
      </c>
      <c r="B19" s="146">
        <f t="shared" si="0"/>
        <v>27179</v>
      </c>
      <c r="C19" s="48">
        <v>905</v>
      </c>
      <c r="D19" s="48">
        <v>214</v>
      </c>
      <c r="E19" s="48">
        <v>20553</v>
      </c>
      <c r="F19" s="48">
        <v>151</v>
      </c>
      <c r="G19" s="48">
        <v>3137</v>
      </c>
      <c r="H19" s="146">
        <v>2219</v>
      </c>
      <c r="I19" s="98"/>
      <c r="J19" s="98"/>
    </row>
    <row r="20" spans="1:10" x14ac:dyDescent="0.2">
      <c r="A20" s="161">
        <v>2009</v>
      </c>
      <c r="B20" s="146">
        <f t="shared" si="0"/>
        <v>27593</v>
      </c>
      <c r="C20" s="48">
        <v>911</v>
      </c>
      <c r="D20" s="48">
        <v>218</v>
      </c>
      <c r="E20" s="48">
        <v>21249</v>
      </c>
      <c r="F20" s="48">
        <v>136</v>
      </c>
      <c r="G20" s="48">
        <v>3133</v>
      </c>
      <c r="H20" s="146">
        <v>1946</v>
      </c>
      <c r="I20" s="98"/>
      <c r="J20" s="98"/>
    </row>
    <row r="21" spans="1:10" x14ac:dyDescent="0.2">
      <c r="A21" s="161">
        <v>2010</v>
      </c>
      <c r="B21" s="146">
        <f t="shared" si="0"/>
        <v>27639</v>
      </c>
      <c r="C21" s="48">
        <v>951</v>
      </c>
      <c r="D21" s="48">
        <v>265</v>
      </c>
      <c r="E21" s="48">
        <v>21473</v>
      </c>
      <c r="F21" s="48">
        <v>146</v>
      </c>
      <c r="G21" s="48">
        <v>3320</v>
      </c>
      <c r="H21" s="146">
        <v>1484</v>
      </c>
      <c r="I21" s="98"/>
      <c r="J21" s="98"/>
    </row>
    <row r="22" spans="1:10" x14ac:dyDescent="0.2">
      <c r="A22" s="161">
        <v>2011</v>
      </c>
      <c r="B22" s="146">
        <f t="shared" si="0"/>
        <v>27691</v>
      </c>
      <c r="C22" s="48">
        <v>811</v>
      </c>
      <c r="D22" s="48">
        <v>187</v>
      </c>
      <c r="E22" s="48">
        <v>21729</v>
      </c>
      <c r="F22" s="48">
        <v>111</v>
      </c>
      <c r="G22" s="48">
        <v>3643</v>
      </c>
      <c r="H22" s="146">
        <v>1210</v>
      </c>
      <c r="I22" s="98"/>
      <c r="J22" s="98"/>
    </row>
    <row r="23" spans="1:10" x14ac:dyDescent="0.2">
      <c r="A23" s="147">
        <v>2012</v>
      </c>
      <c r="B23" s="148" t="s">
        <v>131</v>
      </c>
      <c r="C23" s="148" t="s">
        <v>131</v>
      </c>
      <c r="D23" s="148" t="s">
        <v>131</v>
      </c>
      <c r="E23" s="148" t="s">
        <v>131</v>
      </c>
      <c r="F23" s="148" t="s">
        <v>131</v>
      </c>
      <c r="G23" s="148" t="s">
        <v>131</v>
      </c>
      <c r="H23" s="148" t="s">
        <v>131</v>
      </c>
      <c r="I23" s="98"/>
      <c r="J23" s="98"/>
    </row>
    <row r="24" spans="1:10" x14ac:dyDescent="0.2">
      <c r="A24" s="147">
        <v>2013</v>
      </c>
      <c r="B24" s="48" t="s">
        <v>131</v>
      </c>
      <c r="C24" s="48" t="s">
        <v>131</v>
      </c>
      <c r="D24" s="48" t="s">
        <v>131</v>
      </c>
      <c r="E24" s="48" t="s">
        <v>131</v>
      </c>
      <c r="F24" s="48" t="s">
        <v>131</v>
      </c>
      <c r="G24" s="48" t="s">
        <v>131</v>
      </c>
      <c r="H24" s="48" t="s">
        <v>131</v>
      </c>
      <c r="I24" s="98"/>
      <c r="J24" s="98"/>
    </row>
    <row r="25" spans="1:10" x14ac:dyDescent="0.2">
      <c r="A25" s="147" t="s">
        <v>185</v>
      </c>
      <c r="B25" s="146">
        <f>SUM(C25:H25)</f>
        <v>30910</v>
      </c>
      <c r="C25" s="48">
        <v>854</v>
      </c>
      <c r="D25" s="48">
        <v>203</v>
      </c>
      <c r="E25" s="48">
        <v>23907</v>
      </c>
      <c r="F25" s="48">
        <v>102</v>
      </c>
      <c r="G25" s="48">
        <v>4947</v>
      </c>
      <c r="H25" s="48">
        <v>897</v>
      </c>
      <c r="I25" s="98"/>
      <c r="J25" s="98"/>
    </row>
    <row r="26" spans="1:10" x14ac:dyDescent="0.2">
      <c r="A26" s="147">
        <v>2015</v>
      </c>
      <c r="B26" s="146">
        <f>SUM(C26:H26)</f>
        <v>32449</v>
      </c>
      <c r="C26" s="48">
        <v>859</v>
      </c>
      <c r="D26" s="48">
        <v>191</v>
      </c>
      <c r="E26" s="48">
        <v>24754</v>
      </c>
      <c r="F26" s="48">
        <v>106</v>
      </c>
      <c r="G26" s="48">
        <v>5461</v>
      </c>
      <c r="H26" s="48">
        <v>1078</v>
      </c>
      <c r="I26" s="98"/>
      <c r="J26" s="98"/>
    </row>
    <row r="27" spans="1:10" x14ac:dyDescent="0.2">
      <c r="A27" s="147">
        <v>2016</v>
      </c>
      <c r="B27" s="146">
        <f>SUM(C27:H27)</f>
        <v>33424</v>
      </c>
      <c r="C27" s="48">
        <v>958</v>
      </c>
      <c r="D27" s="48">
        <v>312</v>
      </c>
      <c r="E27" s="48">
        <v>25161</v>
      </c>
      <c r="F27" s="48">
        <v>163</v>
      </c>
      <c r="G27" s="48">
        <v>5907</v>
      </c>
      <c r="H27" s="48">
        <v>923</v>
      </c>
      <c r="I27" s="98"/>
      <c r="J27" s="98"/>
    </row>
    <row r="28" spans="1:10" x14ac:dyDescent="0.2">
      <c r="A28" s="147">
        <v>2017</v>
      </c>
      <c r="B28" s="146">
        <f>SUM(C28:H28)</f>
        <v>34500</v>
      </c>
      <c r="C28" s="48">
        <v>1051</v>
      </c>
      <c r="D28" s="48">
        <v>325</v>
      </c>
      <c r="E28" s="48">
        <v>25665</v>
      </c>
      <c r="F28" s="48">
        <v>144</v>
      </c>
      <c r="G28" s="48">
        <v>6252</v>
      </c>
      <c r="H28" s="48">
        <v>1063</v>
      </c>
      <c r="I28" s="98"/>
      <c r="J28" s="98"/>
    </row>
    <row r="29" spans="1:10" x14ac:dyDescent="0.2">
      <c r="A29" s="147">
        <v>2018</v>
      </c>
      <c r="B29" s="146">
        <v>35058</v>
      </c>
      <c r="C29" s="48">
        <v>1058</v>
      </c>
      <c r="D29" s="48">
        <v>387</v>
      </c>
      <c r="E29" s="48">
        <v>25855</v>
      </c>
      <c r="F29" s="48">
        <v>119</v>
      </c>
      <c r="G29" s="48">
        <v>6653</v>
      </c>
      <c r="H29" s="48">
        <v>986</v>
      </c>
      <c r="I29" s="98"/>
      <c r="J29" s="98"/>
    </row>
    <row r="30" spans="1:10" ht="18" customHeight="1" x14ac:dyDescent="0.2">
      <c r="A30" s="149"/>
      <c r="B30" s="14"/>
      <c r="C30" s="14"/>
      <c r="D30" s="14"/>
      <c r="E30" s="14"/>
      <c r="F30" s="48"/>
      <c r="G30" s="48"/>
      <c r="H30" s="7"/>
    </row>
    <row r="31" spans="1:10" x14ac:dyDescent="0.2">
      <c r="A31" s="155"/>
      <c r="B31" s="360" t="s">
        <v>11</v>
      </c>
      <c r="C31" s="360"/>
      <c r="D31" s="360"/>
      <c r="E31" s="360"/>
      <c r="F31" s="360"/>
      <c r="G31" s="360"/>
      <c r="H31" s="360"/>
    </row>
    <row r="32" spans="1:10" x14ac:dyDescent="0.2">
      <c r="A32" s="161"/>
      <c r="B32" s="162"/>
      <c r="C32" s="162"/>
      <c r="D32" s="162"/>
      <c r="E32" s="162"/>
      <c r="F32" s="162"/>
      <c r="G32" s="162"/>
      <c r="H32" s="162"/>
    </row>
    <row r="33" spans="1:8" x14ac:dyDescent="0.2">
      <c r="A33" s="147">
        <v>2000</v>
      </c>
      <c r="B33" s="157">
        <f t="shared" ref="B33:B44" si="1">SUM(C33:H33)</f>
        <v>100.00000000000001</v>
      </c>
      <c r="C33" s="157">
        <f t="shared" ref="C33:C38" si="2">+C11/$B11*100</f>
        <v>6.8089908774569734</v>
      </c>
      <c r="D33" s="157">
        <f t="shared" ref="D33:D38" si="3">+D11/$B11*100</f>
        <v>2.4405153766575753</v>
      </c>
      <c r="E33" s="157">
        <f t="shared" ref="E33:E38" si="4">+E11/$B11*100</f>
        <v>81.275275086993332</v>
      </c>
      <c r="F33" s="157">
        <f t="shared" ref="F33:F38" si="5">+F11/$B11*100</f>
        <v>1.184990125082291</v>
      </c>
      <c r="G33" s="157">
        <f t="shared" ref="G33:G38" si="6">+G11/$B11*100</f>
        <v>5.7227499294648734</v>
      </c>
      <c r="H33" s="157">
        <f t="shared" ref="H33:H38" si="7">+H11/$B11*100</f>
        <v>2.5674786043449638</v>
      </c>
    </row>
    <row r="34" spans="1:8" x14ac:dyDescent="0.2">
      <c r="A34" s="147">
        <v>2001</v>
      </c>
      <c r="B34" s="157">
        <f t="shared" si="1"/>
        <v>100.00000000000001</v>
      </c>
      <c r="C34" s="157">
        <f t="shared" si="2"/>
        <v>6.0432511683313477</v>
      </c>
      <c r="D34" s="157">
        <f t="shared" si="3"/>
        <v>2.2358654815357828</v>
      </c>
      <c r="E34" s="157">
        <f t="shared" si="4"/>
        <v>81.572436543571897</v>
      </c>
      <c r="F34" s="157">
        <f t="shared" si="5"/>
        <v>1.0262989095574084</v>
      </c>
      <c r="G34" s="157">
        <f t="shared" si="6"/>
        <v>7.2665628149912953</v>
      </c>
      <c r="H34" s="157">
        <f t="shared" si="7"/>
        <v>1.8555850820122788</v>
      </c>
    </row>
    <row r="35" spans="1:8" x14ac:dyDescent="0.2">
      <c r="A35" s="147">
        <v>2002</v>
      </c>
      <c r="B35" s="148">
        <f t="shared" si="1"/>
        <v>100</v>
      </c>
      <c r="C35" s="148">
        <f t="shared" si="2"/>
        <v>5.1893408134642351</v>
      </c>
      <c r="D35" s="148">
        <f t="shared" si="3"/>
        <v>2.2265077138849931</v>
      </c>
      <c r="E35" s="148">
        <f t="shared" si="4"/>
        <v>80.439165497896212</v>
      </c>
      <c r="F35" s="148">
        <f t="shared" si="5"/>
        <v>1.4025245441795231</v>
      </c>
      <c r="G35" s="148">
        <f t="shared" si="6"/>
        <v>8.739481065918655</v>
      </c>
      <c r="H35" s="148">
        <f t="shared" si="7"/>
        <v>2.0029803646563815</v>
      </c>
    </row>
    <row r="36" spans="1:8" x14ac:dyDescent="0.2">
      <c r="A36" s="147">
        <v>2003</v>
      </c>
      <c r="B36" s="148">
        <f t="shared" si="1"/>
        <v>100</v>
      </c>
      <c r="C36" s="148">
        <f t="shared" si="2"/>
        <v>4.9379221094350303</v>
      </c>
      <c r="D36" s="148">
        <f t="shared" si="3"/>
        <v>1.8684029603267684</v>
      </c>
      <c r="E36" s="148">
        <f t="shared" si="4"/>
        <v>80.385813078820718</v>
      </c>
      <c r="F36" s="148">
        <f t="shared" si="5"/>
        <v>1.1808953775225461</v>
      </c>
      <c r="G36" s="148">
        <f t="shared" si="6"/>
        <v>9.2975290168641553</v>
      </c>
      <c r="H36" s="148">
        <f t="shared" si="7"/>
        <v>2.3294374570307763</v>
      </c>
    </row>
    <row r="37" spans="1:8" x14ac:dyDescent="0.2">
      <c r="A37" s="147">
        <v>2004</v>
      </c>
      <c r="B37" s="148">
        <f t="shared" si="1"/>
        <v>100.00000000000001</v>
      </c>
      <c r="C37" s="148">
        <f t="shared" si="2"/>
        <v>4.8068897488428561</v>
      </c>
      <c r="D37" s="148">
        <f t="shared" si="3"/>
        <v>1.7148493815919268</v>
      </c>
      <c r="E37" s="148">
        <f t="shared" si="4"/>
        <v>77.471735336520226</v>
      </c>
      <c r="F37" s="148">
        <f t="shared" si="5"/>
        <v>1.16093785567949</v>
      </c>
      <c r="G37" s="148">
        <f t="shared" si="6"/>
        <v>10.311859776917824</v>
      </c>
      <c r="H37" s="148">
        <f t="shared" si="7"/>
        <v>4.5337279004476816</v>
      </c>
    </row>
    <row r="38" spans="1:8" x14ac:dyDescent="0.2">
      <c r="A38" s="147">
        <v>2005</v>
      </c>
      <c r="B38" s="148">
        <f t="shared" si="1"/>
        <v>99.999999999999986</v>
      </c>
      <c r="C38" s="148">
        <f t="shared" si="2"/>
        <v>3.7664081145584727</v>
      </c>
      <c r="D38" s="148">
        <f t="shared" si="3"/>
        <v>0.96584128878281617</v>
      </c>
      <c r="E38" s="148">
        <f t="shared" si="4"/>
        <v>76.346211217183765</v>
      </c>
      <c r="F38" s="148">
        <f t="shared" si="5"/>
        <v>2.3195107398568018</v>
      </c>
      <c r="G38" s="148">
        <f t="shared" si="6"/>
        <v>13.003430787589497</v>
      </c>
      <c r="H38" s="148">
        <f t="shared" si="7"/>
        <v>3.5985978520286399</v>
      </c>
    </row>
    <row r="39" spans="1:8" x14ac:dyDescent="0.2">
      <c r="A39" s="147">
        <v>2006</v>
      </c>
      <c r="B39" s="148">
        <f t="shared" si="1"/>
        <v>99.999999999999986</v>
      </c>
      <c r="C39" s="148">
        <f>+C16/$B16*100</f>
        <v>3.7664081145584727</v>
      </c>
      <c r="D39" s="148">
        <f t="shared" ref="D39:D41" si="8">+D16/$B16*100</f>
        <v>0.96584128878281617</v>
      </c>
      <c r="E39" s="148">
        <f t="shared" ref="E39:E41" si="9">+E16/$B16*100</f>
        <v>76.346211217183765</v>
      </c>
      <c r="F39" s="148">
        <f t="shared" ref="F39:F41" si="10">+F16/$B16*100</f>
        <v>2.3195107398568018</v>
      </c>
      <c r="G39" s="148">
        <f t="shared" ref="G39:G41" si="11">+G16/$B16*100</f>
        <v>13.003430787589497</v>
      </c>
      <c r="H39" s="148">
        <f>+H16/$B16*100</f>
        <v>3.5985978520286399</v>
      </c>
    </row>
    <row r="40" spans="1:8" x14ac:dyDescent="0.2">
      <c r="A40" s="147">
        <v>2007</v>
      </c>
      <c r="B40" s="148">
        <f t="shared" si="1"/>
        <v>100</v>
      </c>
      <c r="C40" s="148">
        <f>+C17/$B17*100</f>
        <v>4.340506514419558</v>
      </c>
      <c r="D40" s="148">
        <f t="shared" si="8"/>
        <v>1.2699458351632265</v>
      </c>
      <c r="E40" s="148">
        <f t="shared" si="9"/>
        <v>78.557312252964422</v>
      </c>
      <c r="F40" s="148">
        <f t="shared" si="10"/>
        <v>0.83809105548235985</v>
      </c>
      <c r="G40" s="148">
        <f t="shared" si="11"/>
        <v>11.041575172009955</v>
      </c>
      <c r="H40" s="148">
        <f>+H17/$B17*100</f>
        <v>3.9525691699604746</v>
      </c>
    </row>
    <row r="41" spans="1:8" x14ac:dyDescent="0.2">
      <c r="A41" s="147">
        <v>2008</v>
      </c>
      <c r="B41" s="148">
        <f t="shared" si="1"/>
        <v>100.00000000000001</v>
      </c>
      <c r="C41" s="148">
        <f>+C18/$B18*100</f>
        <v>3.4520485927714479</v>
      </c>
      <c r="D41" s="148">
        <f t="shared" si="8"/>
        <v>0.96581905983550898</v>
      </c>
      <c r="E41" s="148">
        <f t="shared" si="9"/>
        <v>79.310344827586206</v>
      </c>
      <c r="F41" s="148">
        <f t="shared" si="10"/>
        <v>0.54327322115747378</v>
      </c>
      <c r="G41" s="148">
        <f t="shared" si="11"/>
        <v>11.261601146910133</v>
      </c>
      <c r="H41" s="148">
        <f>+H18/$B18*100</f>
        <v>4.4669131517392291</v>
      </c>
    </row>
    <row r="42" spans="1:8" x14ac:dyDescent="0.2">
      <c r="A42" s="147">
        <v>2009</v>
      </c>
      <c r="B42" s="148">
        <f t="shared" si="1"/>
        <v>100</v>
      </c>
      <c r="C42" s="148">
        <f>+C20/$B20*100</f>
        <v>3.3015619903598741</v>
      </c>
      <c r="D42" s="148">
        <f t="shared" ref="D42:D44" si="12">+D20/$B20*100</f>
        <v>0.79005544884572176</v>
      </c>
      <c r="E42" s="148">
        <f t="shared" ref="E42:E44" si="13">+E20/$B20*100</f>
        <v>77.008661617076797</v>
      </c>
      <c r="F42" s="148">
        <f t="shared" ref="F42:F44" si="14">+F20/$B20*100</f>
        <v>0.49287862863769794</v>
      </c>
      <c r="G42" s="148">
        <f t="shared" ref="G42:G44" si="15">+G20/$B20*100</f>
        <v>11.354328996484615</v>
      </c>
      <c r="H42" s="148">
        <f>+H20/$B20*100</f>
        <v>7.0525133185952962</v>
      </c>
    </row>
    <row r="43" spans="1:8" x14ac:dyDescent="0.2">
      <c r="A43" s="147">
        <v>2010</v>
      </c>
      <c r="B43" s="148">
        <f t="shared" si="1"/>
        <v>100.00000000000001</v>
      </c>
      <c r="C43" s="148">
        <f>+C21/$B21*100</f>
        <v>3.4407901877781395</v>
      </c>
      <c r="D43" s="148">
        <f t="shared" si="12"/>
        <v>0.9587901154166214</v>
      </c>
      <c r="E43" s="148">
        <f t="shared" si="13"/>
        <v>77.690943956004205</v>
      </c>
      <c r="F43" s="148">
        <f t="shared" si="14"/>
        <v>0.52823908245594997</v>
      </c>
      <c r="G43" s="148">
        <f t="shared" si="15"/>
        <v>12.012012012012011</v>
      </c>
      <c r="H43" s="148">
        <f>+H21/$B21*100</f>
        <v>5.3692246463330804</v>
      </c>
    </row>
    <row r="44" spans="1:8" x14ac:dyDescent="0.2">
      <c r="A44" s="147">
        <v>2011</v>
      </c>
      <c r="B44" s="148">
        <f t="shared" si="1"/>
        <v>99.999999999999986</v>
      </c>
      <c r="C44" s="148">
        <f>+C22/$B22*100</f>
        <v>2.9287494131667327</v>
      </c>
      <c r="D44" s="148">
        <f t="shared" si="12"/>
        <v>0.67530966740096066</v>
      </c>
      <c r="E44" s="148">
        <f t="shared" si="13"/>
        <v>78.469538839334078</v>
      </c>
      <c r="F44" s="148">
        <f t="shared" si="14"/>
        <v>0.40085226246794986</v>
      </c>
      <c r="G44" s="148">
        <f t="shared" si="15"/>
        <v>13.155899028565237</v>
      </c>
      <c r="H44" s="148">
        <f>+H22/$B22*100</f>
        <v>4.3696507890650391</v>
      </c>
    </row>
    <row r="45" spans="1:8" x14ac:dyDescent="0.2">
      <c r="A45" s="147">
        <v>2012</v>
      </c>
      <c r="B45" s="148" t="s">
        <v>131</v>
      </c>
      <c r="C45" s="148" t="s">
        <v>131</v>
      </c>
      <c r="D45" s="148" t="s">
        <v>131</v>
      </c>
      <c r="E45" s="148" t="s">
        <v>131</v>
      </c>
      <c r="F45" s="148" t="s">
        <v>131</v>
      </c>
      <c r="G45" s="148" t="s">
        <v>131</v>
      </c>
      <c r="H45" s="148" t="s">
        <v>131</v>
      </c>
    </row>
    <row r="46" spans="1:8" x14ac:dyDescent="0.2">
      <c r="A46" s="147">
        <v>2013</v>
      </c>
      <c r="B46" s="48" t="s">
        <v>131</v>
      </c>
      <c r="C46" s="48" t="s">
        <v>131</v>
      </c>
      <c r="D46" s="48" t="s">
        <v>131</v>
      </c>
      <c r="E46" s="48" t="s">
        <v>131</v>
      </c>
      <c r="F46" s="48" t="s">
        <v>131</v>
      </c>
      <c r="G46" s="48" t="s">
        <v>131</v>
      </c>
      <c r="H46" s="48" t="s">
        <v>131</v>
      </c>
    </row>
    <row r="47" spans="1:8" s="73" customFormat="1" x14ac:dyDescent="0.2">
      <c r="A47" s="147">
        <v>2014</v>
      </c>
      <c r="B47" s="148">
        <f>SUM(C47:H47)</f>
        <v>100.00000000000001</v>
      </c>
      <c r="C47" s="148">
        <f>+C25/$B25*100</f>
        <v>2.7628599158848268</v>
      </c>
      <c r="D47" s="148">
        <f t="shared" ref="D47:D49" si="16">+D25/$B25*100</f>
        <v>0.65674538984147524</v>
      </c>
      <c r="E47" s="148">
        <f t="shared" ref="E47:E49" si="17">+E25/$B25*100</f>
        <v>77.343901649951476</v>
      </c>
      <c r="F47" s="148">
        <f t="shared" ref="F47:F49" si="18">+F25/$B25*100</f>
        <v>0.32999029440310579</v>
      </c>
      <c r="G47" s="148">
        <f t="shared" ref="G47:G49" si="19">+G25/$B25*100</f>
        <v>16.004529278550631</v>
      </c>
      <c r="H47" s="148">
        <f>+H25/$B25*100</f>
        <v>2.901973471368489</v>
      </c>
    </row>
    <row r="48" spans="1:8" s="73" customFormat="1" x14ac:dyDescent="0.2">
      <c r="A48" s="147">
        <v>2015</v>
      </c>
      <c r="B48" s="148">
        <f>SUM(C48:H48)</f>
        <v>99.999999999999986</v>
      </c>
      <c r="C48" s="148">
        <f>+C26/$B26*100</f>
        <v>2.647231039477334</v>
      </c>
      <c r="D48" s="148">
        <f t="shared" si="16"/>
        <v>0.58861598200252696</v>
      </c>
      <c r="E48" s="148">
        <f t="shared" si="17"/>
        <v>76.285863971154726</v>
      </c>
      <c r="F48" s="148">
        <f t="shared" si="18"/>
        <v>0.32666646121606213</v>
      </c>
      <c r="G48" s="148">
        <f t="shared" si="19"/>
        <v>16.829486270763354</v>
      </c>
      <c r="H48" s="148">
        <f>+H26/$B26*100</f>
        <v>3.3221362753859904</v>
      </c>
    </row>
    <row r="49" spans="1:8" x14ac:dyDescent="0.2">
      <c r="A49" s="147">
        <v>2016</v>
      </c>
      <c r="B49" s="148">
        <f>SUM(C49:H49)</f>
        <v>100</v>
      </c>
      <c r="C49" s="148">
        <f>+C27/$B27*100</f>
        <v>2.8662039253231208</v>
      </c>
      <c r="D49" s="148">
        <f t="shared" si="16"/>
        <v>0.93346098611775974</v>
      </c>
      <c r="E49" s="148">
        <f t="shared" si="17"/>
        <v>75.278243178554334</v>
      </c>
      <c r="F49" s="148">
        <f t="shared" si="18"/>
        <v>0.48767352800382957</v>
      </c>
      <c r="G49" s="148">
        <f t="shared" si="19"/>
        <v>17.672929631402585</v>
      </c>
      <c r="H49" s="148">
        <f>+H27/$B27*100</f>
        <v>2.7614887505983723</v>
      </c>
    </row>
    <row r="50" spans="1:8" x14ac:dyDescent="0.2">
      <c r="A50" s="147">
        <v>2017</v>
      </c>
      <c r="B50" s="148">
        <f>SUM(C50:H50)</f>
        <v>100</v>
      </c>
      <c r="C50" s="148">
        <f>+C28/B28*100</f>
        <v>3.0463768115942029</v>
      </c>
      <c r="D50" s="148">
        <f>+D28/B28*100</f>
        <v>0.94202898550724645</v>
      </c>
      <c r="E50" s="148">
        <f>+E28/B28*100</f>
        <v>74.391304347826079</v>
      </c>
      <c r="F50" s="148">
        <f>+F28/B28*100</f>
        <v>0.41739130434782606</v>
      </c>
      <c r="G50" s="148">
        <f>+G28/B28*100</f>
        <v>18.121739130434783</v>
      </c>
      <c r="H50" s="148">
        <f>+H28/B28*100</f>
        <v>3.0811594202898549</v>
      </c>
    </row>
    <row r="51" spans="1:8" ht="13.5" thickBot="1" x14ac:dyDescent="0.25">
      <c r="A51" s="151">
        <v>2018</v>
      </c>
      <c r="B51" s="158">
        <f>SUM(C51:H51)</f>
        <v>100</v>
      </c>
      <c r="C51" s="158">
        <f>+C29/B29*100</f>
        <v>3.0178561241371442</v>
      </c>
      <c r="D51" s="158">
        <f>+D29/B29*100</f>
        <v>1.1038849905870274</v>
      </c>
      <c r="E51" s="158">
        <f>+E29/B29*100</f>
        <v>73.749215585601007</v>
      </c>
      <c r="F51" s="158">
        <f>+F29/B29*100</f>
        <v>0.33943750356551999</v>
      </c>
      <c r="G51" s="158">
        <f>+G29/B29*100</f>
        <v>18.977123623709282</v>
      </c>
      <c r="H51" s="158">
        <f>+H29/B29*100</f>
        <v>2.8124821724000229</v>
      </c>
    </row>
    <row r="52" spans="1:8" ht="15" customHeight="1" x14ac:dyDescent="0.2">
      <c r="A52" s="359" t="s">
        <v>238</v>
      </c>
      <c r="B52" s="359"/>
      <c r="C52" s="359"/>
      <c r="D52" s="359"/>
      <c r="E52" s="359"/>
      <c r="F52" s="359"/>
      <c r="G52" s="359"/>
    </row>
    <row r="53" spans="1:8" x14ac:dyDescent="0.2">
      <c r="A53" s="339" t="s">
        <v>234</v>
      </c>
      <c r="B53" s="339"/>
      <c r="C53" s="339"/>
      <c r="D53" s="339"/>
      <c r="E53" s="339"/>
      <c r="F53" s="339"/>
      <c r="G53" s="339"/>
    </row>
    <row r="55" spans="1:8" x14ac:dyDescent="0.2">
      <c r="B55" s="163"/>
      <c r="C55" s="163"/>
      <c r="D55" s="163"/>
      <c r="E55" s="163"/>
      <c r="F55" s="163"/>
      <c r="G55" s="163"/>
    </row>
  </sheetData>
  <mergeCells count="13">
    <mergeCell ref="A5:H5"/>
    <mergeCell ref="A1:H1"/>
    <mergeCell ref="H7:H8"/>
    <mergeCell ref="A52:G52"/>
    <mergeCell ref="A53:G53"/>
    <mergeCell ref="A7:A8"/>
    <mergeCell ref="B7:B8"/>
    <mergeCell ref="C7:C8"/>
    <mergeCell ref="B9:H9"/>
    <mergeCell ref="B31:H31"/>
    <mergeCell ref="A2:H2"/>
    <mergeCell ref="A3:H3"/>
    <mergeCell ref="A4:H4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workbookViewId="0">
      <selection activeCell="C29" sqref="C29:H29"/>
    </sheetView>
  </sheetViews>
  <sheetFormatPr baseColWidth="10" defaultColWidth="6.42578125" defaultRowHeight="12.75" x14ac:dyDescent="0.2"/>
  <cols>
    <col min="1" max="7" width="9.7109375" style="152" customWidth="1"/>
    <col min="8" max="10" width="9.7109375" style="5" customWidth="1"/>
    <col min="11" max="11" width="11.140625" style="5" bestFit="1" customWidth="1"/>
    <col min="12" max="239" width="6.42578125" style="5"/>
    <col min="240" max="240" width="6" style="5" bestFit="1" customWidth="1"/>
    <col min="241" max="241" width="6.28515625" style="5" customWidth="1"/>
    <col min="242" max="242" width="1.85546875" style="5" customWidth="1"/>
    <col min="243" max="243" width="5.42578125" style="5" customWidth="1"/>
    <col min="244" max="244" width="1.85546875" style="5" customWidth="1"/>
    <col min="245" max="246" width="5.42578125" style="5" customWidth="1"/>
    <col min="247" max="247" width="1.85546875" style="5" customWidth="1"/>
    <col min="248" max="248" width="4.85546875" style="5" customWidth="1"/>
    <col min="249" max="249" width="5.28515625" style="5" customWidth="1"/>
    <col min="250" max="250" width="6.140625" style="5" customWidth="1"/>
    <col min="251" max="251" width="6" style="5" customWidth="1"/>
    <col min="252" max="252" width="5.7109375" style="5" customWidth="1"/>
    <col min="253" max="253" width="7" style="5" bestFit="1" customWidth="1"/>
    <col min="254" max="254" width="1.85546875" style="5" customWidth="1"/>
    <col min="255" max="256" width="5.42578125" style="5" customWidth="1"/>
    <col min="257" max="257" width="1.85546875" style="5" customWidth="1"/>
    <col min="258" max="261" width="5" style="5" customWidth="1"/>
    <col min="262" max="263" width="7" style="5" bestFit="1" customWidth="1"/>
    <col min="264" max="264" width="5.28515625" style="5" customWidth="1"/>
    <col min="265" max="495" width="6.42578125" style="5"/>
    <col min="496" max="496" width="6" style="5" bestFit="1" customWidth="1"/>
    <col min="497" max="497" width="6.28515625" style="5" customWidth="1"/>
    <col min="498" max="498" width="1.85546875" style="5" customWidth="1"/>
    <col min="499" max="499" width="5.42578125" style="5" customWidth="1"/>
    <col min="500" max="500" width="1.85546875" style="5" customWidth="1"/>
    <col min="501" max="502" width="5.42578125" style="5" customWidth="1"/>
    <col min="503" max="503" width="1.85546875" style="5" customWidth="1"/>
    <col min="504" max="504" width="4.85546875" style="5" customWidth="1"/>
    <col min="505" max="505" width="5.28515625" style="5" customWidth="1"/>
    <col min="506" max="506" width="6.140625" style="5" customWidth="1"/>
    <col min="507" max="507" width="6" style="5" customWidth="1"/>
    <col min="508" max="508" width="5.7109375" style="5" customWidth="1"/>
    <col min="509" max="509" width="7" style="5" bestFit="1" customWidth="1"/>
    <col min="510" max="510" width="1.85546875" style="5" customWidth="1"/>
    <col min="511" max="512" width="5.42578125" style="5" customWidth="1"/>
    <col min="513" max="513" width="1.85546875" style="5" customWidth="1"/>
    <col min="514" max="517" width="5" style="5" customWidth="1"/>
    <col min="518" max="519" width="7" style="5" bestFit="1" customWidth="1"/>
    <col min="520" max="520" width="5.28515625" style="5" customWidth="1"/>
    <col min="521" max="751" width="6.42578125" style="5"/>
    <col min="752" max="752" width="6" style="5" bestFit="1" customWidth="1"/>
    <col min="753" max="753" width="6.28515625" style="5" customWidth="1"/>
    <col min="754" max="754" width="1.85546875" style="5" customWidth="1"/>
    <col min="755" max="755" width="5.42578125" style="5" customWidth="1"/>
    <col min="756" max="756" width="1.85546875" style="5" customWidth="1"/>
    <col min="757" max="758" width="5.42578125" style="5" customWidth="1"/>
    <col min="759" max="759" width="1.85546875" style="5" customWidth="1"/>
    <col min="760" max="760" width="4.85546875" style="5" customWidth="1"/>
    <col min="761" max="761" width="5.28515625" style="5" customWidth="1"/>
    <col min="762" max="762" width="6.140625" style="5" customWidth="1"/>
    <col min="763" max="763" width="6" style="5" customWidth="1"/>
    <col min="764" max="764" width="5.7109375" style="5" customWidth="1"/>
    <col min="765" max="765" width="7" style="5" bestFit="1" customWidth="1"/>
    <col min="766" max="766" width="1.85546875" style="5" customWidth="1"/>
    <col min="767" max="768" width="5.42578125" style="5" customWidth="1"/>
    <col min="769" max="769" width="1.85546875" style="5" customWidth="1"/>
    <col min="770" max="773" width="5" style="5" customWidth="1"/>
    <col min="774" max="775" width="7" style="5" bestFit="1" customWidth="1"/>
    <col min="776" max="776" width="5.28515625" style="5" customWidth="1"/>
    <col min="777" max="1007" width="6.42578125" style="5"/>
    <col min="1008" max="1008" width="6" style="5" bestFit="1" customWidth="1"/>
    <col min="1009" max="1009" width="6.28515625" style="5" customWidth="1"/>
    <col min="1010" max="1010" width="1.85546875" style="5" customWidth="1"/>
    <col min="1011" max="1011" width="5.42578125" style="5" customWidth="1"/>
    <col min="1012" max="1012" width="1.85546875" style="5" customWidth="1"/>
    <col min="1013" max="1014" width="5.42578125" style="5" customWidth="1"/>
    <col min="1015" max="1015" width="1.85546875" style="5" customWidth="1"/>
    <col min="1016" max="1016" width="4.85546875" style="5" customWidth="1"/>
    <col min="1017" max="1017" width="5.28515625" style="5" customWidth="1"/>
    <col min="1018" max="1018" width="6.140625" style="5" customWidth="1"/>
    <col min="1019" max="1019" width="6" style="5" customWidth="1"/>
    <col min="1020" max="1020" width="5.7109375" style="5" customWidth="1"/>
    <col min="1021" max="1021" width="7" style="5" bestFit="1" customWidth="1"/>
    <col min="1022" max="1022" width="1.85546875" style="5" customWidth="1"/>
    <col min="1023" max="1024" width="5.42578125" style="5" customWidth="1"/>
    <col min="1025" max="1025" width="1.85546875" style="5" customWidth="1"/>
    <col min="1026" max="1029" width="5" style="5" customWidth="1"/>
    <col min="1030" max="1031" width="7" style="5" bestFit="1" customWidth="1"/>
    <col min="1032" max="1032" width="5.28515625" style="5" customWidth="1"/>
    <col min="1033" max="1263" width="6.42578125" style="5"/>
    <col min="1264" max="1264" width="6" style="5" bestFit="1" customWidth="1"/>
    <col min="1265" max="1265" width="6.28515625" style="5" customWidth="1"/>
    <col min="1266" max="1266" width="1.85546875" style="5" customWidth="1"/>
    <col min="1267" max="1267" width="5.42578125" style="5" customWidth="1"/>
    <col min="1268" max="1268" width="1.85546875" style="5" customWidth="1"/>
    <col min="1269" max="1270" width="5.42578125" style="5" customWidth="1"/>
    <col min="1271" max="1271" width="1.85546875" style="5" customWidth="1"/>
    <col min="1272" max="1272" width="4.85546875" style="5" customWidth="1"/>
    <col min="1273" max="1273" width="5.28515625" style="5" customWidth="1"/>
    <col min="1274" max="1274" width="6.140625" style="5" customWidth="1"/>
    <col min="1275" max="1275" width="6" style="5" customWidth="1"/>
    <col min="1276" max="1276" width="5.7109375" style="5" customWidth="1"/>
    <col min="1277" max="1277" width="7" style="5" bestFit="1" customWidth="1"/>
    <col min="1278" max="1278" width="1.85546875" style="5" customWidth="1"/>
    <col min="1279" max="1280" width="5.42578125" style="5" customWidth="1"/>
    <col min="1281" max="1281" width="1.85546875" style="5" customWidth="1"/>
    <col min="1282" max="1285" width="5" style="5" customWidth="1"/>
    <col min="1286" max="1287" width="7" style="5" bestFit="1" customWidth="1"/>
    <col min="1288" max="1288" width="5.28515625" style="5" customWidth="1"/>
    <col min="1289" max="1519" width="6.42578125" style="5"/>
    <col min="1520" max="1520" width="6" style="5" bestFit="1" customWidth="1"/>
    <col min="1521" max="1521" width="6.28515625" style="5" customWidth="1"/>
    <col min="1522" max="1522" width="1.85546875" style="5" customWidth="1"/>
    <col min="1523" max="1523" width="5.42578125" style="5" customWidth="1"/>
    <col min="1524" max="1524" width="1.85546875" style="5" customWidth="1"/>
    <col min="1525" max="1526" width="5.42578125" style="5" customWidth="1"/>
    <col min="1527" max="1527" width="1.85546875" style="5" customWidth="1"/>
    <col min="1528" max="1528" width="4.85546875" style="5" customWidth="1"/>
    <col min="1529" max="1529" width="5.28515625" style="5" customWidth="1"/>
    <col min="1530" max="1530" width="6.140625" style="5" customWidth="1"/>
    <col min="1531" max="1531" width="6" style="5" customWidth="1"/>
    <col min="1532" max="1532" width="5.7109375" style="5" customWidth="1"/>
    <col min="1533" max="1533" width="7" style="5" bestFit="1" customWidth="1"/>
    <col min="1534" max="1534" width="1.85546875" style="5" customWidth="1"/>
    <col min="1535" max="1536" width="5.42578125" style="5" customWidth="1"/>
    <col min="1537" max="1537" width="1.85546875" style="5" customWidth="1"/>
    <col min="1538" max="1541" width="5" style="5" customWidth="1"/>
    <col min="1542" max="1543" width="7" style="5" bestFit="1" customWidth="1"/>
    <col min="1544" max="1544" width="5.28515625" style="5" customWidth="1"/>
    <col min="1545" max="1775" width="6.42578125" style="5"/>
    <col min="1776" max="1776" width="6" style="5" bestFit="1" customWidth="1"/>
    <col min="1777" max="1777" width="6.28515625" style="5" customWidth="1"/>
    <col min="1778" max="1778" width="1.85546875" style="5" customWidth="1"/>
    <col min="1779" max="1779" width="5.42578125" style="5" customWidth="1"/>
    <col min="1780" max="1780" width="1.85546875" style="5" customWidth="1"/>
    <col min="1781" max="1782" width="5.42578125" style="5" customWidth="1"/>
    <col min="1783" max="1783" width="1.85546875" style="5" customWidth="1"/>
    <col min="1784" max="1784" width="4.85546875" style="5" customWidth="1"/>
    <col min="1785" max="1785" width="5.28515625" style="5" customWidth="1"/>
    <col min="1786" max="1786" width="6.140625" style="5" customWidth="1"/>
    <col min="1787" max="1787" width="6" style="5" customWidth="1"/>
    <col min="1788" max="1788" width="5.7109375" style="5" customWidth="1"/>
    <col min="1789" max="1789" width="7" style="5" bestFit="1" customWidth="1"/>
    <col min="1790" max="1790" width="1.85546875" style="5" customWidth="1"/>
    <col min="1791" max="1792" width="5.42578125" style="5" customWidth="1"/>
    <col min="1793" max="1793" width="1.85546875" style="5" customWidth="1"/>
    <col min="1794" max="1797" width="5" style="5" customWidth="1"/>
    <col min="1798" max="1799" width="7" style="5" bestFit="1" customWidth="1"/>
    <col min="1800" max="1800" width="5.28515625" style="5" customWidth="1"/>
    <col min="1801" max="2031" width="6.42578125" style="5"/>
    <col min="2032" max="2032" width="6" style="5" bestFit="1" customWidth="1"/>
    <col min="2033" max="2033" width="6.28515625" style="5" customWidth="1"/>
    <col min="2034" max="2034" width="1.85546875" style="5" customWidth="1"/>
    <col min="2035" max="2035" width="5.42578125" style="5" customWidth="1"/>
    <col min="2036" max="2036" width="1.85546875" style="5" customWidth="1"/>
    <col min="2037" max="2038" width="5.42578125" style="5" customWidth="1"/>
    <col min="2039" max="2039" width="1.85546875" style="5" customWidth="1"/>
    <col min="2040" max="2040" width="4.85546875" style="5" customWidth="1"/>
    <col min="2041" max="2041" width="5.28515625" style="5" customWidth="1"/>
    <col min="2042" max="2042" width="6.140625" style="5" customWidth="1"/>
    <col min="2043" max="2043" width="6" style="5" customWidth="1"/>
    <col min="2044" max="2044" width="5.7109375" style="5" customWidth="1"/>
    <col min="2045" max="2045" width="7" style="5" bestFit="1" customWidth="1"/>
    <col min="2046" max="2046" width="1.85546875" style="5" customWidth="1"/>
    <col min="2047" max="2048" width="5.42578125" style="5" customWidth="1"/>
    <col min="2049" max="2049" width="1.85546875" style="5" customWidth="1"/>
    <col min="2050" max="2053" width="5" style="5" customWidth="1"/>
    <col min="2054" max="2055" width="7" style="5" bestFit="1" customWidth="1"/>
    <col min="2056" max="2056" width="5.28515625" style="5" customWidth="1"/>
    <col min="2057" max="2287" width="6.42578125" style="5"/>
    <col min="2288" max="2288" width="6" style="5" bestFit="1" customWidth="1"/>
    <col min="2289" max="2289" width="6.28515625" style="5" customWidth="1"/>
    <col min="2290" max="2290" width="1.85546875" style="5" customWidth="1"/>
    <col min="2291" max="2291" width="5.42578125" style="5" customWidth="1"/>
    <col min="2292" max="2292" width="1.85546875" style="5" customWidth="1"/>
    <col min="2293" max="2294" width="5.42578125" style="5" customWidth="1"/>
    <col min="2295" max="2295" width="1.85546875" style="5" customWidth="1"/>
    <col min="2296" max="2296" width="4.85546875" style="5" customWidth="1"/>
    <col min="2297" max="2297" width="5.28515625" style="5" customWidth="1"/>
    <col min="2298" max="2298" width="6.140625" style="5" customWidth="1"/>
    <col min="2299" max="2299" width="6" style="5" customWidth="1"/>
    <col min="2300" max="2300" width="5.7109375" style="5" customWidth="1"/>
    <col min="2301" max="2301" width="7" style="5" bestFit="1" customWidth="1"/>
    <col min="2302" max="2302" width="1.85546875" style="5" customWidth="1"/>
    <col min="2303" max="2304" width="5.42578125" style="5" customWidth="1"/>
    <col min="2305" max="2305" width="1.85546875" style="5" customWidth="1"/>
    <col min="2306" max="2309" width="5" style="5" customWidth="1"/>
    <col min="2310" max="2311" width="7" style="5" bestFit="1" customWidth="1"/>
    <col min="2312" max="2312" width="5.28515625" style="5" customWidth="1"/>
    <col min="2313" max="2543" width="6.42578125" style="5"/>
    <col min="2544" max="2544" width="6" style="5" bestFit="1" customWidth="1"/>
    <col min="2545" max="2545" width="6.28515625" style="5" customWidth="1"/>
    <col min="2546" max="2546" width="1.85546875" style="5" customWidth="1"/>
    <col min="2547" max="2547" width="5.42578125" style="5" customWidth="1"/>
    <col min="2548" max="2548" width="1.85546875" style="5" customWidth="1"/>
    <col min="2549" max="2550" width="5.42578125" style="5" customWidth="1"/>
    <col min="2551" max="2551" width="1.85546875" style="5" customWidth="1"/>
    <col min="2552" max="2552" width="4.85546875" style="5" customWidth="1"/>
    <col min="2553" max="2553" width="5.28515625" style="5" customWidth="1"/>
    <col min="2554" max="2554" width="6.140625" style="5" customWidth="1"/>
    <col min="2555" max="2555" width="6" style="5" customWidth="1"/>
    <col min="2556" max="2556" width="5.7109375" style="5" customWidth="1"/>
    <col min="2557" max="2557" width="7" style="5" bestFit="1" customWidth="1"/>
    <col min="2558" max="2558" width="1.85546875" style="5" customWidth="1"/>
    <col min="2559" max="2560" width="5.42578125" style="5" customWidth="1"/>
    <col min="2561" max="2561" width="1.85546875" style="5" customWidth="1"/>
    <col min="2562" max="2565" width="5" style="5" customWidth="1"/>
    <col min="2566" max="2567" width="7" style="5" bestFit="1" customWidth="1"/>
    <col min="2568" max="2568" width="5.28515625" style="5" customWidth="1"/>
    <col min="2569" max="2799" width="6.42578125" style="5"/>
    <col min="2800" max="2800" width="6" style="5" bestFit="1" customWidth="1"/>
    <col min="2801" max="2801" width="6.28515625" style="5" customWidth="1"/>
    <col min="2802" max="2802" width="1.85546875" style="5" customWidth="1"/>
    <col min="2803" max="2803" width="5.42578125" style="5" customWidth="1"/>
    <col min="2804" max="2804" width="1.85546875" style="5" customWidth="1"/>
    <col min="2805" max="2806" width="5.42578125" style="5" customWidth="1"/>
    <col min="2807" max="2807" width="1.85546875" style="5" customWidth="1"/>
    <col min="2808" max="2808" width="4.85546875" style="5" customWidth="1"/>
    <col min="2809" max="2809" width="5.28515625" style="5" customWidth="1"/>
    <col min="2810" max="2810" width="6.140625" style="5" customWidth="1"/>
    <col min="2811" max="2811" width="6" style="5" customWidth="1"/>
    <col min="2812" max="2812" width="5.7109375" style="5" customWidth="1"/>
    <col min="2813" max="2813" width="7" style="5" bestFit="1" customWidth="1"/>
    <col min="2814" max="2814" width="1.85546875" style="5" customWidth="1"/>
    <col min="2815" max="2816" width="5.42578125" style="5" customWidth="1"/>
    <col min="2817" max="2817" width="1.85546875" style="5" customWidth="1"/>
    <col min="2818" max="2821" width="5" style="5" customWidth="1"/>
    <col min="2822" max="2823" width="7" style="5" bestFit="1" customWidth="1"/>
    <col min="2824" max="2824" width="5.28515625" style="5" customWidth="1"/>
    <col min="2825" max="3055" width="6.42578125" style="5"/>
    <col min="3056" max="3056" width="6" style="5" bestFit="1" customWidth="1"/>
    <col min="3057" max="3057" width="6.28515625" style="5" customWidth="1"/>
    <col min="3058" max="3058" width="1.85546875" style="5" customWidth="1"/>
    <col min="3059" max="3059" width="5.42578125" style="5" customWidth="1"/>
    <col min="3060" max="3060" width="1.85546875" style="5" customWidth="1"/>
    <col min="3061" max="3062" width="5.42578125" style="5" customWidth="1"/>
    <col min="3063" max="3063" width="1.85546875" style="5" customWidth="1"/>
    <col min="3064" max="3064" width="4.85546875" style="5" customWidth="1"/>
    <col min="3065" max="3065" width="5.28515625" style="5" customWidth="1"/>
    <col min="3066" max="3066" width="6.140625" style="5" customWidth="1"/>
    <col min="3067" max="3067" width="6" style="5" customWidth="1"/>
    <col min="3068" max="3068" width="5.7109375" style="5" customWidth="1"/>
    <col min="3069" max="3069" width="7" style="5" bestFit="1" customWidth="1"/>
    <col min="3070" max="3070" width="1.85546875" style="5" customWidth="1"/>
    <col min="3071" max="3072" width="5.42578125" style="5" customWidth="1"/>
    <col min="3073" max="3073" width="1.85546875" style="5" customWidth="1"/>
    <col min="3074" max="3077" width="5" style="5" customWidth="1"/>
    <col min="3078" max="3079" width="7" style="5" bestFit="1" customWidth="1"/>
    <col min="3080" max="3080" width="5.28515625" style="5" customWidth="1"/>
    <col min="3081" max="3311" width="6.42578125" style="5"/>
    <col min="3312" max="3312" width="6" style="5" bestFit="1" customWidth="1"/>
    <col min="3313" max="3313" width="6.28515625" style="5" customWidth="1"/>
    <col min="3314" max="3314" width="1.85546875" style="5" customWidth="1"/>
    <col min="3315" max="3315" width="5.42578125" style="5" customWidth="1"/>
    <col min="3316" max="3316" width="1.85546875" style="5" customWidth="1"/>
    <col min="3317" max="3318" width="5.42578125" style="5" customWidth="1"/>
    <col min="3319" max="3319" width="1.85546875" style="5" customWidth="1"/>
    <col min="3320" max="3320" width="4.85546875" style="5" customWidth="1"/>
    <col min="3321" max="3321" width="5.28515625" style="5" customWidth="1"/>
    <col min="3322" max="3322" width="6.140625" style="5" customWidth="1"/>
    <col min="3323" max="3323" width="6" style="5" customWidth="1"/>
    <col min="3324" max="3324" width="5.7109375" style="5" customWidth="1"/>
    <col min="3325" max="3325" width="7" style="5" bestFit="1" customWidth="1"/>
    <col min="3326" max="3326" width="1.85546875" style="5" customWidth="1"/>
    <col min="3327" max="3328" width="5.42578125" style="5" customWidth="1"/>
    <col min="3329" max="3329" width="1.85546875" style="5" customWidth="1"/>
    <col min="3330" max="3333" width="5" style="5" customWidth="1"/>
    <col min="3334" max="3335" width="7" style="5" bestFit="1" customWidth="1"/>
    <col min="3336" max="3336" width="5.28515625" style="5" customWidth="1"/>
    <col min="3337" max="3567" width="6.42578125" style="5"/>
    <col min="3568" max="3568" width="6" style="5" bestFit="1" customWidth="1"/>
    <col min="3569" max="3569" width="6.28515625" style="5" customWidth="1"/>
    <col min="3570" max="3570" width="1.85546875" style="5" customWidth="1"/>
    <col min="3571" max="3571" width="5.42578125" style="5" customWidth="1"/>
    <col min="3572" max="3572" width="1.85546875" style="5" customWidth="1"/>
    <col min="3573" max="3574" width="5.42578125" style="5" customWidth="1"/>
    <col min="3575" max="3575" width="1.85546875" style="5" customWidth="1"/>
    <col min="3576" max="3576" width="4.85546875" style="5" customWidth="1"/>
    <col min="3577" max="3577" width="5.28515625" style="5" customWidth="1"/>
    <col min="3578" max="3578" width="6.140625" style="5" customWidth="1"/>
    <col min="3579" max="3579" width="6" style="5" customWidth="1"/>
    <col min="3580" max="3580" width="5.7109375" style="5" customWidth="1"/>
    <col min="3581" max="3581" width="7" style="5" bestFit="1" customWidth="1"/>
    <col min="3582" max="3582" width="1.85546875" style="5" customWidth="1"/>
    <col min="3583" max="3584" width="5.42578125" style="5" customWidth="1"/>
    <col min="3585" max="3585" width="1.85546875" style="5" customWidth="1"/>
    <col min="3586" max="3589" width="5" style="5" customWidth="1"/>
    <col min="3590" max="3591" width="7" style="5" bestFit="1" customWidth="1"/>
    <col min="3592" max="3592" width="5.28515625" style="5" customWidth="1"/>
    <col min="3593" max="3823" width="6.42578125" style="5"/>
    <col min="3824" max="3824" width="6" style="5" bestFit="1" customWidth="1"/>
    <col min="3825" max="3825" width="6.28515625" style="5" customWidth="1"/>
    <col min="3826" max="3826" width="1.85546875" style="5" customWidth="1"/>
    <col min="3827" max="3827" width="5.42578125" style="5" customWidth="1"/>
    <col min="3828" max="3828" width="1.85546875" style="5" customWidth="1"/>
    <col min="3829" max="3830" width="5.42578125" style="5" customWidth="1"/>
    <col min="3831" max="3831" width="1.85546875" style="5" customWidth="1"/>
    <col min="3832" max="3832" width="4.85546875" style="5" customWidth="1"/>
    <col min="3833" max="3833" width="5.28515625" style="5" customWidth="1"/>
    <col min="3834" max="3834" width="6.140625" style="5" customWidth="1"/>
    <col min="3835" max="3835" width="6" style="5" customWidth="1"/>
    <col min="3836" max="3836" width="5.7109375" style="5" customWidth="1"/>
    <col min="3837" max="3837" width="7" style="5" bestFit="1" customWidth="1"/>
    <col min="3838" max="3838" width="1.85546875" style="5" customWidth="1"/>
    <col min="3839" max="3840" width="5.42578125" style="5" customWidth="1"/>
    <col min="3841" max="3841" width="1.85546875" style="5" customWidth="1"/>
    <col min="3842" max="3845" width="5" style="5" customWidth="1"/>
    <col min="3846" max="3847" width="7" style="5" bestFit="1" customWidth="1"/>
    <col min="3848" max="3848" width="5.28515625" style="5" customWidth="1"/>
    <col min="3849" max="4079" width="6.42578125" style="5"/>
    <col min="4080" max="4080" width="6" style="5" bestFit="1" customWidth="1"/>
    <col min="4081" max="4081" width="6.28515625" style="5" customWidth="1"/>
    <col min="4082" max="4082" width="1.85546875" style="5" customWidth="1"/>
    <col min="4083" max="4083" width="5.42578125" style="5" customWidth="1"/>
    <col min="4084" max="4084" width="1.85546875" style="5" customWidth="1"/>
    <col min="4085" max="4086" width="5.42578125" style="5" customWidth="1"/>
    <col min="4087" max="4087" width="1.85546875" style="5" customWidth="1"/>
    <col min="4088" max="4088" width="4.85546875" style="5" customWidth="1"/>
    <col min="4089" max="4089" width="5.28515625" style="5" customWidth="1"/>
    <col min="4090" max="4090" width="6.140625" style="5" customWidth="1"/>
    <col min="4091" max="4091" width="6" style="5" customWidth="1"/>
    <col min="4092" max="4092" width="5.7109375" style="5" customWidth="1"/>
    <col min="4093" max="4093" width="7" style="5" bestFit="1" customWidth="1"/>
    <col min="4094" max="4094" width="1.85546875" style="5" customWidth="1"/>
    <col min="4095" max="4096" width="5.42578125" style="5" customWidth="1"/>
    <col min="4097" max="4097" width="1.85546875" style="5" customWidth="1"/>
    <col min="4098" max="4101" width="5" style="5" customWidth="1"/>
    <col min="4102" max="4103" width="7" style="5" bestFit="1" customWidth="1"/>
    <col min="4104" max="4104" width="5.28515625" style="5" customWidth="1"/>
    <col min="4105" max="4335" width="6.42578125" style="5"/>
    <col min="4336" max="4336" width="6" style="5" bestFit="1" customWidth="1"/>
    <col min="4337" max="4337" width="6.28515625" style="5" customWidth="1"/>
    <col min="4338" max="4338" width="1.85546875" style="5" customWidth="1"/>
    <col min="4339" max="4339" width="5.42578125" style="5" customWidth="1"/>
    <col min="4340" max="4340" width="1.85546875" style="5" customWidth="1"/>
    <col min="4341" max="4342" width="5.42578125" style="5" customWidth="1"/>
    <col min="4343" max="4343" width="1.85546875" style="5" customWidth="1"/>
    <col min="4344" max="4344" width="4.85546875" style="5" customWidth="1"/>
    <col min="4345" max="4345" width="5.28515625" style="5" customWidth="1"/>
    <col min="4346" max="4346" width="6.140625" style="5" customWidth="1"/>
    <col min="4347" max="4347" width="6" style="5" customWidth="1"/>
    <col min="4348" max="4348" width="5.7109375" style="5" customWidth="1"/>
    <col min="4349" max="4349" width="7" style="5" bestFit="1" customWidth="1"/>
    <col min="4350" max="4350" width="1.85546875" style="5" customWidth="1"/>
    <col min="4351" max="4352" width="5.42578125" style="5" customWidth="1"/>
    <col min="4353" max="4353" width="1.85546875" style="5" customWidth="1"/>
    <col min="4354" max="4357" width="5" style="5" customWidth="1"/>
    <col min="4358" max="4359" width="7" style="5" bestFit="1" customWidth="1"/>
    <col min="4360" max="4360" width="5.28515625" style="5" customWidth="1"/>
    <col min="4361" max="4591" width="6.42578125" style="5"/>
    <col min="4592" max="4592" width="6" style="5" bestFit="1" customWidth="1"/>
    <col min="4593" max="4593" width="6.28515625" style="5" customWidth="1"/>
    <col min="4594" max="4594" width="1.85546875" style="5" customWidth="1"/>
    <col min="4595" max="4595" width="5.42578125" style="5" customWidth="1"/>
    <col min="4596" max="4596" width="1.85546875" style="5" customWidth="1"/>
    <col min="4597" max="4598" width="5.42578125" style="5" customWidth="1"/>
    <col min="4599" max="4599" width="1.85546875" style="5" customWidth="1"/>
    <col min="4600" max="4600" width="4.85546875" style="5" customWidth="1"/>
    <col min="4601" max="4601" width="5.28515625" style="5" customWidth="1"/>
    <col min="4602" max="4602" width="6.140625" style="5" customWidth="1"/>
    <col min="4603" max="4603" width="6" style="5" customWidth="1"/>
    <col min="4604" max="4604" width="5.7109375" style="5" customWidth="1"/>
    <col min="4605" max="4605" width="7" style="5" bestFit="1" customWidth="1"/>
    <col min="4606" max="4606" width="1.85546875" style="5" customWidth="1"/>
    <col min="4607" max="4608" width="5.42578125" style="5" customWidth="1"/>
    <col min="4609" max="4609" width="1.85546875" style="5" customWidth="1"/>
    <col min="4610" max="4613" width="5" style="5" customWidth="1"/>
    <col min="4614" max="4615" width="7" style="5" bestFit="1" customWidth="1"/>
    <col min="4616" max="4616" width="5.28515625" style="5" customWidth="1"/>
    <col min="4617" max="4847" width="6.42578125" style="5"/>
    <col min="4848" max="4848" width="6" style="5" bestFit="1" customWidth="1"/>
    <col min="4849" max="4849" width="6.28515625" style="5" customWidth="1"/>
    <col min="4850" max="4850" width="1.85546875" style="5" customWidth="1"/>
    <col min="4851" max="4851" width="5.42578125" style="5" customWidth="1"/>
    <col min="4852" max="4852" width="1.85546875" style="5" customWidth="1"/>
    <col min="4853" max="4854" width="5.42578125" style="5" customWidth="1"/>
    <col min="4855" max="4855" width="1.85546875" style="5" customWidth="1"/>
    <col min="4856" max="4856" width="4.85546875" style="5" customWidth="1"/>
    <col min="4857" max="4857" width="5.28515625" style="5" customWidth="1"/>
    <col min="4858" max="4858" width="6.140625" style="5" customWidth="1"/>
    <col min="4859" max="4859" width="6" style="5" customWidth="1"/>
    <col min="4860" max="4860" width="5.7109375" style="5" customWidth="1"/>
    <col min="4861" max="4861" width="7" style="5" bestFit="1" customWidth="1"/>
    <col min="4862" max="4862" width="1.85546875" style="5" customWidth="1"/>
    <col min="4863" max="4864" width="5.42578125" style="5" customWidth="1"/>
    <col min="4865" max="4865" width="1.85546875" style="5" customWidth="1"/>
    <col min="4866" max="4869" width="5" style="5" customWidth="1"/>
    <col min="4870" max="4871" width="7" style="5" bestFit="1" customWidth="1"/>
    <col min="4872" max="4872" width="5.28515625" style="5" customWidth="1"/>
    <col min="4873" max="5103" width="6.42578125" style="5"/>
    <col min="5104" max="5104" width="6" style="5" bestFit="1" customWidth="1"/>
    <col min="5105" max="5105" width="6.28515625" style="5" customWidth="1"/>
    <col min="5106" max="5106" width="1.85546875" style="5" customWidth="1"/>
    <col min="5107" max="5107" width="5.42578125" style="5" customWidth="1"/>
    <col min="5108" max="5108" width="1.85546875" style="5" customWidth="1"/>
    <col min="5109" max="5110" width="5.42578125" style="5" customWidth="1"/>
    <col min="5111" max="5111" width="1.85546875" style="5" customWidth="1"/>
    <col min="5112" max="5112" width="4.85546875" style="5" customWidth="1"/>
    <col min="5113" max="5113" width="5.28515625" style="5" customWidth="1"/>
    <col min="5114" max="5114" width="6.140625" style="5" customWidth="1"/>
    <col min="5115" max="5115" width="6" style="5" customWidth="1"/>
    <col min="5116" max="5116" width="5.7109375" style="5" customWidth="1"/>
    <col min="5117" max="5117" width="7" style="5" bestFit="1" customWidth="1"/>
    <col min="5118" max="5118" width="1.85546875" style="5" customWidth="1"/>
    <col min="5119" max="5120" width="5.42578125" style="5" customWidth="1"/>
    <col min="5121" max="5121" width="1.85546875" style="5" customWidth="1"/>
    <col min="5122" max="5125" width="5" style="5" customWidth="1"/>
    <col min="5126" max="5127" width="7" style="5" bestFit="1" customWidth="1"/>
    <col min="5128" max="5128" width="5.28515625" style="5" customWidth="1"/>
    <col min="5129" max="5359" width="6.42578125" style="5"/>
    <col min="5360" max="5360" width="6" style="5" bestFit="1" customWidth="1"/>
    <col min="5361" max="5361" width="6.28515625" style="5" customWidth="1"/>
    <col min="5362" max="5362" width="1.85546875" style="5" customWidth="1"/>
    <col min="5363" max="5363" width="5.42578125" style="5" customWidth="1"/>
    <col min="5364" max="5364" width="1.85546875" style="5" customWidth="1"/>
    <col min="5365" max="5366" width="5.42578125" style="5" customWidth="1"/>
    <col min="5367" max="5367" width="1.85546875" style="5" customWidth="1"/>
    <col min="5368" max="5368" width="4.85546875" style="5" customWidth="1"/>
    <col min="5369" max="5369" width="5.28515625" style="5" customWidth="1"/>
    <col min="5370" max="5370" width="6.140625" style="5" customWidth="1"/>
    <col min="5371" max="5371" width="6" style="5" customWidth="1"/>
    <col min="5372" max="5372" width="5.7109375" style="5" customWidth="1"/>
    <col min="5373" max="5373" width="7" style="5" bestFit="1" customWidth="1"/>
    <col min="5374" max="5374" width="1.85546875" style="5" customWidth="1"/>
    <col min="5375" max="5376" width="5.42578125" style="5" customWidth="1"/>
    <col min="5377" max="5377" width="1.85546875" style="5" customWidth="1"/>
    <col min="5378" max="5381" width="5" style="5" customWidth="1"/>
    <col min="5382" max="5383" width="7" style="5" bestFit="1" customWidth="1"/>
    <col min="5384" max="5384" width="5.28515625" style="5" customWidth="1"/>
    <col min="5385" max="5615" width="6.42578125" style="5"/>
    <col min="5616" max="5616" width="6" style="5" bestFit="1" customWidth="1"/>
    <col min="5617" max="5617" width="6.28515625" style="5" customWidth="1"/>
    <col min="5618" max="5618" width="1.85546875" style="5" customWidth="1"/>
    <col min="5619" max="5619" width="5.42578125" style="5" customWidth="1"/>
    <col min="5620" max="5620" width="1.85546875" style="5" customWidth="1"/>
    <col min="5621" max="5622" width="5.42578125" style="5" customWidth="1"/>
    <col min="5623" max="5623" width="1.85546875" style="5" customWidth="1"/>
    <col min="5624" max="5624" width="4.85546875" style="5" customWidth="1"/>
    <col min="5625" max="5625" width="5.28515625" style="5" customWidth="1"/>
    <col min="5626" max="5626" width="6.140625" style="5" customWidth="1"/>
    <col min="5627" max="5627" width="6" style="5" customWidth="1"/>
    <col min="5628" max="5628" width="5.7109375" style="5" customWidth="1"/>
    <col min="5629" max="5629" width="7" style="5" bestFit="1" customWidth="1"/>
    <col min="5630" max="5630" width="1.85546875" style="5" customWidth="1"/>
    <col min="5631" max="5632" width="5.42578125" style="5" customWidth="1"/>
    <col min="5633" max="5633" width="1.85546875" style="5" customWidth="1"/>
    <col min="5634" max="5637" width="5" style="5" customWidth="1"/>
    <col min="5638" max="5639" width="7" style="5" bestFit="1" customWidth="1"/>
    <col min="5640" max="5640" width="5.28515625" style="5" customWidth="1"/>
    <col min="5641" max="5871" width="6.42578125" style="5"/>
    <col min="5872" max="5872" width="6" style="5" bestFit="1" customWidth="1"/>
    <col min="5873" max="5873" width="6.28515625" style="5" customWidth="1"/>
    <col min="5874" max="5874" width="1.85546875" style="5" customWidth="1"/>
    <col min="5875" max="5875" width="5.42578125" style="5" customWidth="1"/>
    <col min="5876" max="5876" width="1.85546875" style="5" customWidth="1"/>
    <col min="5877" max="5878" width="5.42578125" style="5" customWidth="1"/>
    <col min="5879" max="5879" width="1.85546875" style="5" customWidth="1"/>
    <col min="5880" max="5880" width="4.85546875" style="5" customWidth="1"/>
    <col min="5881" max="5881" width="5.28515625" style="5" customWidth="1"/>
    <col min="5882" max="5882" width="6.140625" style="5" customWidth="1"/>
    <col min="5883" max="5883" width="6" style="5" customWidth="1"/>
    <col min="5884" max="5884" width="5.7109375" style="5" customWidth="1"/>
    <col min="5885" max="5885" width="7" style="5" bestFit="1" customWidth="1"/>
    <col min="5886" max="5886" width="1.85546875" style="5" customWidth="1"/>
    <col min="5887" max="5888" width="5.42578125" style="5" customWidth="1"/>
    <col min="5889" max="5889" width="1.85546875" style="5" customWidth="1"/>
    <col min="5890" max="5893" width="5" style="5" customWidth="1"/>
    <col min="5894" max="5895" width="7" style="5" bestFit="1" customWidth="1"/>
    <col min="5896" max="5896" width="5.28515625" style="5" customWidth="1"/>
    <col min="5897" max="6127" width="6.42578125" style="5"/>
    <col min="6128" max="6128" width="6" style="5" bestFit="1" customWidth="1"/>
    <col min="6129" max="6129" width="6.28515625" style="5" customWidth="1"/>
    <col min="6130" max="6130" width="1.85546875" style="5" customWidth="1"/>
    <col min="6131" max="6131" width="5.42578125" style="5" customWidth="1"/>
    <col min="6132" max="6132" width="1.85546875" style="5" customWidth="1"/>
    <col min="6133" max="6134" width="5.42578125" style="5" customWidth="1"/>
    <col min="6135" max="6135" width="1.85546875" style="5" customWidth="1"/>
    <col min="6136" max="6136" width="4.85546875" style="5" customWidth="1"/>
    <col min="6137" max="6137" width="5.28515625" style="5" customWidth="1"/>
    <col min="6138" max="6138" width="6.140625" style="5" customWidth="1"/>
    <col min="6139" max="6139" width="6" style="5" customWidth="1"/>
    <col min="6140" max="6140" width="5.7109375" style="5" customWidth="1"/>
    <col min="6141" max="6141" width="7" style="5" bestFit="1" customWidth="1"/>
    <col min="6142" max="6142" width="1.85546875" style="5" customWidth="1"/>
    <col min="6143" max="6144" width="5.42578125" style="5" customWidth="1"/>
    <col min="6145" max="6145" width="1.85546875" style="5" customWidth="1"/>
    <col min="6146" max="6149" width="5" style="5" customWidth="1"/>
    <col min="6150" max="6151" width="7" style="5" bestFit="1" customWidth="1"/>
    <col min="6152" max="6152" width="5.28515625" style="5" customWidth="1"/>
    <col min="6153" max="6383" width="6.42578125" style="5"/>
    <col min="6384" max="6384" width="6" style="5" bestFit="1" customWidth="1"/>
    <col min="6385" max="6385" width="6.28515625" style="5" customWidth="1"/>
    <col min="6386" max="6386" width="1.85546875" style="5" customWidth="1"/>
    <col min="6387" max="6387" width="5.42578125" style="5" customWidth="1"/>
    <col min="6388" max="6388" width="1.85546875" style="5" customWidth="1"/>
    <col min="6389" max="6390" width="5.42578125" style="5" customWidth="1"/>
    <col min="6391" max="6391" width="1.85546875" style="5" customWidth="1"/>
    <col min="6392" max="6392" width="4.85546875" style="5" customWidth="1"/>
    <col min="6393" max="6393" width="5.28515625" style="5" customWidth="1"/>
    <col min="6394" max="6394" width="6.140625" style="5" customWidth="1"/>
    <col min="6395" max="6395" width="6" style="5" customWidth="1"/>
    <col min="6396" max="6396" width="5.7109375" style="5" customWidth="1"/>
    <col min="6397" max="6397" width="7" style="5" bestFit="1" customWidth="1"/>
    <col min="6398" max="6398" width="1.85546875" style="5" customWidth="1"/>
    <col min="6399" max="6400" width="5.42578125" style="5" customWidth="1"/>
    <col min="6401" max="6401" width="1.85546875" style="5" customWidth="1"/>
    <col min="6402" max="6405" width="5" style="5" customWidth="1"/>
    <col min="6406" max="6407" width="7" style="5" bestFit="1" customWidth="1"/>
    <col min="6408" max="6408" width="5.28515625" style="5" customWidth="1"/>
    <col min="6409" max="6639" width="6.42578125" style="5"/>
    <col min="6640" max="6640" width="6" style="5" bestFit="1" customWidth="1"/>
    <col min="6641" max="6641" width="6.28515625" style="5" customWidth="1"/>
    <col min="6642" max="6642" width="1.85546875" style="5" customWidth="1"/>
    <col min="6643" max="6643" width="5.42578125" style="5" customWidth="1"/>
    <col min="6644" max="6644" width="1.85546875" style="5" customWidth="1"/>
    <col min="6645" max="6646" width="5.42578125" style="5" customWidth="1"/>
    <col min="6647" max="6647" width="1.85546875" style="5" customWidth="1"/>
    <col min="6648" max="6648" width="4.85546875" style="5" customWidth="1"/>
    <col min="6649" max="6649" width="5.28515625" style="5" customWidth="1"/>
    <col min="6650" max="6650" width="6.140625" style="5" customWidth="1"/>
    <col min="6651" max="6651" width="6" style="5" customWidth="1"/>
    <col min="6652" max="6652" width="5.7109375" style="5" customWidth="1"/>
    <col min="6653" max="6653" width="7" style="5" bestFit="1" customWidth="1"/>
    <col min="6654" max="6654" width="1.85546875" style="5" customWidth="1"/>
    <col min="6655" max="6656" width="5.42578125" style="5" customWidth="1"/>
    <col min="6657" max="6657" width="1.85546875" style="5" customWidth="1"/>
    <col min="6658" max="6661" width="5" style="5" customWidth="1"/>
    <col min="6662" max="6663" width="7" style="5" bestFit="1" customWidth="1"/>
    <col min="6664" max="6664" width="5.28515625" style="5" customWidth="1"/>
    <col min="6665" max="6895" width="6.42578125" style="5"/>
    <col min="6896" max="6896" width="6" style="5" bestFit="1" customWidth="1"/>
    <col min="6897" max="6897" width="6.28515625" style="5" customWidth="1"/>
    <col min="6898" max="6898" width="1.85546875" style="5" customWidth="1"/>
    <col min="6899" max="6899" width="5.42578125" style="5" customWidth="1"/>
    <col min="6900" max="6900" width="1.85546875" style="5" customWidth="1"/>
    <col min="6901" max="6902" width="5.42578125" style="5" customWidth="1"/>
    <col min="6903" max="6903" width="1.85546875" style="5" customWidth="1"/>
    <col min="6904" max="6904" width="4.85546875" style="5" customWidth="1"/>
    <col min="6905" max="6905" width="5.28515625" style="5" customWidth="1"/>
    <col min="6906" max="6906" width="6.140625" style="5" customWidth="1"/>
    <col min="6907" max="6907" width="6" style="5" customWidth="1"/>
    <col min="6908" max="6908" width="5.7109375" style="5" customWidth="1"/>
    <col min="6909" max="6909" width="7" style="5" bestFit="1" customWidth="1"/>
    <col min="6910" max="6910" width="1.85546875" style="5" customWidth="1"/>
    <col min="6911" max="6912" width="5.42578125" style="5" customWidth="1"/>
    <col min="6913" max="6913" width="1.85546875" style="5" customWidth="1"/>
    <col min="6914" max="6917" width="5" style="5" customWidth="1"/>
    <col min="6918" max="6919" width="7" style="5" bestFit="1" customWidth="1"/>
    <col min="6920" max="6920" width="5.28515625" style="5" customWidth="1"/>
    <col min="6921" max="7151" width="6.42578125" style="5"/>
    <col min="7152" max="7152" width="6" style="5" bestFit="1" customWidth="1"/>
    <col min="7153" max="7153" width="6.28515625" style="5" customWidth="1"/>
    <col min="7154" max="7154" width="1.85546875" style="5" customWidth="1"/>
    <col min="7155" max="7155" width="5.42578125" style="5" customWidth="1"/>
    <col min="7156" max="7156" width="1.85546875" style="5" customWidth="1"/>
    <col min="7157" max="7158" width="5.42578125" style="5" customWidth="1"/>
    <col min="7159" max="7159" width="1.85546875" style="5" customWidth="1"/>
    <col min="7160" max="7160" width="4.85546875" style="5" customWidth="1"/>
    <col min="7161" max="7161" width="5.28515625" style="5" customWidth="1"/>
    <col min="7162" max="7162" width="6.140625" style="5" customWidth="1"/>
    <col min="7163" max="7163" width="6" style="5" customWidth="1"/>
    <col min="7164" max="7164" width="5.7109375" style="5" customWidth="1"/>
    <col min="7165" max="7165" width="7" style="5" bestFit="1" customWidth="1"/>
    <col min="7166" max="7166" width="1.85546875" style="5" customWidth="1"/>
    <col min="7167" max="7168" width="5.42578125" style="5" customWidth="1"/>
    <col min="7169" max="7169" width="1.85546875" style="5" customWidth="1"/>
    <col min="7170" max="7173" width="5" style="5" customWidth="1"/>
    <col min="7174" max="7175" width="7" style="5" bestFit="1" customWidth="1"/>
    <col min="7176" max="7176" width="5.28515625" style="5" customWidth="1"/>
    <col min="7177" max="7407" width="6.42578125" style="5"/>
    <col min="7408" max="7408" width="6" style="5" bestFit="1" customWidth="1"/>
    <col min="7409" max="7409" width="6.28515625" style="5" customWidth="1"/>
    <col min="7410" max="7410" width="1.85546875" style="5" customWidth="1"/>
    <col min="7411" max="7411" width="5.42578125" style="5" customWidth="1"/>
    <col min="7412" max="7412" width="1.85546875" style="5" customWidth="1"/>
    <col min="7413" max="7414" width="5.42578125" style="5" customWidth="1"/>
    <col min="7415" max="7415" width="1.85546875" style="5" customWidth="1"/>
    <col min="7416" max="7416" width="4.85546875" style="5" customWidth="1"/>
    <col min="7417" max="7417" width="5.28515625" style="5" customWidth="1"/>
    <col min="7418" max="7418" width="6.140625" style="5" customWidth="1"/>
    <col min="7419" max="7419" width="6" style="5" customWidth="1"/>
    <col min="7420" max="7420" width="5.7109375" style="5" customWidth="1"/>
    <col min="7421" max="7421" width="7" style="5" bestFit="1" customWidth="1"/>
    <col min="7422" max="7422" width="1.85546875" style="5" customWidth="1"/>
    <col min="7423" max="7424" width="5.42578125" style="5" customWidth="1"/>
    <col min="7425" max="7425" width="1.85546875" style="5" customWidth="1"/>
    <col min="7426" max="7429" width="5" style="5" customWidth="1"/>
    <col min="7430" max="7431" width="7" style="5" bestFit="1" customWidth="1"/>
    <col min="7432" max="7432" width="5.28515625" style="5" customWidth="1"/>
    <col min="7433" max="7663" width="6.42578125" style="5"/>
    <col min="7664" max="7664" width="6" style="5" bestFit="1" customWidth="1"/>
    <col min="7665" max="7665" width="6.28515625" style="5" customWidth="1"/>
    <col min="7666" max="7666" width="1.85546875" style="5" customWidth="1"/>
    <col min="7667" max="7667" width="5.42578125" style="5" customWidth="1"/>
    <col min="7668" max="7668" width="1.85546875" style="5" customWidth="1"/>
    <col min="7669" max="7670" width="5.42578125" style="5" customWidth="1"/>
    <col min="7671" max="7671" width="1.85546875" style="5" customWidth="1"/>
    <col min="7672" max="7672" width="4.85546875" style="5" customWidth="1"/>
    <col min="7673" max="7673" width="5.28515625" style="5" customWidth="1"/>
    <col min="7674" max="7674" width="6.140625" style="5" customWidth="1"/>
    <col min="7675" max="7675" width="6" style="5" customWidth="1"/>
    <col min="7676" max="7676" width="5.7109375" style="5" customWidth="1"/>
    <col min="7677" max="7677" width="7" style="5" bestFit="1" customWidth="1"/>
    <col min="7678" max="7678" width="1.85546875" style="5" customWidth="1"/>
    <col min="7679" max="7680" width="5.42578125" style="5" customWidth="1"/>
    <col min="7681" max="7681" width="1.85546875" style="5" customWidth="1"/>
    <col min="7682" max="7685" width="5" style="5" customWidth="1"/>
    <col min="7686" max="7687" width="7" style="5" bestFit="1" customWidth="1"/>
    <col min="7688" max="7688" width="5.28515625" style="5" customWidth="1"/>
    <col min="7689" max="7919" width="6.42578125" style="5"/>
    <col min="7920" max="7920" width="6" style="5" bestFit="1" customWidth="1"/>
    <col min="7921" max="7921" width="6.28515625" style="5" customWidth="1"/>
    <col min="7922" max="7922" width="1.85546875" style="5" customWidth="1"/>
    <col min="7923" max="7923" width="5.42578125" style="5" customWidth="1"/>
    <col min="7924" max="7924" width="1.85546875" style="5" customWidth="1"/>
    <col min="7925" max="7926" width="5.42578125" style="5" customWidth="1"/>
    <col min="7927" max="7927" width="1.85546875" style="5" customWidth="1"/>
    <col min="7928" max="7928" width="4.85546875" style="5" customWidth="1"/>
    <col min="7929" max="7929" width="5.28515625" style="5" customWidth="1"/>
    <col min="7930" max="7930" width="6.140625" style="5" customWidth="1"/>
    <col min="7931" max="7931" width="6" style="5" customWidth="1"/>
    <col min="7932" max="7932" width="5.7109375" style="5" customWidth="1"/>
    <col min="7933" max="7933" width="7" style="5" bestFit="1" customWidth="1"/>
    <col min="7934" max="7934" width="1.85546875" style="5" customWidth="1"/>
    <col min="7935" max="7936" width="5.42578125" style="5" customWidth="1"/>
    <col min="7937" max="7937" width="1.85546875" style="5" customWidth="1"/>
    <col min="7938" max="7941" width="5" style="5" customWidth="1"/>
    <col min="7942" max="7943" width="7" style="5" bestFit="1" customWidth="1"/>
    <col min="7944" max="7944" width="5.28515625" style="5" customWidth="1"/>
    <col min="7945" max="8175" width="6.42578125" style="5"/>
    <col min="8176" max="8176" width="6" style="5" bestFit="1" customWidth="1"/>
    <col min="8177" max="8177" width="6.28515625" style="5" customWidth="1"/>
    <col min="8178" max="8178" width="1.85546875" style="5" customWidth="1"/>
    <col min="8179" max="8179" width="5.42578125" style="5" customWidth="1"/>
    <col min="8180" max="8180" width="1.85546875" style="5" customWidth="1"/>
    <col min="8181" max="8182" width="5.42578125" style="5" customWidth="1"/>
    <col min="8183" max="8183" width="1.85546875" style="5" customWidth="1"/>
    <col min="8184" max="8184" width="4.85546875" style="5" customWidth="1"/>
    <col min="8185" max="8185" width="5.28515625" style="5" customWidth="1"/>
    <col min="8186" max="8186" width="6.140625" style="5" customWidth="1"/>
    <col min="8187" max="8187" width="6" style="5" customWidth="1"/>
    <col min="8188" max="8188" width="5.7109375" style="5" customWidth="1"/>
    <col min="8189" max="8189" width="7" style="5" bestFit="1" customWidth="1"/>
    <col min="8190" max="8190" width="1.85546875" style="5" customWidth="1"/>
    <col min="8191" max="8192" width="5.42578125" style="5" customWidth="1"/>
    <col min="8193" max="8193" width="1.85546875" style="5" customWidth="1"/>
    <col min="8194" max="8197" width="5" style="5" customWidth="1"/>
    <col min="8198" max="8199" width="7" style="5" bestFit="1" customWidth="1"/>
    <col min="8200" max="8200" width="5.28515625" style="5" customWidth="1"/>
    <col min="8201" max="8431" width="6.42578125" style="5"/>
    <col min="8432" max="8432" width="6" style="5" bestFit="1" customWidth="1"/>
    <col min="8433" max="8433" width="6.28515625" style="5" customWidth="1"/>
    <col min="8434" max="8434" width="1.85546875" style="5" customWidth="1"/>
    <col min="8435" max="8435" width="5.42578125" style="5" customWidth="1"/>
    <col min="8436" max="8436" width="1.85546875" style="5" customWidth="1"/>
    <col min="8437" max="8438" width="5.42578125" style="5" customWidth="1"/>
    <col min="8439" max="8439" width="1.85546875" style="5" customWidth="1"/>
    <col min="8440" max="8440" width="4.85546875" style="5" customWidth="1"/>
    <col min="8441" max="8441" width="5.28515625" style="5" customWidth="1"/>
    <col min="8442" max="8442" width="6.140625" style="5" customWidth="1"/>
    <col min="8443" max="8443" width="6" style="5" customWidth="1"/>
    <col min="8444" max="8444" width="5.7109375" style="5" customWidth="1"/>
    <col min="8445" max="8445" width="7" style="5" bestFit="1" customWidth="1"/>
    <col min="8446" max="8446" width="1.85546875" style="5" customWidth="1"/>
    <col min="8447" max="8448" width="5.42578125" style="5" customWidth="1"/>
    <col min="8449" max="8449" width="1.85546875" style="5" customWidth="1"/>
    <col min="8450" max="8453" width="5" style="5" customWidth="1"/>
    <col min="8454" max="8455" width="7" style="5" bestFit="1" customWidth="1"/>
    <col min="8456" max="8456" width="5.28515625" style="5" customWidth="1"/>
    <col min="8457" max="8687" width="6.42578125" style="5"/>
    <col min="8688" max="8688" width="6" style="5" bestFit="1" customWidth="1"/>
    <col min="8689" max="8689" width="6.28515625" style="5" customWidth="1"/>
    <col min="8690" max="8690" width="1.85546875" style="5" customWidth="1"/>
    <col min="8691" max="8691" width="5.42578125" style="5" customWidth="1"/>
    <col min="8692" max="8692" width="1.85546875" style="5" customWidth="1"/>
    <col min="8693" max="8694" width="5.42578125" style="5" customWidth="1"/>
    <col min="8695" max="8695" width="1.85546875" style="5" customWidth="1"/>
    <col min="8696" max="8696" width="4.85546875" style="5" customWidth="1"/>
    <col min="8697" max="8697" width="5.28515625" style="5" customWidth="1"/>
    <col min="8698" max="8698" width="6.140625" style="5" customWidth="1"/>
    <col min="8699" max="8699" width="6" style="5" customWidth="1"/>
    <col min="8700" max="8700" width="5.7109375" style="5" customWidth="1"/>
    <col min="8701" max="8701" width="7" style="5" bestFit="1" customWidth="1"/>
    <col min="8702" max="8702" width="1.85546875" style="5" customWidth="1"/>
    <col min="8703" max="8704" width="5.42578125" style="5" customWidth="1"/>
    <col min="8705" max="8705" width="1.85546875" style="5" customWidth="1"/>
    <col min="8706" max="8709" width="5" style="5" customWidth="1"/>
    <col min="8710" max="8711" width="7" style="5" bestFit="1" customWidth="1"/>
    <col min="8712" max="8712" width="5.28515625" style="5" customWidth="1"/>
    <col min="8713" max="8943" width="6.42578125" style="5"/>
    <col min="8944" max="8944" width="6" style="5" bestFit="1" customWidth="1"/>
    <col min="8945" max="8945" width="6.28515625" style="5" customWidth="1"/>
    <col min="8946" max="8946" width="1.85546875" style="5" customWidth="1"/>
    <col min="8947" max="8947" width="5.42578125" style="5" customWidth="1"/>
    <col min="8948" max="8948" width="1.85546875" style="5" customWidth="1"/>
    <col min="8949" max="8950" width="5.42578125" style="5" customWidth="1"/>
    <col min="8951" max="8951" width="1.85546875" style="5" customWidth="1"/>
    <col min="8952" max="8952" width="4.85546875" style="5" customWidth="1"/>
    <col min="8953" max="8953" width="5.28515625" style="5" customWidth="1"/>
    <col min="8954" max="8954" width="6.140625" style="5" customWidth="1"/>
    <col min="8955" max="8955" width="6" style="5" customWidth="1"/>
    <col min="8956" max="8956" width="5.7109375" style="5" customWidth="1"/>
    <col min="8957" max="8957" width="7" style="5" bestFit="1" customWidth="1"/>
    <col min="8958" max="8958" width="1.85546875" style="5" customWidth="1"/>
    <col min="8959" max="8960" width="5.42578125" style="5" customWidth="1"/>
    <col min="8961" max="8961" width="1.85546875" style="5" customWidth="1"/>
    <col min="8962" max="8965" width="5" style="5" customWidth="1"/>
    <col min="8966" max="8967" width="7" style="5" bestFit="1" customWidth="1"/>
    <col min="8968" max="8968" width="5.28515625" style="5" customWidth="1"/>
    <col min="8969" max="9199" width="6.42578125" style="5"/>
    <col min="9200" max="9200" width="6" style="5" bestFit="1" customWidth="1"/>
    <col min="9201" max="9201" width="6.28515625" style="5" customWidth="1"/>
    <col min="9202" max="9202" width="1.85546875" style="5" customWidth="1"/>
    <col min="9203" max="9203" width="5.42578125" style="5" customWidth="1"/>
    <col min="9204" max="9204" width="1.85546875" style="5" customWidth="1"/>
    <col min="9205" max="9206" width="5.42578125" style="5" customWidth="1"/>
    <col min="9207" max="9207" width="1.85546875" style="5" customWidth="1"/>
    <col min="9208" max="9208" width="4.85546875" style="5" customWidth="1"/>
    <col min="9209" max="9209" width="5.28515625" style="5" customWidth="1"/>
    <col min="9210" max="9210" width="6.140625" style="5" customWidth="1"/>
    <col min="9211" max="9211" width="6" style="5" customWidth="1"/>
    <col min="9212" max="9212" width="5.7109375" style="5" customWidth="1"/>
    <col min="9213" max="9213" width="7" style="5" bestFit="1" customWidth="1"/>
    <col min="9214" max="9214" width="1.85546875" style="5" customWidth="1"/>
    <col min="9215" max="9216" width="5.42578125" style="5" customWidth="1"/>
    <col min="9217" max="9217" width="1.85546875" style="5" customWidth="1"/>
    <col min="9218" max="9221" width="5" style="5" customWidth="1"/>
    <col min="9222" max="9223" width="7" style="5" bestFit="1" customWidth="1"/>
    <col min="9224" max="9224" width="5.28515625" style="5" customWidth="1"/>
    <col min="9225" max="9455" width="6.42578125" style="5"/>
    <col min="9456" max="9456" width="6" style="5" bestFit="1" customWidth="1"/>
    <col min="9457" max="9457" width="6.28515625" style="5" customWidth="1"/>
    <col min="9458" max="9458" width="1.85546875" style="5" customWidth="1"/>
    <col min="9459" max="9459" width="5.42578125" style="5" customWidth="1"/>
    <col min="9460" max="9460" width="1.85546875" style="5" customWidth="1"/>
    <col min="9461" max="9462" width="5.42578125" style="5" customWidth="1"/>
    <col min="9463" max="9463" width="1.85546875" style="5" customWidth="1"/>
    <col min="9464" max="9464" width="4.85546875" style="5" customWidth="1"/>
    <col min="9465" max="9465" width="5.28515625" style="5" customWidth="1"/>
    <col min="9466" max="9466" width="6.140625" style="5" customWidth="1"/>
    <col min="9467" max="9467" width="6" style="5" customWidth="1"/>
    <col min="9468" max="9468" width="5.7109375" style="5" customWidth="1"/>
    <col min="9469" max="9469" width="7" style="5" bestFit="1" customWidth="1"/>
    <col min="9470" max="9470" width="1.85546875" style="5" customWidth="1"/>
    <col min="9471" max="9472" width="5.42578125" style="5" customWidth="1"/>
    <col min="9473" max="9473" width="1.85546875" style="5" customWidth="1"/>
    <col min="9474" max="9477" width="5" style="5" customWidth="1"/>
    <col min="9478" max="9479" width="7" style="5" bestFit="1" customWidth="1"/>
    <col min="9480" max="9480" width="5.28515625" style="5" customWidth="1"/>
    <col min="9481" max="9711" width="6.42578125" style="5"/>
    <col min="9712" max="9712" width="6" style="5" bestFit="1" customWidth="1"/>
    <col min="9713" max="9713" width="6.28515625" style="5" customWidth="1"/>
    <col min="9714" max="9714" width="1.85546875" style="5" customWidth="1"/>
    <col min="9715" max="9715" width="5.42578125" style="5" customWidth="1"/>
    <col min="9716" max="9716" width="1.85546875" style="5" customWidth="1"/>
    <col min="9717" max="9718" width="5.42578125" style="5" customWidth="1"/>
    <col min="9719" max="9719" width="1.85546875" style="5" customWidth="1"/>
    <col min="9720" max="9720" width="4.85546875" style="5" customWidth="1"/>
    <col min="9721" max="9721" width="5.28515625" style="5" customWidth="1"/>
    <col min="9722" max="9722" width="6.140625" style="5" customWidth="1"/>
    <col min="9723" max="9723" width="6" style="5" customWidth="1"/>
    <col min="9724" max="9724" width="5.7109375" style="5" customWidth="1"/>
    <col min="9725" max="9725" width="7" style="5" bestFit="1" customWidth="1"/>
    <col min="9726" max="9726" width="1.85546875" style="5" customWidth="1"/>
    <col min="9727" max="9728" width="5.42578125" style="5" customWidth="1"/>
    <col min="9729" max="9729" width="1.85546875" style="5" customWidth="1"/>
    <col min="9730" max="9733" width="5" style="5" customWidth="1"/>
    <col min="9734" max="9735" width="7" style="5" bestFit="1" customWidth="1"/>
    <col min="9736" max="9736" width="5.28515625" style="5" customWidth="1"/>
    <col min="9737" max="9967" width="6.42578125" style="5"/>
    <col min="9968" max="9968" width="6" style="5" bestFit="1" customWidth="1"/>
    <col min="9969" max="9969" width="6.28515625" style="5" customWidth="1"/>
    <col min="9970" max="9970" width="1.85546875" style="5" customWidth="1"/>
    <col min="9971" max="9971" width="5.42578125" style="5" customWidth="1"/>
    <col min="9972" max="9972" width="1.85546875" style="5" customWidth="1"/>
    <col min="9973" max="9974" width="5.42578125" style="5" customWidth="1"/>
    <col min="9975" max="9975" width="1.85546875" style="5" customWidth="1"/>
    <col min="9976" max="9976" width="4.85546875" style="5" customWidth="1"/>
    <col min="9977" max="9977" width="5.28515625" style="5" customWidth="1"/>
    <col min="9978" max="9978" width="6.140625" style="5" customWidth="1"/>
    <col min="9979" max="9979" width="6" style="5" customWidth="1"/>
    <col min="9980" max="9980" width="5.7109375" style="5" customWidth="1"/>
    <col min="9981" max="9981" width="7" style="5" bestFit="1" customWidth="1"/>
    <col min="9982" max="9982" width="1.85546875" style="5" customWidth="1"/>
    <col min="9983" max="9984" width="5.42578125" style="5" customWidth="1"/>
    <col min="9985" max="9985" width="1.85546875" style="5" customWidth="1"/>
    <col min="9986" max="9989" width="5" style="5" customWidth="1"/>
    <col min="9990" max="9991" width="7" style="5" bestFit="1" customWidth="1"/>
    <col min="9992" max="9992" width="5.28515625" style="5" customWidth="1"/>
    <col min="9993" max="10223" width="6.42578125" style="5"/>
    <col min="10224" max="10224" width="6" style="5" bestFit="1" customWidth="1"/>
    <col min="10225" max="10225" width="6.28515625" style="5" customWidth="1"/>
    <col min="10226" max="10226" width="1.85546875" style="5" customWidth="1"/>
    <col min="10227" max="10227" width="5.42578125" style="5" customWidth="1"/>
    <col min="10228" max="10228" width="1.85546875" style="5" customWidth="1"/>
    <col min="10229" max="10230" width="5.42578125" style="5" customWidth="1"/>
    <col min="10231" max="10231" width="1.85546875" style="5" customWidth="1"/>
    <col min="10232" max="10232" width="4.85546875" style="5" customWidth="1"/>
    <col min="10233" max="10233" width="5.28515625" style="5" customWidth="1"/>
    <col min="10234" max="10234" width="6.140625" style="5" customWidth="1"/>
    <col min="10235" max="10235" width="6" style="5" customWidth="1"/>
    <col min="10236" max="10236" width="5.7109375" style="5" customWidth="1"/>
    <col min="10237" max="10237" width="7" style="5" bestFit="1" customWidth="1"/>
    <col min="10238" max="10238" width="1.85546875" style="5" customWidth="1"/>
    <col min="10239" max="10240" width="5.42578125" style="5" customWidth="1"/>
    <col min="10241" max="10241" width="1.85546875" style="5" customWidth="1"/>
    <col min="10242" max="10245" width="5" style="5" customWidth="1"/>
    <col min="10246" max="10247" width="7" style="5" bestFit="1" customWidth="1"/>
    <col min="10248" max="10248" width="5.28515625" style="5" customWidth="1"/>
    <col min="10249" max="10479" width="6.42578125" style="5"/>
    <col min="10480" max="10480" width="6" style="5" bestFit="1" customWidth="1"/>
    <col min="10481" max="10481" width="6.28515625" style="5" customWidth="1"/>
    <col min="10482" max="10482" width="1.85546875" style="5" customWidth="1"/>
    <col min="10483" max="10483" width="5.42578125" style="5" customWidth="1"/>
    <col min="10484" max="10484" width="1.85546875" style="5" customWidth="1"/>
    <col min="10485" max="10486" width="5.42578125" style="5" customWidth="1"/>
    <col min="10487" max="10487" width="1.85546875" style="5" customWidth="1"/>
    <col min="10488" max="10488" width="4.85546875" style="5" customWidth="1"/>
    <col min="10489" max="10489" width="5.28515625" style="5" customWidth="1"/>
    <col min="10490" max="10490" width="6.140625" style="5" customWidth="1"/>
    <col min="10491" max="10491" width="6" style="5" customWidth="1"/>
    <col min="10492" max="10492" width="5.7109375" style="5" customWidth="1"/>
    <col min="10493" max="10493" width="7" style="5" bestFit="1" customWidth="1"/>
    <col min="10494" max="10494" width="1.85546875" style="5" customWidth="1"/>
    <col min="10495" max="10496" width="5.42578125" style="5" customWidth="1"/>
    <col min="10497" max="10497" width="1.85546875" style="5" customWidth="1"/>
    <col min="10498" max="10501" width="5" style="5" customWidth="1"/>
    <col min="10502" max="10503" width="7" style="5" bestFit="1" customWidth="1"/>
    <col min="10504" max="10504" width="5.28515625" style="5" customWidth="1"/>
    <col min="10505" max="10735" width="6.42578125" style="5"/>
    <col min="10736" max="10736" width="6" style="5" bestFit="1" customWidth="1"/>
    <col min="10737" max="10737" width="6.28515625" style="5" customWidth="1"/>
    <col min="10738" max="10738" width="1.85546875" style="5" customWidth="1"/>
    <col min="10739" max="10739" width="5.42578125" style="5" customWidth="1"/>
    <col min="10740" max="10740" width="1.85546875" style="5" customWidth="1"/>
    <col min="10741" max="10742" width="5.42578125" style="5" customWidth="1"/>
    <col min="10743" max="10743" width="1.85546875" style="5" customWidth="1"/>
    <col min="10744" max="10744" width="4.85546875" style="5" customWidth="1"/>
    <col min="10745" max="10745" width="5.28515625" style="5" customWidth="1"/>
    <col min="10746" max="10746" width="6.140625" style="5" customWidth="1"/>
    <col min="10747" max="10747" width="6" style="5" customWidth="1"/>
    <col min="10748" max="10748" width="5.7109375" style="5" customWidth="1"/>
    <col min="10749" max="10749" width="7" style="5" bestFit="1" customWidth="1"/>
    <col min="10750" max="10750" width="1.85546875" style="5" customWidth="1"/>
    <col min="10751" max="10752" width="5.42578125" style="5" customWidth="1"/>
    <col min="10753" max="10753" width="1.85546875" style="5" customWidth="1"/>
    <col min="10754" max="10757" width="5" style="5" customWidth="1"/>
    <col min="10758" max="10759" width="7" style="5" bestFit="1" customWidth="1"/>
    <col min="10760" max="10760" width="5.28515625" style="5" customWidth="1"/>
    <col min="10761" max="10991" width="6.42578125" style="5"/>
    <col min="10992" max="10992" width="6" style="5" bestFit="1" customWidth="1"/>
    <col min="10993" max="10993" width="6.28515625" style="5" customWidth="1"/>
    <col min="10994" max="10994" width="1.85546875" style="5" customWidth="1"/>
    <col min="10995" max="10995" width="5.42578125" style="5" customWidth="1"/>
    <col min="10996" max="10996" width="1.85546875" style="5" customWidth="1"/>
    <col min="10997" max="10998" width="5.42578125" style="5" customWidth="1"/>
    <col min="10999" max="10999" width="1.85546875" style="5" customWidth="1"/>
    <col min="11000" max="11000" width="4.85546875" style="5" customWidth="1"/>
    <col min="11001" max="11001" width="5.28515625" style="5" customWidth="1"/>
    <col min="11002" max="11002" width="6.140625" style="5" customWidth="1"/>
    <col min="11003" max="11003" width="6" style="5" customWidth="1"/>
    <col min="11004" max="11004" width="5.7109375" style="5" customWidth="1"/>
    <col min="11005" max="11005" width="7" style="5" bestFit="1" customWidth="1"/>
    <col min="11006" max="11006" width="1.85546875" style="5" customWidth="1"/>
    <col min="11007" max="11008" width="5.42578125" style="5" customWidth="1"/>
    <col min="11009" max="11009" width="1.85546875" style="5" customWidth="1"/>
    <col min="11010" max="11013" width="5" style="5" customWidth="1"/>
    <col min="11014" max="11015" width="7" style="5" bestFit="1" customWidth="1"/>
    <col min="11016" max="11016" width="5.28515625" style="5" customWidth="1"/>
    <col min="11017" max="11247" width="6.42578125" style="5"/>
    <col min="11248" max="11248" width="6" style="5" bestFit="1" customWidth="1"/>
    <col min="11249" max="11249" width="6.28515625" style="5" customWidth="1"/>
    <col min="11250" max="11250" width="1.85546875" style="5" customWidth="1"/>
    <col min="11251" max="11251" width="5.42578125" style="5" customWidth="1"/>
    <col min="11252" max="11252" width="1.85546875" style="5" customWidth="1"/>
    <col min="11253" max="11254" width="5.42578125" style="5" customWidth="1"/>
    <col min="11255" max="11255" width="1.85546875" style="5" customWidth="1"/>
    <col min="11256" max="11256" width="4.85546875" style="5" customWidth="1"/>
    <col min="11257" max="11257" width="5.28515625" style="5" customWidth="1"/>
    <col min="11258" max="11258" width="6.140625" style="5" customWidth="1"/>
    <col min="11259" max="11259" width="6" style="5" customWidth="1"/>
    <col min="11260" max="11260" width="5.7109375" style="5" customWidth="1"/>
    <col min="11261" max="11261" width="7" style="5" bestFit="1" customWidth="1"/>
    <col min="11262" max="11262" width="1.85546875" style="5" customWidth="1"/>
    <col min="11263" max="11264" width="5.42578125" style="5" customWidth="1"/>
    <col min="11265" max="11265" width="1.85546875" style="5" customWidth="1"/>
    <col min="11266" max="11269" width="5" style="5" customWidth="1"/>
    <col min="11270" max="11271" width="7" style="5" bestFit="1" customWidth="1"/>
    <col min="11272" max="11272" width="5.28515625" style="5" customWidth="1"/>
    <col min="11273" max="11503" width="6.42578125" style="5"/>
    <col min="11504" max="11504" width="6" style="5" bestFit="1" customWidth="1"/>
    <col min="11505" max="11505" width="6.28515625" style="5" customWidth="1"/>
    <col min="11506" max="11506" width="1.85546875" style="5" customWidth="1"/>
    <col min="11507" max="11507" width="5.42578125" style="5" customWidth="1"/>
    <col min="11508" max="11508" width="1.85546875" style="5" customWidth="1"/>
    <col min="11509" max="11510" width="5.42578125" style="5" customWidth="1"/>
    <col min="11511" max="11511" width="1.85546875" style="5" customWidth="1"/>
    <col min="11512" max="11512" width="4.85546875" style="5" customWidth="1"/>
    <col min="11513" max="11513" width="5.28515625" style="5" customWidth="1"/>
    <col min="11514" max="11514" width="6.140625" style="5" customWidth="1"/>
    <col min="11515" max="11515" width="6" style="5" customWidth="1"/>
    <col min="11516" max="11516" width="5.7109375" style="5" customWidth="1"/>
    <col min="11517" max="11517" width="7" style="5" bestFit="1" customWidth="1"/>
    <col min="11518" max="11518" width="1.85546875" style="5" customWidth="1"/>
    <col min="11519" max="11520" width="5.42578125" style="5" customWidth="1"/>
    <col min="11521" max="11521" width="1.85546875" style="5" customWidth="1"/>
    <col min="11522" max="11525" width="5" style="5" customWidth="1"/>
    <col min="11526" max="11527" width="7" style="5" bestFit="1" customWidth="1"/>
    <col min="11528" max="11528" width="5.28515625" style="5" customWidth="1"/>
    <col min="11529" max="11759" width="6.42578125" style="5"/>
    <col min="11760" max="11760" width="6" style="5" bestFit="1" customWidth="1"/>
    <col min="11761" max="11761" width="6.28515625" style="5" customWidth="1"/>
    <col min="11762" max="11762" width="1.85546875" style="5" customWidth="1"/>
    <col min="11763" max="11763" width="5.42578125" style="5" customWidth="1"/>
    <col min="11764" max="11764" width="1.85546875" style="5" customWidth="1"/>
    <col min="11765" max="11766" width="5.42578125" style="5" customWidth="1"/>
    <col min="11767" max="11767" width="1.85546875" style="5" customWidth="1"/>
    <col min="11768" max="11768" width="4.85546875" style="5" customWidth="1"/>
    <col min="11769" max="11769" width="5.28515625" style="5" customWidth="1"/>
    <col min="11770" max="11770" width="6.140625" style="5" customWidth="1"/>
    <col min="11771" max="11771" width="6" style="5" customWidth="1"/>
    <col min="11772" max="11772" width="5.7109375" style="5" customWidth="1"/>
    <col min="11773" max="11773" width="7" style="5" bestFit="1" customWidth="1"/>
    <col min="11774" max="11774" width="1.85546875" style="5" customWidth="1"/>
    <col min="11775" max="11776" width="5.42578125" style="5" customWidth="1"/>
    <col min="11777" max="11777" width="1.85546875" style="5" customWidth="1"/>
    <col min="11778" max="11781" width="5" style="5" customWidth="1"/>
    <col min="11782" max="11783" width="7" style="5" bestFit="1" customWidth="1"/>
    <col min="11784" max="11784" width="5.28515625" style="5" customWidth="1"/>
    <col min="11785" max="12015" width="6.42578125" style="5"/>
    <col min="12016" max="12016" width="6" style="5" bestFit="1" customWidth="1"/>
    <col min="12017" max="12017" width="6.28515625" style="5" customWidth="1"/>
    <col min="12018" max="12018" width="1.85546875" style="5" customWidth="1"/>
    <col min="12019" max="12019" width="5.42578125" style="5" customWidth="1"/>
    <col min="12020" max="12020" width="1.85546875" style="5" customWidth="1"/>
    <col min="12021" max="12022" width="5.42578125" style="5" customWidth="1"/>
    <col min="12023" max="12023" width="1.85546875" style="5" customWidth="1"/>
    <col min="12024" max="12024" width="4.85546875" style="5" customWidth="1"/>
    <col min="12025" max="12025" width="5.28515625" style="5" customWidth="1"/>
    <col min="12026" max="12026" width="6.140625" style="5" customWidth="1"/>
    <col min="12027" max="12027" width="6" style="5" customWidth="1"/>
    <col min="12028" max="12028" width="5.7109375" style="5" customWidth="1"/>
    <col min="12029" max="12029" width="7" style="5" bestFit="1" customWidth="1"/>
    <col min="12030" max="12030" width="1.85546875" style="5" customWidth="1"/>
    <col min="12031" max="12032" width="5.42578125" style="5" customWidth="1"/>
    <col min="12033" max="12033" width="1.85546875" style="5" customWidth="1"/>
    <col min="12034" max="12037" width="5" style="5" customWidth="1"/>
    <col min="12038" max="12039" width="7" style="5" bestFit="1" customWidth="1"/>
    <col min="12040" max="12040" width="5.28515625" style="5" customWidth="1"/>
    <col min="12041" max="12271" width="6.42578125" style="5"/>
    <col min="12272" max="12272" width="6" style="5" bestFit="1" customWidth="1"/>
    <col min="12273" max="12273" width="6.28515625" style="5" customWidth="1"/>
    <col min="12274" max="12274" width="1.85546875" style="5" customWidth="1"/>
    <col min="12275" max="12275" width="5.42578125" style="5" customWidth="1"/>
    <col min="12276" max="12276" width="1.85546875" style="5" customWidth="1"/>
    <col min="12277" max="12278" width="5.42578125" style="5" customWidth="1"/>
    <col min="12279" max="12279" width="1.85546875" style="5" customWidth="1"/>
    <col min="12280" max="12280" width="4.85546875" style="5" customWidth="1"/>
    <col min="12281" max="12281" width="5.28515625" style="5" customWidth="1"/>
    <col min="12282" max="12282" width="6.140625" style="5" customWidth="1"/>
    <col min="12283" max="12283" width="6" style="5" customWidth="1"/>
    <col min="12284" max="12284" width="5.7109375" style="5" customWidth="1"/>
    <col min="12285" max="12285" width="7" style="5" bestFit="1" customWidth="1"/>
    <col min="12286" max="12286" width="1.85546875" style="5" customWidth="1"/>
    <col min="12287" max="12288" width="5.42578125" style="5" customWidth="1"/>
    <col min="12289" max="12289" width="1.85546875" style="5" customWidth="1"/>
    <col min="12290" max="12293" width="5" style="5" customWidth="1"/>
    <col min="12294" max="12295" width="7" style="5" bestFit="1" customWidth="1"/>
    <col min="12296" max="12296" width="5.28515625" style="5" customWidth="1"/>
    <col min="12297" max="12527" width="6.42578125" style="5"/>
    <col min="12528" max="12528" width="6" style="5" bestFit="1" customWidth="1"/>
    <col min="12529" max="12529" width="6.28515625" style="5" customWidth="1"/>
    <col min="12530" max="12530" width="1.85546875" style="5" customWidth="1"/>
    <col min="12531" max="12531" width="5.42578125" style="5" customWidth="1"/>
    <col min="12532" max="12532" width="1.85546875" style="5" customWidth="1"/>
    <col min="12533" max="12534" width="5.42578125" style="5" customWidth="1"/>
    <col min="12535" max="12535" width="1.85546875" style="5" customWidth="1"/>
    <col min="12536" max="12536" width="4.85546875" style="5" customWidth="1"/>
    <col min="12537" max="12537" width="5.28515625" style="5" customWidth="1"/>
    <col min="12538" max="12538" width="6.140625" style="5" customWidth="1"/>
    <col min="12539" max="12539" width="6" style="5" customWidth="1"/>
    <col min="12540" max="12540" width="5.7109375" style="5" customWidth="1"/>
    <col min="12541" max="12541" width="7" style="5" bestFit="1" customWidth="1"/>
    <col min="12542" max="12542" width="1.85546875" style="5" customWidth="1"/>
    <col min="12543" max="12544" width="5.42578125" style="5" customWidth="1"/>
    <col min="12545" max="12545" width="1.85546875" style="5" customWidth="1"/>
    <col min="12546" max="12549" width="5" style="5" customWidth="1"/>
    <col min="12550" max="12551" width="7" style="5" bestFit="1" customWidth="1"/>
    <col min="12552" max="12552" width="5.28515625" style="5" customWidth="1"/>
    <col min="12553" max="12783" width="6.42578125" style="5"/>
    <col min="12784" max="12784" width="6" style="5" bestFit="1" customWidth="1"/>
    <col min="12785" max="12785" width="6.28515625" style="5" customWidth="1"/>
    <col min="12786" max="12786" width="1.85546875" style="5" customWidth="1"/>
    <col min="12787" max="12787" width="5.42578125" style="5" customWidth="1"/>
    <col min="12788" max="12788" width="1.85546875" style="5" customWidth="1"/>
    <col min="12789" max="12790" width="5.42578125" style="5" customWidth="1"/>
    <col min="12791" max="12791" width="1.85546875" style="5" customWidth="1"/>
    <col min="12792" max="12792" width="4.85546875" style="5" customWidth="1"/>
    <col min="12793" max="12793" width="5.28515625" style="5" customWidth="1"/>
    <col min="12794" max="12794" width="6.140625" style="5" customWidth="1"/>
    <col min="12795" max="12795" width="6" style="5" customWidth="1"/>
    <col min="12796" max="12796" width="5.7109375" style="5" customWidth="1"/>
    <col min="12797" max="12797" width="7" style="5" bestFit="1" customWidth="1"/>
    <col min="12798" max="12798" width="1.85546875" style="5" customWidth="1"/>
    <col min="12799" max="12800" width="5.42578125" style="5" customWidth="1"/>
    <col min="12801" max="12801" width="1.85546875" style="5" customWidth="1"/>
    <col min="12802" max="12805" width="5" style="5" customWidth="1"/>
    <col min="12806" max="12807" width="7" style="5" bestFit="1" customWidth="1"/>
    <col min="12808" max="12808" width="5.28515625" style="5" customWidth="1"/>
    <col min="12809" max="13039" width="6.42578125" style="5"/>
    <col min="13040" max="13040" width="6" style="5" bestFit="1" customWidth="1"/>
    <col min="13041" max="13041" width="6.28515625" style="5" customWidth="1"/>
    <col min="13042" max="13042" width="1.85546875" style="5" customWidth="1"/>
    <col min="13043" max="13043" width="5.42578125" style="5" customWidth="1"/>
    <col min="13044" max="13044" width="1.85546875" style="5" customWidth="1"/>
    <col min="13045" max="13046" width="5.42578125" style="5" customWidth="1"/>
    <col min="13047" max="13047" width="1.85546875" style="5" customWidth="1"/>
    <col min="13048" max="13048" width="4.85546875" style="5" customWidth="1"/>
    <col min="13049" max="13049" width="5.28515625" style="5" customWidth="1"/>
    <col min="13050" max="13050" width="6.140625" style="5" customWidth="1"/>
    <col min="13051" max="13051" width="6" style="5" customWidth="1"/>
    <col min="13052" max="13052" width="5.7109375" style="5" customWidth="1"/>
    <col min="13053" max="13053" width="7" style="5" bestFit="1" customWidth="1"/>
    <col min="13054" max="13054" width="1.85546875" style="5" customWidth="1"/>
    <col min="13055" max="13056" width="5.42578125" style="5" customWidth="1"/>
    <col min="13057" max="13057" width="1.85546875" style="5" customWidth="1"/>
    <col min="13058" max="13061" width="5" style="5" customWidth="1"/>
    <col min="13062" max="13063" width="7" style="5" bestFit="1" customWidth="1"/>
    <col min="13064" max="13064" width="5.28515625" style="5" customWidth="1"/>
    <col min="13065" max="13295" width="6.42578125" style="5"/>
    <col min="13296" max="13296" width="6" style="5" bestFit="1" customWidth="1"/>
    <col min="13297" max="13297" width="6.28515625" style="5" customWidth="1"/>
    <col min="13298" max="13298" width="1.85546875" style="5" customWidth="1"/>
    <col min="13299" max="13299" width="5.42578125" style="5" customWidth="1"/>
    <col min="13300" max="13300" width="1.85546875" style="5" customWidth="1"/>
    <col min="13301" max="13302" width="5.42578125" style="5" customWidth="1"/>
    <col min="13303" max="13303" width="1.85546875" style="5" customWidth="1"/>
    <col min="13304" max="13304" width="4.85546875" style="5" customWidth="1"/>
    <col min="13305" max="13305" width="5.28515625" style="5" customWidth="1"/>
    <col min="13306" max="13306" width="6.140625" style="5" customWidth="1"/>
    <col min="13307" max="13307" width="6" style="5" customWidth="1"/>
    <col min="13308" max="13308" width="5.7109375" style="5" customWidth="1"/>
    <col min="13309" max="13309" width="7" style="5" bestFit="1" customWidth="1"/>
    <col min="13310" max="13310" width="1.85546875" style="5" customWidth="1"/>
    <col min="13311" max="13312" width="5.42578125" style="5" customWidth="1"/>
    <col min="13313" max="13313" width="1.85546875" style="5" customWidth="1"/>
    <col min="13314" max="13317" width="5" style="5" customWidth="1"/>
    <col min="13318" max="13319" width="7" style="5" bestFit="1" customWidth="1"/>
    <col min="13320" max="13320" width="5.28515625" style="5" customWidth="1"/>
    <col min="13321" max="13551" width="6.42578125" style="5"/>
    <col min="13552" max="13552" width="6" style="5" bestFit="1" customWidth="1"/>
    <col min="13553" max="13553" width="6.28515625" style="5" customWidth="1"/>
    <col min="13554" max="13554" width="1.85546875" style="5" customWidth="1"/>
    <col min="13555" max="13555" width="5.42578125" style="5" customWidth="1"/>
    <col min="13556" max="13556" width="1.85546875" style="5" customWidth="1"/>
    <col min="13557" max="13558" width="5.42578125" style="5" customWidth="1"/>
    <col min="13559" max="13559" width="1.85546875" style="5" customWidth="1"/>
    <col min="13560" max="13560" width="4.85546875" style="5" customWidth="1"/>
    <col min="13561" max="13561" width="5.28515625" style="5" customWidth="1"/>
    <col min="13562" max="13562" width="6.140625" style="5" customWidth="1"/>
    <col min="13563" max="13563" width="6" style="5" customWidth="1"/>
    <col min="13564" max="13564" width="5.7109375" style="5" customWidth="1"/>
    <col min="13565" max="13565" width="7" style="5" bestFit="1" customWidth="1"/>
    <col min="13566" max="13566" width="1.85546875" style="5" customWidth="1"/>
    <col min="13567" max="13568" width="5.42578125" style="5" customWidth="1"/>
    <col min="13569" max="13569" width="1.85546875" style="5" customWidth="1"/>
    <col min="13570" max="13573" width="5" style="5" customWidth="1"/>
    <col min="13574" max="13575" width="7" style="5" bestFit="1" customWidth="1"/>
    <col min="13576" max="13576" width="5.28515625" style="5" customWidth="1"/>
    <col min="13577" max="13807" width="6.42578125" style="5"/>
    <col min="13808" max="13808" width="6" style="5" bestFit="1" customWidth="1"/>
    <col min="13809" max="13809" width="6.28515625" style="5" customWidth="1"/>
    <col min="13810" max="13810" width="1.85546875" style="5" customWidth="1"/>
    <col min="13811" max="13811" width="5.42578125" style="5" customWidth="1"/>
    <col min="13812" max="13812" width="1.85546875" style="5" customWidth="1"/>
    <col min="13813" max="13814" width="5.42578125" style="5" customWidth="1"/>
    <col min="13815" max="13815" width="1.85546875" style="5" customWidth="1"/>
    <col min="13816" max="13816" width="4.85546875" style="5" customWidth="1"/>
    <col min="13817" max="13817" width="5.28515625" style="5" customWidth="1"/>
    <col min="13818" max="13818" width="6.140625" style="5" customWidth="1"/>
    <col min="13819" max="13819" width="6" style="5" customWidth="1"/>
    <col min="13820" max="13820" width="5.7109375" style="5" customWidth="1"/>
    <col min="13821" max="13821" width="7" style="5" bestFit="1" customWidth="1"/>
    <col min="13822" max="13822" width="1.85546875" style="5" customWidth="1"/>
    <col min="13823" max="13824" width="5.42578125" style="5" customWidth="1"/>
    <col min="13825" max="13825" width="1.85546875" style="5" customWidth="1"/>
    <col min="13826" max="13829" width="5" style="5" customWidth="1"/>
    <col min="13830" max="13831" width="7" style="5" bestFit="1" customWidth="1"/>
    <col min="13832" max="13832" width="5.28515625" style="5" customWidth="1"/>
    <col min="13833" max="14063" width="6.42578125" style="5"/>
    <col min="14064" max="14064" width="6" style="5" bestFit="1" customWidth="1"/>
    <col min="14065" max="14065" width="6.28515625" style="5" customWidth="1"/>
    <col min="14066" max="14066" width="1.85546875" style="5" customWidth="1"/>
    <col min="14067" max="14067" width="5.42578125" style="5" customWidth="1"/>
    <col min="14068" max="14068" width="1.85546875" style="5" customWidth="1"/>
    <col min="14069" max="14070" width="5.42578125" style="5" customWidth="1"/>
    <col min="14071" max="14071" width="1.85546875" style="5" customWidth="1"/>
    <col min="14072" max="14072" width="4.85546875" style="5" customWidth="1"/>
    <col min="14073" max="14073" width="5.28515625" style="5" customWidth="1"/>
    <col min="14074" max="14074" width="6.140625" style="5" customWidth="1"/>
    <col min="14075" max="14075" width="6" style="5" customWidth="1"/>
    <col min="14076" max="14076" width="5.7109375" style="5" customWidth="1"/>
    <col min="14077" max="14077" width="7" style="5" bestFit="1" customWidth="1"/>
    <col min="14078" max="14078" width="1.85546875" style="5" customWidth="1"/>
    <col min="14079" max="14080" width="5.42578125" style="5" customWidth="1"/>
    <col min="14081" max="14081" width="1.85546875" style="5" customWidth="1"/>
    <col min="14082" max="14085" width="5" style="5" customWidth="1"/>
    <col min="14086" max="14087" width="7" style="5" bestFit="1" customWidth="1"/>
    <col min="14088" max="14088" width="5.28515625" style="5" customWidth="1"/>
    <col min="14089" max="14319" width="6.42578125" style="5"/>
    <col min="14320" max="14320" width="6" style="5" bestFit="1" customWidth="1"/>
    <col min="14321" max="14321" width="6.28515625" style="5" customWidth="1"/>
    <col min="14322" max="14322" width="1.85546875" style="5" customWidth="1"/>
    <col min="14323" max="14323" width="5.42578125" style="5" customWidth="1"/>
    <col min="14324" max="14324" width="1.85546875" style="5" customWidth="1"/>
    <col min="14325" max="14326" width="5.42578125" style="5" customWidth="1"/>
    <col min="14327" max="14327" width="1.85546875" style="5" customWidth="1"/>
    <col min="14328" max="14328" width="4.85546875" style="5" customWidth="1"/>
    <col min="14329" max="14329" width="5.28515625" style="5" customWidth="1"/>
    <col min="14330" max="14330" width="6.140625" style="5" customWidth="1"/>
    <col min="14331" max="14331" width="6" style="5" customWidth="1"/>
    <col min="14332" max="14332" width="5.7109375" style="5" customWidth="1"/>
    <col min="14333" max="14333" width="7" style="5" bestFit="1" customWidth="1"/>
    <col min="14334" max="14334" width="1.85546875" style="5" customWidth="1"/>
    <col min="14335" max="14336" width="5.42578125" style="5" customWidth="1"/>
    <col min="14337" max="14337" width="1.85546875" style="5" customWidth="1"/>
    <col min="14338" max="14341" width="5" style="5" customWidth="1"/>
    <col min="14342" max="14343" width="7" style="5" bestFit="1" customWidth="1"/>
    <col min="14344" max="14344" width="5.28515625" style="5" customWidth="1"/>
    <col min="14345" max="14575" width="6.42578125" style="5"/>
    <col min="14576" max="14576" width="6" style="5" bestFit="1" customWidth="1"/>
    <col min="14577" max="14577" width="6.28515625" style="5" customWidth="1"/>
    <col min="14578" max="14578" width="1.85546875" style="5" customWidth="1"/>
    <col min="14579" max="14579" width="5.42578125" style="5" customWidth="1"/>
    <col min="14580" max="14580" width="1.85546875" style="5" customWidth="1"/>
    <col min="14581" max="14582" width="5.42578125" style="5" customWidth="1"/>
    <col min="14583" max="14583" width="1.85546875" style="5" customWidth="1"/>
    <col min="14584" max="14584" width="4.85546875" style="5" customWidth="1"/>
    <col min="14585" max="14585" width="5.28515625" style="5" customWidth="1"/>
    <col min="14586" max="14586" width="6.140625" style="5" customWidth="1"/>
    <col min="14587" max="14587" width="6" style="5" customWidth="1"/>
    <col min="14588" max="14588" width="5.7109375" style="5" customWidth="1"/>
    <col min="14589" max="14589" width="7" style="5" bestFit="1" customWidth="1"/>
    <col min="14590" max="14590" width="1.85546875" style="5" customWidth="1"/>
    <col min="14591" max="14592" width="5.42578125" style="5" customWidth="1"/>
    <col min="14593" max="14593" width="1.85546875" style="5" customWidth="1"/>
    <col min="14594" max="14597" width="5" style="5" customWidth="1"/>
    <col min="14598" max="14599" width="7" style="5" bestFit="1" customWidth="1"/>
    <col min="14600" max="14600" width="5.28515625" style="5" customWidth="1"/>
    <col min="14601" max="14831" width="6.42578125" style="5"/>
    <col min="14832" max="14832" width="6" style="5" bestFit="1" customWidth="1"/>
    <col min="14833" max="14833" width="6.28515625" style="5" customWidth="1"/>
    <col min="14834" max="14834" width="1.85546875" style="5" customWidth="1"/>
    <col min="14835" max="14835" width="5.42578125" style="5" customWidth="1"/>
    <col min="14836" max="14836" width="1.85546875" style="5" customWidth="1"/>
    <col min="14837" max="14838" width="5.42578125" style="5" customWidth="1"/>
    <col min="14839" max="14839" width="1.85546875" style="5" customWidth="1"/>
    <col min="14840" max="14840" width="4.85546875" style="5" customWidth="1"/>
    <col min="14841" max="14841" width="5.28515625" style="5" customWidth="1"/>
    <col min="14842" max="14842" width="6.140625" style="5" customWidth="1"/>
    <col min="14843" max="14843" width="6" style="5" customWidth="1"/>
    <col min="14844" max="14844" width="5.7109375" style="5" customWidth="1"/>
    <col min="14845" max="14845" width="7" style="5" bestFit="1" customWidth="1"/>
    <col min="14846" max="14846" width="1.85546875" style="5" customWidth="1"/>
    <col min="14847" max="14848" width="5.42578125" style="5" customWidth="1"/>
    <col min="14849" max="14849" width="1.85546875" style="5" customWidth="1"/>
    <col min="14850" max="14853" width="5" style="5" customWidth="1"/>
    <col min="14854" max="14855" width="7" style="5" bestFit="1" customWidth="1"/>
    <col min="14856" max="14856" width="5.28515625" style="5" customWidth="1"/>
    <col min="14857" max="15087" width="6.42578125" style="5"/>
    <col min="15088" max="15088" width="6" style="5" bestFit="1" customWidth="1"/>
    <col min="15089" max="15089" width="6.28515625" style="5" customWidth="1"/>
    <col min="15090" max="15090" width="1.85546875" style="5" customWidth="1"/>
    <col min="15091" max="15091" width="5.42578125" style="5" customWidth="1"/>
    <col min="15092" max="15092" width="1.85546875" style="5" customWidth="1"/>
    <col min="15093" max="15094" width="5.42578125" style="5" customWidth="1"/>
    <col min="15095" max="15095" width="1.85546875" style="5" customWidth="1"/>
    <col min="15096" max="15096" width="4.85546875" style="5" customWidth="1"/>
    <col min="15097" max="15097" width="5.28515625" style="5" customWidth="1"/>
    <col min="15098" max="15098" width="6.140625" style="5" customWidth="1"/>
    <col min="15099" max="15099" width="6" style="5" customWidth="1"/>
    <col min="15100" max="15100" width="5.7109375" style="5" customWidth="1"/>
    <col min="15101" max="15101" width="7" style="5" bestFit="1" customWidth="1"/>
    <col min="15102" max="15102" width="1.85546875" style="5" customWidth="1"/>
    <col min="15103" max="15104" width="5.42578125" style="5" customWidth="1"/>
    <col min="15105" max="15105" width="1.85546875" style="5" customWidth="1"/>
    <col min="15106" max="15109" width="5" style="5" customWidth="1"/>
    <col min="15110" max="15111" width="7" style="5" bestFit="1" customWidth="1"/>
    <col min="15112" max="15112" width="5.28515625" style="5" customWidth="1"/>
    <col min="15113" max="15343" width="6.42578125" style="5"/>
    <col min="15344" max="15344" width="6" style="5" bestFit="1" customWidth="1"/>
    <col min="15345" max="15345" width="6.28515625" style="5" customWidth="1"/>
    <col min="15346" max="15346" width="1.85546875" style="5" customWidth="1"/>
    <col min="15347" max="15347" width="5.42578125" style="5" customWidth="1"/>
    <col min="15348" max="15348" width="1.85546875" style="5" customWidth="1"/>
    <col min="15349" max="15350" width="5.42578125" style="5" customWidth="1"/>
    <col min="15351" max="15351" width="1.85546875" style="5" customWidth="1"/>
    <col min="15352" max="15352" width="4.85546875" style="5" customWidth="1"/>
    <col min="15353" max="15353" width="5.28515625" style="5" customWidth="1"/>
    <col min="15354" max="15354" width="6.140625" style="5" customWidth="1"/>
    <col min="15355" max="15355" width="6" style="5" customWidth="1"/>
    <col min="15356" max="15356" width="5.7109375" style="5" customWidth="1"/>
    <col min="15357" max="15357" width="7" style="5" bestFit="1" customWidth="1"/>
    <col min="15358" max="15358" width="1.85546875" style="5" customWidth="1"/>
    <col min="15359" max="15360" width="5.42578125" style="5" customWidth="1"/>
    <col min="15361" max="15361" width="1.85546875" style="5" customWidth="1"/>
    <col min="15362" max="15365" width="5" style="5" customWidth="1"/>
    <col min="15366" max="15367" width="7" style="5" bestFit="1" customWidth="1"/>
    <col min="15368" max="15368" width="5.28515625" style="5" customWidth="1"/>
    <col min="15369" max="15599" width="6.42578125" style="5"/>
    <col min="15600" max="15600" width="6" style="5" bestFit="1" customWidth="1"/>
    <col min="15601" max="15601" width="6.28515625" style="5" customWidth="1"/>
    <col min="15602" max="15602" width="1.85546875" style="5" customWidth="1"/>
    <col min="15603" max="15603" width="5.42578125" style="5" customWidth="1"/>
    <col min="15604" max="15604" width="1.85546875" style="5" customWidth="1"/>
    <col min="15605" max="15606" width="5.42578125" style="5" customWidth="1"/>
    <col min="15607" max="15607" width="1.85546875" style="5" customWidth="1"/>
    <col min="15608" max="15608" width="4.85546875" style="5" customWidth="1"/>
    <col min="15609" max="15609" width="5.28515625" style="5" customWidth="1"/>
    <col min="15610" max="15610" width="6.140625" style="5" customWidth="1"/>
    <col min="15611" max="15611" width="6" style="5" customWidth="1"/>
    <col min="15612" max="15612" width="5.7109375" style="5" customWidth="1"/>
    <col min="15613" max="15613" width="7" style="5" bestFit="1" customWidth="1"/>
    <col min="15614" max="15614" width="1.85546875" style="5" customWidth="1"/>
    <col min="15615" max="15616" width="5.42578125" style="5" customWidth="1"/>
    <col min="15617" max="15617" width="1.85546875" style="5" customWidth="1"/>
    <col min="15618" max="15621" width="5" style="5" customWidth="1"/>
    <col min="15622" max="15623" width="7" style="5" bestFit="1" customWidth="1"/>
    <col min="15624" max="15624" width="5.28515625" style="5" customWidth="1"/>
    <col min="15625" max="15855" width="6.42578125" style="5"/>
    <col min="15856" max="15856" width="6" style="5" bestFit="1" customWidth="1"/>
    <col min="15857" max="15857" width="6.28515625" style="5" customWidth="1"/>
    <col min="15858" max="15858" width="1.85546875" style="5" customWidth="1"/>
    <col min="15859" max="15859" width="5.42578125" style="5" customWidth="1"/>
    <col min="15860" max="15860" width="1.85546875" style="5" customWidth="1"/>
    <col min="15861" max="15862" width="5.42578125" style="5" customWidth="1"/>
    <col min="15863" max="15863" width="1.85546875" style="5" customWidth="1"/>
    <col min="15864" max="15864" width="4.85546875" style="5" customWidth="1"/>
    <col min="15865" max="15865" width="5.28515625" style="5" customWidth="1"/>
    <col min="15866" max="15866" width="6.140625" style="5" customWidth="1"/>
    <col min="15867" max="15867" width="6" style="5" customWidth="1"/>
    <col min="15868" max="15868" width="5.7109375" style="5" customWidth="1"/>
    <col min="15869" max="15869" width="7" style="5" bestFit="1" customWidth="1"/>
    <col min="15870" max="15870" width="1.85546875" style="5" customWidth="1"/>
    <col min="15871" max="15872" width="5.42578125" style="5" customWidth="1"/>
    <col min="15873" max="15873" width="1.85546875" style="5" customWidth="1"/>
    <col min="15874" max="15877" width="5" style="5" customWidth="1"/>
    <col min="15878" max="15879" width="7" style="5" bestFit="1" customWidth="1"/>
    <col min="15880" max="15880" width="5.28515625" style="5" customWidth="1"/>
    <col min="15881" max="16111" width="6.42578125" style="5"/>
    <col min="16112" max="16112" width="6" style="5" bestFit="1" customWidth="1"/>
    <col min="16113" max="16113" width="6.28515625" style="5" customWidth="1"/>
    <col min="16114" max="16114" width="1.85546875" style="5" customWidth="1"/>
    <col min="16115" max="16115" width="5.42578125" style="5" customWidth="1"/>
    <col min="16116" max="16116" width="1.85546875" style="5" customWidth="1"/>
    <col min="16117" max="16118" width="5.42578125" style="5" customWidth="1"/>
    <col min="16119" max="16119" width="1.85546875" style="5" customWidth="1"/>
    <col min="16120" max="16120" width="4.85546875" style="5" customWidth="1"/>
    <col min="16121" max="16121" width="5.28515625" style="5" customWidth="1"/>
    <col min="16122" max="16122" width="6.140625" style="5" customWidth="1"/>
    <col min="16123" max="16123" width="6" style="5" customWidth="1"/>
    <col min="16124" max="16124" width="5.7109375" style="5" customWidth="1"/>
    <col min="16125" max="16125" width="7" style="5" bestFit="1" customWidth="1"/>
    <col min="16126" max="16126" width="1.85546875" style="5" customWidth="1"/>
    <col min="16127" max="16128" width="5.42578125" style="5" customWidth="1"/>
    <col min="16129" max="16129" width="1.85546875" style="5" customWidth="1"/>
    <col min="16130" max="16133" width="5" style="5" customWidth="1"/>
    <col min="16134" max="16135" width="7" style="5" bestFit="1" customWidth="1"/>
    <col min="16136" max="16136" width="5.28515625" style="5" customWidth="1"/>
    <col min="16137" max="16384" width="6.42578125" style="5"/>
  </cols>
  <sheetData>
    <row r="1" spans="1:13" ht="19.5" thickBot="1" x14ac:dyDescent="0.35">
      <c r="A1" s="345" t="s">
        <v>267</v>
      </c>
      <c r="B1" s="345"/>
      <c r="C1" s="345"/>
      <c r="D1" s="345"/>
      <c r="E1" s="345"/>
      <c r="F1" s="345"/>
      <c r="G1" s="345"/>
      <c r="H1" s="345"/>
      <c r="J1" s="179"/>
      <c r="K1" s="285" t="s">
        <v>195</v>
      </c>
      <c r="L1" s="179"/>
    </row>
    <row r="2" spans="1:13" ht="12.75" customHeight="1" x14ac:dyDescent="0.2">
      <c r="A2" s="345" t="s">
        <v>379</v>
      </c>
      <c r="B2" s="345"/>
      <c r="C2" s="345"/>
      <c r="D2" s="345"/>
      <c r="E2" s="345"/>
      <c r="F2" s="345"/>
      <c r="G2" s="345"/>
      <c r="H2" s="345"/>
      <c r="J2" s="179"/>
      <c r="K2" s="179"/>
      <c r="L2" s="179"/>
    </row>
    <row r="3" spans="1:13" ht="12.75" customHeight="1" x14ac:dyDescent="0.2">
      <c r="A3" s="345" t="s">
        <v>164</v>
      </c>
      <c r="B3" s="345"/>
      <c r="C3" s="345"/>
      <c r="D3" s="345"/>
      <c r="E3" s="345"/>
      <c r="F3" s="345"/>
      <c r="G3" s="345"/>
      <c r="H3" s="345"/>
    </row>
    <row r="4" spans="1:13" ht="12.75" customHeight="1" x14ac:dyDescent="0.2">
      <c r="A4" s="345" t="s">
        <v>361</v>
      </c>
      <c r="B4" s="345"/>
      <c r="C4" s="345"/>
      <c r="D4" s="345"/>
      <c r="E4" s="345"/>
      <c r="F4" s="345"/>
      <c r="G4" s="345"/>
      <c r="H4" s="345"/>
    </row>
    <row r="5" spans="1:13" ht="12.75" customHeight="1" x14ac:dyDescent="0.2">
      <c r="A5" s="345" t="s">
        <v>411</v>
      </c>
      <c r="B5" s="345"/>
      <c r="C5" s="345"/>
      <c r="D5" s="345"/>
      <c r="E5" s="345"/>
      <c r="F5" s="345"/>
      <c r="G5" s="345"/>
      <c r="H5" s="345"/>
    </row>
    <row r="6" spans="1:13" ht="12.75" customHeight="1" thickBot="1" x14ac:dyDescent="0.25">
      <c r="A6" s="361"/>
      <c r="B6" s="361"/>
      <c r="C6" s="361"/>
      <c r="D6" s="361"/>
      <c r="E6" s="361"/>
      <c r="F6" s="361"/>
      <c r="G6" s="361"/>
      <c r="H6" s="17"/>
    </row>
    <row r="7" spans="1:13" x14ac:dyDescent="0.2">
      <c r="A7" s="353" t="s">
        <v>126</v>
      </c>
      <c r="B7" s="353" t="s">
        <v>0</v>
      </c>
      <c r="C7" s="355" t="s">
        <v>183</v>
      </c>
      <c r="D7" s="29" t="s">
        <v>170</v>
      </c>
      <c r="E7" s="29" t="s">
        <v>171</v>
      </c>
      <c r="F7" s="29" t="s">
        <v>172</v>
      </c>
      <c r="G7" s="29" t="s">
        <v>173</v>
      </c>
      <c r="H7" s="353" t="s">
        <v>167</v>
      </c>
    </row>
    <row r="8" spans="1:13" ht="13.5" thickBot="1" x14ac:dyDescent="0.25">
      <c r="A8" s="354"/>
      <c r="B8" s="354"/>
      <c r="C8" s="354"/>
      <c r="D8" s="30" t="s">
        <v>261</v>
      </c>
      <c r="E8" s="30" t="s">
        <v>262</v>
      </c>
      <c r="F8" s="30" t="s">
        <v>261</v>
      </c>
      <c r="G8" s="30" t="s">
        <v>262</v>
      </c>
      <c r="H8" s="354" t="s">
        <v>167</v>
      </c>
    </row>
    <row r="9" spans="1:13" x14ac:dyDescent="0.2">
      <c r="A9" s="362" t="s">
        <v>5</v>
      </c>
      <c r="B9" s="362"/>
      <c r="C9" s="362"/>
      <c r="D9" s="362"/>
      <c r="E9" s="362"/>
      <c r="F9" s="362"/>
      <c r="G9" s="362"/>
      <c r="H9" s="362"/>
    </row>
    <row r="10" spans="1:13" ht="13.5" x14ac:dyDescent="0.25">
      <c r="A10" s="153"/>
      <c r="B10" s="154"/>
      <c r="C10" s="154"/>
      <c r="D10" s="154"/>
      <c r="E10" s="154"/>
      <c r="F10" s="154"/>
      <c r="G10" s="154"/>
      <c r="H10" s="7"/>
    </row>
    <row r="11" spans="1:13" x14ac:dyDescent="0.2">
      <c r="A11" s="145">
        <v>2000</v>
      </c>
      <c r="B11" s="298">
        <v>13879</v>
      </c>
      <c r="C11" s="298">
        <v>1365</v>
      </c>
      <c r="D11" s="298">
        <v>336</v>
      </c>
      <c r="E11" s="298">
        <v>8008</v>
      </c>
      <c r="F11" s="298">
        <v>715</v>
      </c>
      <c r="G11" s="298">
        <v>3455</v>
      </c>
      <c r="H11" s="215">
        <v>0</v>
      </c>
      <c r="J11" s="98"/>
      <c r="K11" s="98"/>
      <c r="M11" s="98"/>
    </row>
    <row r="12" spans="1:13" x14ac:dyDescent="0.2">
      <c r="A12" s="145">
        <v>2001</v>
      </c>
      <c r="B12" s="298">
        <v>15256</v>
      </c>
      <c r="C12" s="298">
        <v>1629</v>
      </c>
      <c r="D12" s="298">
        <v>167</v>
      </c>
      <c r="E12" s="298">
        <v>8866</v>
      </c>
      <c r="F12" s="298">
        <v>654</v>
      </c>
      <c r="G12" s="298">
        <v>3940</v>
      </c>
      <c r="H12" s="215">
        <v>0</v>
      </c>
      <c r="J12" s="98"/>
      <c r="K12" s="98"/>
      <c r="M12" s="98"/>
    </row>
    <row r="13" spans="1:13" x14ac:dyDescent="0.2">
      <c r="A13" s="145">
        <v>2002</v>
      </c>
      <c r="B13" s="215">
        <f t="shared" ref="B13:B22" si="0">SUM(C13:H13)</f>
        <v>17145</v>
      </c>
      <c r="C13" s="215">
        <v>1580</v>
      </c>
      <c r="D13" s="215">
        <v>185</v>
      </c>
      <c r="E13" s="215">
        <v>10500</v>
      </c>
      <c r="F13" s="215">
        <v>584</v>
      </c>
      <c r="G13" s="215">
        <v>4129</v>
      </c>
      <c r="H13" s="215">
        <v>167</v>
      </c>
      <c r="J13" s="98"/>
      <c r="K13" s="98"/>
      <c r="M13" s="98"/>
    </row>
    <row r="14" spans="1:13" x14ac:dyDescent="0.2">
      <c r="A14" s="145">
        <v>2003</v>
      </c>
      <c r="B14" s="215">
        <f t="shared" si="0"/>
        <v>18137</v>
      </c>
      <c r="C14" s="215">
        <v>1524</v>
      </c>
      <c r="D14" s="215">
        <v>143</v>
      </c>
      <c r="E14" s="215">
        <v>11631</v>
      </c>
      <c r="F14" s="215">
        <v>402</v>
      </c>
      <c r="G14" s="215">
        <v>4221</v>
      </c>
      <c r="H14" s="215">
        <v>216</v>
      </c>
      <c r="J14" s="98"/>
      <c r="K14" s="98"/>
      <c r="M14" s="98"/>
    </row>
    <row r="15" spans="1:13" x14ac:dyDescent="0.2">
      <c r="A15" s="145">
        <v>2004</v>
      </c>
      <c r="B15" s="215">
        <f t="shared" si="0"/>
        <v>19729</v>
      </c>
      <c r="C15" s="215">
        <v>1587</v>
      </c>
      <c r="D15" s="215">
        <v>160</v>
      </c>
      <c r="E15" s="215">
        <v>12492</v>
      </c>
      <c r="F15" s="215">
        <v>340</v>
      </c>
      <c r="G15" s="215">
        <v>4665</v>
      </c>
      <c r="H15" s="215">
        <v>485</v>
      </c>
      <c r="J15" s="98"/>
      <c r="K15" s="98"/>
      <c r="M15" s="98"/>
    </row>
    <row r="16" spans="1:13" x14ac:dyDescent="0.2">
      <c r="A16" s="145">
        <v>2005</v>
      </c>
      <c r="B16" s="215">
        <f t="shared" si="0"/>
        <v>20465</v>
      </c>
      <c r="C16" s="215">
        <v>1307</v>
      </c>
      <c r="D16" s="215">
        <v>772</v>
      </c>
      <c r="E16" s="215">
        <v>11338</v>
      </c>
      <c r="F16" s="215">
        <v>539</v>
      </c>
      <c r="G16" s="215">
        <v>4787</v>
      </c>
      <c r="H16" s="215">
        <v>1722</v>
      </c>
      <c r="J16" s="98"/>
      <c r="K16" s="98"/>
      <c r="M16" s="98"/>
    </row>
    <row r="17" spans="1:13" x14ac:dyDescent="0.2">
      <c r="A17" s="145">
        <v>2006</v>
      </c>
      <c r="B17" s="215">
        <f t="shared" si="0"/>
        <v>21739</v>
      </c>
      <c r="C17" s="215">
        <v>1000</v>
      </c>
      <c r="D17" s="215">
        <v>199</v>
      </c>
      <c r="E17" s="215">
        <v>13122</v>
      </c>
      <c r="F17" s="215">
        <v>339</v>
      </c>
      <c r="G17" s="215">
        <v>4597</v>
      </c>
      <c r="H17" s="215">
        <v>2482</v>
      </c>
      <c r="J17" s="98"/>
      <c r="K17" s="98"/>
      <c r="M17" s="98"/>
    </row>
    <row r="18" spans="1:13" x14ac:dyDescent="0.2">
      <c r="A18" s="145">
        <v>2007</v>
      </c>
      <c r="B18" s="215">
        <f t="shared" si="0"/>
        <v>22200</v>
      </c>
      <c r="C18" s="215">
        <v>842</v>
      </c>
      <c r="D18" s="215">
        <v>70</v>
      </c>
      <c r="E18" s="215">
        <v>13914</v>
      </c>
      <c r="F18" s="215">
        <v>203</v>
      </c>
      <c r="G18" s="215">
        <v>5398</v>
      </c>
      <c r="H18" s="215">
        <v>1773</v>
      </c>
      <c r="J18" s="98"/>
      <c r="K18" s="98"/>
      <c r="M18" s="98"/>
    </row>
    <row r="19" spans="1:13" x14ac:dyDescent="0.2">
      <c r="A19" s="145">
        <v>2008</v>
      </c>
      <c r="B19" s="215">
        <f t="shared" si="0"/>
        <v>22685</v>
      </c>
      <c r="C19" s="215">
        <v>955</v>
      </c>
      <c r="D19" s="215">
        <v>85</v>
      </c>
      <c r="E19" s="215">
        <v>13901</v>
      </c>
      <c r="F19" s="215">
        <v>221</v>
      </c>
      <c r="G19" s="215">
        <v>5429</v>
      </c>
      <c r="H19" s="215">
        <v>2094</v>
      </c>
      <c r="J19" s="98"/>
      <c r="K19" s="98"/>
      <c r="M19" s="98"/>
    </row>
    <row r="20" spans="1:13" x14ac:dyDescent="0.2">
      <c r="A20" s="145">
        <v>2009</v>
      </c>
      <c r="B20" s="215">
        <f t="shared" si="0"/>
        <v>23604</v>
      </c>
      <c r="C20" s="215">
        <v>906</v>
      </c>
      <c r="D20" s="215">
        <v>114</v>
      </c>
      <c r="E20" s="215">
        <v>15183</v>
      </c>
      <c r="F20" s="215">
        <v>159</v>
      </c>
      <c r="G20" s="215">
        <v>5524</v>
      </c>
      <c r="H20" s="215">
        <v>1718</v>
      </c>
      <c r="J20" s="98"/>
      <c r="K20" s="98"/>
      <c r="M20" s="98"/>
    </row>
    <row r="21" spans="1:13" x14ac:dyDescent="0.2">
      <c r="A21" s="145">
        <v>2010</v>
      </c>
      <c r="B21" s="215">
        <f t="shared" si="0"/>
        <v>24018</v>
      </c>
      <c r="C21" s="215">
        <v>886</v>
      </c>
      <c r="D21" s="215">
        <v>82</v>
      </c>
      <c r="E21" s="215">
        <v>15803</v>
      </c>
      <c r="F21" s="215">
        <v>192</v>
      </c>
      <c r="G21" s="215">
        <v>5566</v>
      </c>
      <c r="H21" s="215">
        <v>1489</v>
      </c>
      <c r="J21" s="98"/>
      <c r="K21" s="98"/>
      <c r="M21" s="98"/>
    </row>
    <row r="22" spans="1:13" x14ac:dyDescent="0.2">
      <c r="A22" s="145">
        <v>2011</v>
      </c>
      <c r="B22" s="215">
        <f t="shared" si="0"/>
        <v>24689</v>
      </c>
      <c r="C22" s="215">
        <v>767</v>
      </c>
      <c r="D22" s="215">
        <v>75</v>
      </c>
      <c r="E22" s="215">
        <v>16427</v>
      </c>
      <c r="F22" s="215">
        <v>232</v>
      </c>
      <c r="G22" s="215">
        <v>5931</v>
      </c>
      <c r="H22" s="215">
        <v>1257</v>
      </c>
      <c r="J22" s="98"/>
      <c r="K22" s="98"/>
      <c r="M22" s="98"/>
    </row>
    <row r="23" spans="1:13" x14ac:dyDescent="0.2">
      <c r="A23" s="147">
        <v>2012</v>
      </c>
      <c r="B23" s="48" t="s">
        <v>131</v>
      </c>
      <c r="C23" s="48" t="s">
        <v>131</v>
      </c>
      <c r="D23" s="48"/>
      <c r="E23" s="48" t="s">
        <v>131</v>
      </c>
      <c r="F23" s="148" t="s">
        <v>131</v>
      </c>
      <c r="G23" s="148" t="s">
        <v>131</v>
      </c>
      <c r="H23" s="148" t="s">
        <v>131</v>
      </c>
      <c r="J23" s="98"/>
      <c r="K23" s="98"/>
      <c r="M23" s="98"/>
    </row>
    <row r="24" spans="1:13" x14ac:dyDescent="0.2">
      <c r="A24" s="147">
        <v>2013</v>
      </c>
      <c r="B24" s="48" t="s">
        <v>131</v>
      </c>
      <c r="C24" s="48" t="s">
        <v>131</v>
      </c>
      <c r="D24" s="48"/>
      <c r="E24" s="48" t="s">
        <v>131</v>
      </c>
      <c r="F24" s="48" t="s">
        <v>131</v>
      </c>
      <c r="G24" s="48" t="s">
        <v>131</v>
      </c>
      <c r="H24" s="48" t="s">
        <v>131</v>
      </c>
      <c r="J24" s="98"/>
      <c r="K24" s="98"/>
      <c r="M24" s="98"/>
    </row>
    <row r="25" spans="1:13" x14ac:dyDescent="0.2">
      <c r="A25" s="147" t="s">
        <v>185</v>
      </c>
      <c r="B25" s="215">
        <f>SUM(C25:H25)</f>
        <v>28644</v>
      </c>
      <c r="C25" s="215">
        <v>515</v>
      </c>
      <c r="D25" s="215">
        <v>160</v>
      </c>
      <c r="E25" s="215">
        <v>19982</v>
      </c>
      <c r="F25" s="215">
        <v>124</v>
      </c>
      <c r="G25" s="215">
        <v>7515</v>
      </c>
      <c r="H25" s="215">
        <v>348</v>
      </c>
      <c r="J25" s="98"/>
      <c r="K25" s="98"/>
      <c r="M25" s="98"/>
    </row>
    <row r="26" spans="1:13" x14ac:dyDescent="0.2">
      <c r="A26" s="147">
        <v>2015</v>
      </c>
      <c r="B26" s="215">
        <f>SUM(C26:H26)</f>
        <v>29810</v>
      </c>
      <c r="C26" s="215">
        <v>456</v>
      </c>
      <c r="D26" s="215">
        <v>64</v>
      </c>
      <c r="E26" s="215">
        <v>20750</v>
      </c>
      <c r="F26" s="215">
        <v>192</v>
      </c>
      <c r="G26" s="215">
        <v>7925</v>
      </c>
      <c r="H26" s="215">
        <v>423</v>
      </c>
      <c r="J26" s="98"/>
      <c r="K26" s="98"/>
      <c r="M26" s="98"/>
    </row>
    <row r="27" spans="1:13" x14ac:dyDescent="0.2">
      <c r="A27" s="147">
        <v>2016</v>
      </c>
      <c r="B27" s="215">
        <f>SUM(C27:H27)</f>
        <v>31392</v>
      </c>
      <c r="C27" s="215">
        <v>381</v>
      </c>
      <c r="D27" s="215">
        <v>226</v>
      </c>
      <c r="E27" s="215">
        <v>21521</v>
      </c>
      <c r="F27" s="215">
        <v>180</v>
      </c>
      <c r="G27" s="215">
        <v>8360</v>
      </c>
      <c r="H27" s="215">
        <v>724</v>
      </c>
      <c r="J27" s="98"/>
      <c r="K27" s="98"/>
    </row>
    <row r="28" spans="1:13" x14ac:dyDescent="0.2">
      <c r="A28" s="147">
        <v>2017</v>
      </c>
      <c r="B28" s="215">
        <f>SUM(C28:H28)</f>
        <v>31457</v>
      </c>
      <c r="C28" s="215">
        <v>346</v>
      </c>
      <c r="D28" s="215">
        <v>364</v>
      </c>
      <c r="E28" s="215">
        <v>21726</v>
      </c>
      <c r="F28" s="215">
        <v>175</v>
      </c>
      <c r="G28" s="215">
        <v>8152</v>
      </c>
      <c r="H28" s="215">
        <v>694</v>
      </c>
      <c r="J28" s="98"/>
      <c r="K28" s="98"/>
    </row>
    <row r="29" spans="1:13" x14ac:dyDescent="0.2">
      <c r="A29" s="147">
        <v>2018</v>
      </c>
      <c r="B29" s="215">
        <v>31457</v>
      </c>
      <c r="C29" s="215">
        <v>248</v>
      </c>
      <c r="D29" s="215">
        <v>323</v>
      </c>
      <c r="E29" s="215">
        <v>21920</v>
      </c>
      <c r="F29" s="215">
        <v>136</v>
      </c>
      <c r="G29" s="215">
        <v>8342</v>
      </c>
      <c r="H29" s="215">
        <v>488</v>
      </c>
      <c r="J29" s="98"/>
      <c r="K29" s="98"/>
    </row>
    <row r="30" spans="1:13" x14ac:dyDescent="0.2">
      <c r="A30" s="147"/>
      <c r="B30" s="14"/>
      <c r="C30" s="14"/>
      <c r="D30" s="14"/>
      <c r="E30" s="14"/>
      <c r="F30" s="7"/>
      <c r="G30" s="48"/>
      <c r="H30" s="7"/>
    </row>
    <row r="31" spans="1:13" x14ac:dyDescent="0.2">
      <c r="A31" s="363" t="s">
        <v>11</v>
      </c>
      <c r="B31" s="363"/>
      <c r="C31" s="363"/>
      <c r="D31" s="363"/>
      <c r="E31" s="363"/>
      <c r="F31" s="363"/>
      <c r="G31" s="363"/>
      <c r="H31" s="363"/>
    </row>
    <row r="32" spans="1:13" x14ac:dyDescent="0.2">
      <c r="A32" s="155"/>
      <c r="B32" s="156"/>
      <c r="C32" s="156"/>
      <c r="D32" s="156"/>
      <c r="E32" s="156"/>
      <c r="F32" s="156"/>
      <c r="G32" s="156"/>
      <c r="H32" s="7"/>
    </row>
    <row r="33" spans="1:10" x14ac:dyDescent="0.2">
      <c r="A33" s="145">
        <v>2000</v>
      </c>
      <c r="B33" s="157">
        <f t="shared" ref="B33:B44" si="1">SUM(C33:H33)</f>
        <v>99.999999999999986</v>
      </c>
      <c r="C33" s="157">
        <f t="shared" ref="C33:C44" si="2">+C11/$B11*100</f>
        <v>9.8350025217955181</v>
      </c>
      <c r="D33" s="157">
        <f t="shared" ref="D33:D44" si="3">+D11/$B11*100</f>
        <v>2.4209236976727428</v>
      </c>
      <c r="E33" s="157">
        <f t="shared" ref="E33:E44" si="4">+E11/$B11*100</f>
        <v>57.698681461200373</v>
      </c>
      <c r="F33" s="157">
        <f t="shared" ref="F33:F44" si="5">+F11/$B11*100</f>
        <v>5.1516679876071763</v>
      </c>
      <c r="G33" s="157">
        <f t="shared" ref="G33:H44" si="6">+G11/$B11*100</f>
        <v>24.893724331724187</v>
      </c>
      <c r="H33" s="157">
        <f t="shared" si="6"/>
        <v>0</v>
      </c>
    </row>
    <row r="34" spans="1:10" x14ac:dyDescent="0.2">
      <c r="A34" s="145">
        <v>2001</v>
      </c>
      <c r="B34" s="157">
        <f t="shared" si="1"/>
        <v>100</v>
      </c>
      <c r="C34" s="157">
        <f t="shared" si="2"/>
        <v>10.677766124803355</v>
      </c>
      <c r="D34" s="157">
        <f t="shared" si="3"/>
        <v>1.0946512847404299</v>
      </c>
      <c r="E34" s="157">
        <f t="shared" si="4"/>
        <v>58.114840062926064</v>
      </c>
      <c r="F34" s="157">
        <f t="shared" si="5"/>
        <v>4.2868379653906663</v>
      </c>
      <c r="G34" s="157">
        <f t="shared" si="6"/>
        <v>25.825904562139485</v>
      </c>
      <c r="H34" s="157">
        <f t="shared" si="6"/>
        <v>0</v>
      </c>
    </row>
    <row r="35" spans="1:10" x14ac:dyDescent="0.2">
      <c r="A35" s="147">
        <v>2002</v>
      </c>
      <c r="B35" s="148">
        <f t="shared" si="1"/>
        <v>100</v>
      </c>
      <c r="C35" s="148">
        <f t="shared" si="2"/>
        <v>9.2155147273257505</v>
      </c>
      <c r="D35" s="148">
        <f t="shared" si="3"/>
        <v>1.079031787693205</v>
      </c>
      <c r="E35" s="148">
        <f t="shared" si="4"/>
        <v>61.242344706911631</v>
      </c>
      <c r="F35" s="148">
        <f t="shared" si="5"/>
        <v>3.4062408865558473</v>
      </c>
      <c r="G35" s="148">
        <f t="shared" si="6"/>
        <v>24.082822980460776</v>
      </c>
      <c r="H35" s="148">
        <f t="shared" si="6"/>
        <v>0.97404491105278512</v>
      </c>
    </row>
    <row r="36" spans="1:10" x14ac:dyDescent="0.2">
      <c r="A36" s="147">
        <v>2003</v>
      </c>
      <c r="B36" s="148">
        <f t="shared" si="1"/>
        <v>100</v>
      </c>
      <c r="C36" s="148">
        <f t="shared" si="2"/>
        <v>8.4027126867728956</v>
      </c>
      <c r="D36" s="148">
        <f t="shared" si="3"/>
        <v>0.78844351326018636</v>
      </c>
      <c r="E36" s="148">
        <f t="shared" si="4"/>
        <v>64.128576942162425</v>
      </c>
      <c r="F36" s="148">
        <f t="shared" si="5"/>
        <v>2.216463582731433</v>
      </c>
      <c r="G36" s="148">
        <f t="shared" si="6"/>
        <v>23.272867618680046</v>
      </c>
      <c r="H36" s="148">
        <f t="shared" si="6"/>
        <v>1.1909356563930087</v>
      </c>
    </row>
    <row r="37" spans="1:10" x14ac:dyDescent="0.2">
      <c r="A37" s="147">
        <v>2004</v>
      </c>
      <c r="B37" s="148">
        <f t="shared" si="1"/>
        <v>100</v>
      </c>
      <c r="C37" s="148">
        <f t="shared" si="2"/>
        <v>8.0439961478027282</v>
      </c>
      <c r="D37" s="148">
        <f t="shared" si="3"/>
        <v>0.81098889958943676</v>
      </c>
      <c r="E37" s="148">
        <f t="shared" si="4"/>
        <v>63.317958335445276</v>
      </c>
      <c r="F37" s="148">
        <f t="shared" si="5"/>
        <v>1.7233514116275532</v>
      </c>
      <c r="G37" s="148">
        <f t="shared" si="6"/>
        <v>23.645395103654518</v>
      </c>
      <c r="H37" s="148">
        <f t="shared" si="6"/>
        <v>2.4583101018804805</v>
      </c>
    </row>
    <row r="38" spans="1:10" x14ac:dyDescent="0.2">
      <c r="A38" s="147">
        <v>2005</v>
      </c>
      <c r="B38" s="148">
        <f t="shared" si="1"/>
        <v>100</v>
      </c>
      <c r="C38" s="148">
        <f t="shared" si="2"/>
        <v>6.3865135597361347</v>
      </c>
      <c r="D38" s="148">
        <f t="shared" si="3"/>
        <v>3.7722941607622769</v>
      </c>
      <c r="E38" s="148">
        <f t="shared" si="4"/>
        <v>55.401905692645983</v>
      </c>
      <c r="F38" s="148">
        <f t="shared" si="5"/>
        <v>2.6337649645736625</v>
      </c>
      <c r="G38" s="148">
        <f t="shared" si="6"/>
        <v>23.39115563156609</v>
      </c>
      <c r="H38" s="148">
        <f t="shared" si="6"/>
        <v>8.4143659907158561</v>
      </c>
      <c r="I38" s="73"/>
      <c r="J38" s="73"/>
    </row>
    <row r="39" spans="1:10" x14ac:dyDescent="0.2">
      <c r="A39" s="147">
        <v>2006</v>
      </c>
      <c r="B39" s="148">
        <f t="shared" si="1"/>
        <v>100.00000000000001</v>
      </c>
      <c r="C39" s="148">
        <f t="shared" si="2"/>
        <v>4.6000276001656006</v>
      </c>
      <c r="D39" s="148">
        <f t="shared" si="3"/>
        <v>0.91540549243295455</v>
      </c>
      <c r="E39" s="148">
        <f t="shared" si="4"/>
        <v>60.361562169373016</v>
      </c>
      <c r="F39" s="148">
        <f t="shared" si="5"/>
        <v>1.5594093564561387</v>
      </c>
      <c r="G39" s="148">
        <f t="shared" si="6"/>
        <v>21.146326877961268</v>
      </c>
      <c r="H39" s="148">
        <f t="shared" si="6"/>
        <v>11.417268503611023</v>
      </c>
    </row>
    <row r="40" spans="1:10" x14ac:dyDescent="0.2">
      <c r="A40" s="147">
        <v>2007</v>
      </c>
      <c r="B40" s="148">
        <f t="shared" si="1"/>
        <v>100</v>
      </c>
      <c r="C40" s="148">
        <f t="shared" si="2"/>
        <v>3.7927927927927927</v>
      </c>
      <c r="D40" s="148">
        <f t="shared" si="3"/>
        <v>0.31531531531531531</v>
      </c>
      <c r="E40" s="148">
        <f t="shared" si="4"/>
        <v>62.675675675675677</v>
      </c>
      <c r="F40" s="148">
        <f t="shared" si="5"/>
        <v>0.9144144144144144</v>
      </c>
      <c r="G40" s="148">
        <f t="shared" si="6"/>
        <v>24.315315315315313</v>
      </c>
      <c r="H40" s="148">
        <f t="shared" si="6"/>
        <v>7.9864864864864868</v>
      </c>
    </row>
    <row r="41" spans="1:10" x14ac:dyDescent="0.2">
      <c r="A41" s="147">
        <v>2008</v>
      </c>
      <c r="B41" s="148">
        <f t="shared" si="1"/>
        <v>100</v>
      </c>
      <c r="C41" s="148">
        <f t="shared" si="2"/>
        <v>4.2098302843288522</v>
      </c>
      <c r="D41" s="148">
        <f t="shared" si="3"/>
        <v>0.37469693630152084</v>
      </c>
      <c r="E41" s="148">
        <f t="shared" si="4"/>
        <v>61.278377782675776</v>
      </c>
      <c r="F41" s="148">
        <f t="shared" si="5"/>
        <v>0.97421203438395421</v>
      </c>
      <c r="G41" s="148">
        <f t="shared" si="6"/>
        <v>23.932113731540667</v>
      </c>
      <c r="H41" s="148">
        <f t="shared" si="6"/>
        <v>9.2307692307692317</v>
      </c>
    </row>
    <row r="42" spans="1:10" x14ac:dyDescent="0.2">
      <c r="A42" s="147">
        <v>2009</v>
      </c>
      <c r="B42" s="148">
        <f t="shared" si="1"/>
        <v>100</v>
      </c>
      <c r="C42" s="148">
        <f t="shared" si="2"/>
        <v>3.8383324860193193</v>
      </c>
      <c r="D42" s="148">
        <f t="shared" si="3"/>
        <v>0.48296898830706658</v>
      </c>
      <c r="E42" s="148">
        <f t="shared" si="4"/>
        <v>64.32384341637011</v>
      </c>
      <c r="F42" s="148">
        <f t="shared" si="5"/>
        <v>0.6736146415861719</v>
      </c>
      <c r="G42" s="148">
        <f t="shared" si="6"/>
        <v>23.402813082528382</v>
      </c>
      <c r="H42" s="148">
        <f t="shared" si="6"/>
        <v>7.2784273851889516</v>
      </c>
    </row>
    <row r="43" spans="1:10" x14ac:dyDescent="0.2">
      <c r="A43" s="147">
        <v>2010</v>
      </c>
      <c r="B43" s="148">
        <f t="shared" si="1"/>
        <v>100</v>
      </c>
      <c r="C43" s="148">
        <f t="shared" si="2"/>
        <v>3.6888999916729124</v>
      </c>
      <c r="D43" s="148">
        <f t="shared" si="3"/>
        <v>0.34141060871013407</v>
      </c>
      <c r="E43" s="148">
        <f t="shared" si="4"/>
        <v>65.796485968856686</v>
      </c>
      <c r="F43" s="148">
        <f t="shared" si="5"/>
        <v>0.79940044966275292</v>
      </c>
      <c r="G43" s="148">
        <f t="shared" si="6"/>
        <v>23.174285952202514</v>
      </c>
      <c r="H43" s="148">
        <f t="shared" si="6"/>
        <v>6.1995170288949959</v>
      </c>
    </row>
    <row r="44" spans="1:10" x14ac:dyDescent="0.2">
      <c r="A44" s="147">
        <v>2011</v>
      </c>
      <c r="B44" s="148">
        <f t="shared" si="1"/>
        <v>100</v>
      </c>
      <c r="C44" s="148">
        <f t="shared" si="2"/>
        <v>3.1066466847583944</v>
      </c>
      <c r="D44" s="148">
        <f t="shared" si="3"/>
        <v>0.30377901089554055</v>
      </c>
      <c r="E44" s="148">
        <f t="shared" si="4"/>
        <v>66.535704159747254</v>
      </c>
      <c r="F44" s="148">
        <f t="shared" si="5"/>
        <v>0.93968974037020536</v>
      </c>
      <c r="G44" s="148">
        <f t="shared" si="6"/>
        <v>24.022844181619345</v>
      </c>
      <c r="H44" s="148">
        <f t="shared" si="6"/>
        <v>5.0913362226092591</v>
      </c>
    </row>
    <row r="45" spans="1:10" x14ac:dyDescent="0.2">
      <c r="A45" s="147">
        <v>2012</v>
      </c>
      <c r="B45" s="48" t="s">
        <v>131</v>
      </c>
      <c r="C45" s="48" t="s">
        <v>131</v>
      </c>
      <c r="D45" s="48"/>
      <c r="E45" s="48" t="s">
        <v>131</v>
      </c>
      <c r="F45" s="148" t="s">
        <v>131</v>
      </c>
      <c r="G45" s="148" t="s">
        <v>131</v>
      </c>
      <c r="H45" s="148" t="s">
        <v>131</v>
      </c>
    </row>
    <row r="46" spans="1:10" x14ac:dyDescent="0.2">
      <c r="A46" s="147">
        <v>2013</v>
      </c>
      <c r="B46" s="48" t="s">
        <v>131</v>
      </c>
      <c r="C46" s="48" t="s">
        <v>131</v>
      </c>
      <c r="D46" s="48"/>
      <c r="E46" s="48" t="s">
        <v>131</v>
      </c>
      <c r="F46" s="48" t="s">
        <v>131</v>
      </c>
      <c r="G46" s="48" t="s">
        <v>131</v>
      </c>
      <c r="H46" s="48" t="s">
        <v>131</v>
      </c>
    </row>
    <row r="47" spans="1:10" x14ac:dyDescent="0.2">
      <c r="A47" s="147">
        <v>2014</v>
      </c>
      <c r="B47" s="148">
        <f>SUM(C47:H47)</f>
        <v>100.00000000000001</v>
      </c>
      <c r="C47" s="148">
        <f>+C25/$B25*100</f>
        <v>1.7979332495461526</v>
      </c>
      <c r="D47" s="148">
        <f t="shared" ref="D47:D49" si="7">+D25/$B25*100</f>
        <v>0.55858120374249409</v>
      </c>
      <c r="E47" s="148">
        <f t="shared" ref="E47:E49" si="8">+E25/$B25*100</f>
        <v>69.759810082390729</v>
      </c>
      <c r="F47" s="148">
        <f t="shared" ref="F47:F49" si="9">+F25/$B25*100</f>
        <v>0.4329004329004329</v>
      </c>
      <c r="G47" s="148">
        <f t="shared" ref="G47:H49" si="10">+G25/$B25*100</f>
        <v>26.235860913280266</v>
      </c>
      <c r="H47" s="148">
        <f t="shared" si="10"/>
        <v>1.2149141181399248</v>
      </c>
    </row>
    <row r="48" spans="1:10" s="73" customFormat="1" x14ac:dyDescent="0.2">
      <c r="A48" s="147">
        <v>2015</v>
      </c>
      <c r="B48" s="148">
        <f>SUM(C48:H48)</f>
        <v>100</v>
      </c>
      <c r="C48" s="148">
        <f>+C26/$B26*100</f>
        <v>1.5296880241529687</v>
      </c>
      <c r="D48" s="148">
        <f t="shared" si="7"/>
        <v>0.21469305602146932</v>
      </c>
      <c r="E48" s="148">
        <f t="shared" si="8"/>
        <v>69.607514256960755</v>
      </c>
      <c r="F48" s="148">
        <f t="shared" si="9"/>
        <v>0.6440791680644079</v>
      </c>
      <c r="G48" s="148">
        <f t="shared" si="10"/>
        <v>26.585038577658505</v>
      </c>
      <c r="H48" s="148">
        <f t="shared" si="10"/>
        <v>1.4189869171418987</v>
      </c>
    </row>
    <row r="49" spans="1:11" x14ac:dyDescent="0.2">
      <c r="A49" s="147">
        <v>2016</v>
      </c>
      <c r="B49" s="148">
        <f>SUM(C49:H49)</f>
        <v>100</v>
      </c>
      <c r="C49" s="148">
        <f>+C27/$B27*100</f>
        <v>1.2136850152905199</v>
      </c>
      <c r="D49" s="148">
        <f t="shared" si="7"/>
        <v>0.71992864424057079</v>
      </c>
      <c r="E49" s="148">
        <f t="shared" si="8"/>
        <v>68.555682976554536</v>
      </c>
      <c r="F49" s="148">
        <f t="shared" si="9"/>
        <v>0.57339449541284404</v>
      </c>
      <c r="G49" s="148">
        <f t="shared" si="10"/>
        <v>26.630988786952091</v>
      </c>
      <c r="H49" s="148">
        <f t="shared" si="10"/>
        <v>2.3063200815494391</v>
      </c>
      <c r="I49" s="73"/>
      <c r="J49" s="73"/>
      <c r="K49" s="73"/>
    </row>
    <row r="50" spans="1:11" x14ac:dyDescent="0.2">
      <c r="A50" s="147">
        <v>2017</v>
      </c>
      <c r="B50" s="148">
        <f>SUM(C50:H50)</f>
        <v>100</v>
      </c>
      <c r="C50" s="148">
        <f>+C28/B28*100</f>
        <v>1.0999141685475411</v>
      </c>
      <c r="D50" s="148">
        <f>+D28/B28*100</f>
        <v>1.1571351368534826</v>
      </c>
      <c r="E50" s="148">
        <f>+E28/B28*100</f>
        <v>69.065708745271323</v>
      </c>
      <c r="F50" s="148">
        <f>+F28/B28*100</f>
        <v>0.55631496964109739</v>
      </c>
      <c r="G50" s="148">
        <f>+G28/B28*100</f>
        <v>25.914740757224148</v>
      </c>
      <c r="H50" s="148">
        <f>+H28/B28*100</f>
        <v>2.2061862224624091</v>
      </c>
      <c r="I50" s="73"/>
      <c r="J50" s="73"/>
      <c r="K50" s="73"/>
    </row>
    <row r="51" spans="1:11" ht="13.5" thickBot="1" x14ac:dyDescent="0.25">
      <c r="A51" s="147">
        <v>2018</v>
      </c>
      <c r="B51" s="148">
        <f>SUM(C51:H51)</f>
        <v>100</v>
      </c>
      <c r="C51" s="148">
        <f>+C29/B29*100</f>
        <v>0.78837778554852656</v>
      </c>
      <c r="D51" s="148">
        <f>+D29/B29*100</f>
        <v>1.0267984868232825</v>
      </c>
      <c r="E51" s="148">
        <f>+E29/B29*100</f>
        <v>69.682423625902018</v>
      </c>
      <c r="F51" s="148">
        <f>+F29/B29*100</f>
        <v>0.43233620497822423</v>
      </c>
      <c r="G51" s="148">
        <f>+G29/B29*100</f>
        <v>26.518739867120196</v>
      </c>
      <c r="H51" s="148">
        <f>+H29/B29*100</f>
        <v>1.5513240296277457</v>
      </c>
    </row>
    <row r="52" spans="1:11" x14ac:dyDescent="0.2">
      <c r="A52" s="364" t="s">
        <v>237</v>
      </c>
      <c r="B52" s="364"/>
      <c r="C52" s="364"/>
      <c r="D52" s="364"/>
      <c r="E52" s="364"/>
      <c r="F52" s="364"/>
      <c r="G52" s="364"/>
      <c r="H52" s="364"/>
    </row>
    <row r="53" spans="1:11" x14ac:dyDescent="0.2">
      <c r="A53" s="339" t="s">
        <v>238</v>
      </c>
      <c r="B53" s="339"/>
      <c r="C53" s="339"/>
      <c r="D53" s="339"/>
      <c r="E53" s="339"/>
      <c r="F53" s="339"/>
      <c r="G53" s="339"/>
      <c r="H53" s="339"/>
    </row>
    <row r="54" spans="1:11" x14ac:dyDescent="0.2">
      <c r="A54" s="339" t="s">
        <v>234</v>
      </c>
      <c r="B54" s="339"/>
      <c r="C54" s="339"/>
      <c r="D54" s="339"/>
      <c r="E54" s="339"/>
      <c r="F54" s="339"/>
      <c r="G54" s="339"/>
      <c r="H54" s="339"/>
    </row>
    <row r="55" spans="1:11" ht="18" customHeight="1" x14ac:dyDescent="0.2"/>
    <row r="56" spans="1:11" ht="18" customHeight="1" x14ac:dyDescent="0.2"/>
    <row r="57" spans="1:11" ht="18" customHeight="1" x14ac:dyDescent="0.2"/>
    <row r="58" spans="1:11" ht="18" customHeight="1" x14ac:dyDescent="0.2"/>
    <row r="59" spans="1:11" ht="18" customHeight="1" x14ac:dyDescent="0.2"/>
    <row r="60" spans="1:11" ht="18" customHeight="1" x14ac:dyDescent="0.2"/>
    <row r="61" spans="1:11" ht="18" customHeight="1" x14ac:dyDescent="0.2"/>
    <row r="62" spans="1:11" ht="18" customHeight="1" x14ac:dyDescent="0.2"/>
    <row r="63" spans="1:11" ht="18" customHeight="1" x14ac:dyDescent="0.2"/>
    <row r="64" spans="1:11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</sheetData>
  <mergeCells count="15">
    <mergeCell ref="A1:H1"/>
    <mergeCell ref="A53:H53"/>
    <mergeCell ref="A54:H54"/>
    <mergeCell ref="A2:H2"/>
    <mergeCell ref="A3:H3"/>
    <mergeCell ref="A4:H4"/>
    <mergeCell ref="A5:H5"/>
    <mergeCell ref="A7:A8"/>
    <mergeCell ref="B7:B8"/>
    <mergeCell ref="C7:C8"/>
    <mergeCell ref="A6:G6"/>
    <mergeCell ref="A9:H9"/>
    <mergeCell ref="A31:H31"/>
    <mergeCell ref="A52:H52"/>
    <mergeCell ref="H7:H8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opLeftCell="A16" workbookViewId="0">
      <selection activeCell="E25" sqref="E25"/>
    </sheetView>
  </sheetViews>
  <sheetFormatPr baseColWidth="10" defaultColWidth="7.5703125" defaultRowHeight="12.75" x14ac:dyDescent="0.2"/>
  <cols>
    <col min="1" max="7" width="9.7109375" style="152" customWidth="1"/>
    <col min="8" max="10" width="9.7109375" style="5" customWidth="1"/>
    <col min="11" max="11" width="11.140625" style="5" bestFit="1" customWidth="1"/>
    <col min="12" max="12" width="7" style="5" customWidth="1"/>
    <col min="13" max="13" width="11.140625" style="5" bestFit="1" customWidth="1"/>
    <col min="14" max="17" width="7" style="5" customWidth="1"/>
    <col min="18" max="224" width="7.5703125" style="5"/>
    <col min="225" max="225" width="6" style="5" bestFit="1" customWidth="1"/>
    <col min="226" max="226" width="8.42578125" style="5" customWidth="1"/>
    <col min="227" max="227" width="7.85546875" style="5" bestFit="1" customWidth="1"/>
    <col min="228" max="228" width="4.5703125" style="5" customWidth="1"/>
    <col min="229" max="229" width="6.42578125" style="5" customWidth="1"/>
    <col min="230" max="230" width="2.28515625" style="5" customWidth="1"/>
    <col min="231" max="231" width="6.7109375" style="5" customWidth="1"/>
    <col min="232" max="232" width="5.5703125" style="5" customWidth="1"/>
    <col min="233" max="233" width="6.7109375" style="5" customWidth="1"/>
    <col min="234" max="234" width="6.85546875" style="5" customWidth="1"/>
    <col min="235" max="235" width="2.28515625" style="5" customWidth="1"/>
    <col min="236" max="237" width="3.85546875" style="5" customWidth="1"/>
    <col min="238" max="238" width="2" style="5" customWidth="1"/>
    <col min="239" max="239" width="5" style="5" customWidth="1"/>
    <col min="240" max="240" width="4.85546875" style="5" customWidth="1"/>
    <col min="241" max="241" width="4.42578125" style="5" customWidth="1"/>
    <col min="242" max="242" width="5.42578125" style="5" customWidth="1"/>
    <col min="243" max="243" width="6.140625" style="5" customWidth="1"/>
    <col min="244" max="244" width="5.85546875" style="5" customWidth="1"/>
    <col min="245" max="245" width="5.5703125" style="5" customWidth="1"/>
    <col min="246" max="273" width="7" style="5" customWidth="1"/>
    <col min="274" max="480" width="7.5703125" style="5"/>
    <col min="481" max="481" width="6" style="5" bestFit="1" customWidth="1"/>
    <col min="482" max="482" width="8.42578125" style="5" customWidth="1"/>
    <col min="483" max="483" width="7.85546875" style="5" bestFit="1" customWidth="1"/>
    <col min="484" max="484" width="4.5703125" style="5" customWidth="1"/>
    <col min="485" max="485" width="6.42578125" style="5" customWidth="1"/>
    <col min="486" max="486" width="2.28515625" style="5" customWidth="1"/>
    <col min="487" max="487" width="6.7109375" style="5" customWidth="1"/>
    <col min="488" max="488" width="5.5703125" style="5" customWidth="1"/>
    <col min="489" max="489" width="6.7109375" style="5" customWidth="1"/>
    <col min="490" max="490" width="6.85546875" style="5" customWidth="1"/>
    <col min="491" max="491" width="2.28515625" style="5" customWidth="1"/>
    <col min="492" max="493" width="3.85546875" style="5" customWidth="1"/>
    <col min="494" max="494" width="2" style="5" customWidth="1"/>
    <col min="495" max="495" width="5" style="5" customWidth="1"/>
    <col min="496" max="496" width="4.85546875" style="5" customWidth="1"/>
    <col min="497" max="497" width="4.42578125" style="5" customWidth="1"/>
    <col min="498" max="498" width="5.42578125" style="5" customWidth="1"/>
    <col min="499" max="499" width="6.140625" style="5" customWidth="1"/>
    <col min="500" max="500" width="5.85546875" style="5" customWidth="1"/>
    <col min="501" max="501" width="5.5703125" style="5" customWidth="1"/>
    <col min="502" max="529" width="7" style="5" customWidth="1"/>
    <col min="530" max="736" width="7.5703125" style="5"/>
    <col min="737" max="737" width="6" style="5" bestFit="1" customWidth="1"/>
    <col min="738" max="738" width="8.42578125" style="5" customWidth="1"/>
    <col min="739" max="739" width="7.85546875" style="5" bestFit="1" customWidth="1"/>
    <col min="740" max="740" width="4.5703125" style="5" customWidth="1"/>
    <col min="741" max="741" width="6.42578125" style="5" customWidth="1"/>
    <col min="742" max="742" width="2.28515625" style="5" customWidth="1"/>
    <col min="743" max="743" width="6.7109375" style="5" customWidth="1"/>
    <col min="744" max="744" width="5.5703125" style="5" customWidth="1"/>
    <col min="745" max="745" width="6.7109375" style="5" customWidth="1"/>
    <col min="746" max="746" width="6.85546875" style="5" customWidth="1"/>
    <col min="747" max="747" width="2.28515625" style="5" customWidth="1"/>
    <col min="748" max="749" width="3.85546875" style="5" customWidth="1"/>
    <col min="750" max="750" width="2" style="5" customWidth="1"/>
    <col min="751" max="751" width="5" style="5" customWidth="1"/>
    <col min="752" max="752" width="4.85546875" style="5" customWidth="1"/>
    <col min="753" max="753" width="4.42578125" style="5" customWidth="1"/>
    <col min="754" max="754" width="5.42578125" style="5" customWidth="1"/>
    <col min="755" max="755" width="6.140625" style="5" customWidth="1"/>
    <col min="756" max="756" width="5.85546875" style="5" customWidth="1"/>
    <col min="757" max="757" width="5.5703125" style="5" customWidth="1"/>
    <col min="758" max="785" width="7" style="5" customWidth="1"/>
    <col min="786" max="992" width="7.5703125" style="5"/>
    <col min="993" max="993" width="6" style="5" bestFit="1" customWidth="1"/>
    <col min="994" max="994" width="8.42578125" style="5" customWidth="1"/>
    <col min="995" max="995" width="7.85546875" style="5" bestFit="1" customWidth="1"/>
    <col min="996" max="996" width="4.5703125" style="5" customWidth="1"/>
    <col min="997" max="997" width="6.42578125" style="5" customWidth="1"/>
    <col min="998" max="998" width="2.28515625" style="5" customWidth="1"/>
    <col min="999" max="999" width="6.7109375" style="5" customWidth="1"/>
    <col min="1000" max="1000" width="5.5703125" style="5" customWidth="1"/>
    <col min="1001" max="1001" width="6.7109375" style="5" customWidth="1"/>
    <col min="1002" max="1002" width="6.85546875" style="5" customWidth="1"/>
    <col min="1003" max="1003" width="2.28515625" style="5" customWidth="1"/>
    <col min="1004" max="1005" width="3.85546875" style="5" customWidth="1"/>
    <col min="1006" max="1006" width="2" style="5" customWidth="1"/>
    <col min="1007" max="1007" width="5" style="5" customWidth="1"/>
    <col min="1008" max="1008" width="4.85546875" style="5" customWidth="1"/>
    <col min="1009" max="1009" width="4.42578125" style="5" customWidth="1"/>
    <col min="1010" max="1010" width="5.42578125" style="5" customWidth="1"/>
    <col min="1011" max="1011" width="6.140625" style="5" customWidth="1"/>
    <col min="1012" max="1012" width="5.85546875" style="5" customWidth="1"/>
    <col min="1013" max="1013" width="5.5703125" style="5" customWidth="1"/>
    <col min="1014" max="1041" width="7" style="5" customWidth="1"/>
    <col min="1042" max="1248" width="7.5703125" style="5"/>
    <col min="1249" max="1249" width="6" style="5" bestFit="1" customWidth="1"/>
    <col min="1250" max="1250" width="8.42578125" style="5" customWidth="1"/>
    <col min="1251" max="1251" width="7.85546875" style="5" bestFit="1" customWidth="1"/>
    <col min="1252" max="1252" width="4.5703125" style="5" customWidth="1"/>
    <col min="1253" max="1253" width="6.42578125" style="5" customWidth="1"/>
    <col min="1254" max="1254" width="2.28515625" style="5" customWidth="1"/>
    <col min="1255" max="1255" width="6.7109375" style="5" customWidth="1"/>
    <col min="1256" max="1256" width="5.5703125" style="5" customWidth="1"/>
    <col min="1257" max="1257" width="6.7109375" style="5" customWidth="1"/>
    <col min="1258" max="1258" width="6.85546875" style="5" customWidth="1"/>
    <col min="1259" max="1259" width="2.28515625" style="5" customWidth="1"/>
    <col min="1260" max="1261" width="3.85546875" style="5" customWidth="1"/>
    <col min="1262" max="1262" width="2" style="5" customWidth="1"/>
    <col min="1263" max="1263" width="5" style="5" customWidth="1"/>
    <col min="1264" max="1264" width="4.85546875" style="5" customWidth="1"/>
    <col min="1265" max="1265" width="4.42578125" style="5" customWidth="1"/>
    <col min="1266" max="1266" width="5.42578125" style="5" customWidth="1"/>
    <col min="1267" max="1267" width="6.140625" style="5" customWidth="1"/>
    <col min="1268" max="1268" width="5.85546875" style="5" customWidth="1"/>
    <col min="1269" max="1269" width="5.5703125" style="5" customWidth="1"/>
    <col min="1270" max="1297" width="7" style="5" customWidth="1"/>
    <col min="1298" max="1504" width="7.5703125" style="5"/>
    <col min="1505" max="1505" width="6" style="5" bestFit="1" customWidth="1"/>
    <col min="1506" max="1506" width="8.42578125" style="5" customWidth="1"/>
    <col min="1507" max="1507" width="7.85546875" style="5" bestFit="1" customWidth="1"/>
    <col min="1508" max="1508" width="4.5703125" style="5" customWidth="1"/>
    <col min="1509" max="1509" width="6.42578125" style="5" customWidth="1"/>
    <col min="1510" max="1510" width="2.28515625" style="5" customWidth="1"/>
    <col min="1511" max="1511" width="6.7109375" style="5" customWidth="1"/>
    <col min="1512" max="1512" width="5.5703125" style="5" customWidth="1"/>
    <col min="1513" max="1513" width="6.7109375" style="5" customWidth="1"/>
    <col min="1514" max="1514" width="6.85546875" style="5" customWidth="1"/>
    <col min="1515" max="1515" width="2.28515625" style="5" customWidth="1"/>
    <col min="1516" max="1517" width="3.85546875" style="5" customWidth="1"/>
    <col min="1518" max="1518" width="2" style="5" customWidth="1"/>
    <col min="1519" max="1519" width="5" style="5" customWidth="1"/>
    <col min="1520" max="1520" width="4.85546875" style="5" customWidth="1"/>
    <col min="1521" max="1521" width="4.42578125" style="5" customWidth="1"/>
    <col min="1522" max="1522" width="5.42578125" style="5" customWidth="1"/>
    <col min="1523" max="1523" width="6.140625" style="5" customWidth="1"/>
    <col min="1524" max="1524" width="5.85546875" style="5" customWidth="1"/>
    <col min="1525" max="1525" width="5.5703125" style="5" customWidth="1"/>
    <col min="1526" max="1553" width="7" style="5" customWidth="1"/>
    <col min="1554" max="1760" width="7.5703125" style="5"/>
    <col min="1761" max="1761" width="6" style="5" bestFit="1" customWidth="1"/>
    <col min="1762" max="1762" width="8.42578125" style="5" customWidth="1"/>
    <col min="1763" max="1763" width="7.85546875" style="5" bestFit="1" customWidth="1"/>
    <col min="1764" max="1764" width="4.5703125" style="5" customWidth="1"/>
    <col min="1765" max="1765" width="6.42578125" style="5" customWidth="1"/>
    <col min="1766" max="1766" width="2.28515625" style="5" customWidth="1"/>
    <col min="1767" max="1767" width="6.7109375" style="5" customWidth="1"/>
    <col min="1768" max="1768" width="5.5703125" style="5" customWidth="1"/>
    <col min="1769" max="1769" width="6.7109375" style="5" customWidth="1"/>
    <col min="1770" max="1770" width="6.85546875" style="5" customWidth="1"/>
    <col min="1771" max="1771" width="2.28515625" style="5" customWidth="1"/>
    <col min="1772" max="1773" width="3.85546875" style="5" customWidth="1"/>
    <col min="1774" max="1774" width="2" style="5" customWidth="1"/>
    <col min="1775" max="1775" width="5" style="5" customWidth="1"/>
    <col min="1776" max="1776" width="4.85546875" style="5" customWidth="1"/>
    <col min="1777" max="1777" width="4.42578125" style="5" customWidth="1"/>
    <col min="1778" max="1778" width="5.42578125" style="5" customWidth="1"/>
    <col min="1779" max="1779" width="6.140625" style="5" customWidth="1"/>
    <col min="1780" max="1780" width="5.85546875" style="5" customWidth="1"/>
    <col min="1781" max="1781" width="5.5703125" style="5" customWidth="1"/>
    <col min="1782" max="1809" width="7" style="5" customWidth="1"/>
    <col min="1810" max="2016" width="7.5703125" style="5"/>
    <col min="2017" max="2017" width="6" style="5" bestFit="1" customWidth="1"/>
    <col min="2018" max="2018" width="8.42578125" style="5" customWidth="1"/>
    <col min="2019" max="2019" width="7.85546875" style="5" bestFit="1" customWidth="1"/>
    <col min="2020" max="2020" width="4.5703125" style="5" customWidth="1"/>
    <col min="2021" max="2021" width="6.42578125" style="5" customWidth="1"/>
    <col min="2022" max="2022" width="2.28515625" style="5" customWidth="1"/>
    <col min="2023" max="2023" width="6.7109375" style="5" customWidth="1"/>
    <col min="2024" max="2024" width="5.5703125" style="5" customWidth="1"/>
    <col min="2025" max="2025" width="6.7109375" style="5" customWidth="1"/>
    <col min="2026" max="2026" width="6.85546875" style="5" customWidth="1"/>
    <col min="2027" max="2027" width="2.28515625" style="5" customWidth="1"/>
    <col min="2028" max="2029" width="3.85546875" style="5" customWidth="1"/>
    <col min="2030" max="2030" width="2" style="5" customWidth="1"/>
    <col min="2031" max="2031" width="5" style="5" customWidth="1"/>
    <col min="2032" max="2032" width="4.85546875" style="5" customWidth="1"/>
    <col min="2033" max="2033" width="4.42578125" style="5" customWidth="1"/>
    <col min="2034" max="2034" width="5.42578125" style="5" customWidth="1"/>
    <col min="2035" max="2035" width="6.140625" style="5" customWidth="1"/>
    <col min="2036" max="2036" width="5.85546875" style="5" customWidth="1"/>
    <col min="2037" max="2037" width="5.5703125" style="5" customWidth="1"/>
    <col min="2038" max="2065" width="7" style="5" customWidth="1"/>
    <col min="2066" max="2272" width="7.5703125" style="5"/>
    <col min="2273" max="2273" width="6" style="5" bestFit="1" customWidth="1"/>
    <col min="2274" max="2274" width="8.42578125" style="5" customWidth="1"/>
    <col min="2275" max="2275" width="7.85546875" style="5" bestFit="1" customWidth="1"/>
    <col min="2276" max="2276" width="4.5703125" style="5" customWidth="1"/>
    <col min="2277" max="2277" width="6.42578125" style="5" customWidth="1"/>
    <col min="2278" max="2278" width="2.28515625" style="5" customWidth="1"/>
    <col min="2279" max="2279" width="6.7109375" style="5" customWidth="1"/>
    <col min="2280" max="2280" width="5.5703125" style="5" customWidth="1"/>
    <col min="2281" max="2281" width="6.7109375" style="5" customWidth="1"/>
    <col min="2282" max="2282" width="6.85546875" style="5" customWidth="1"/>
    <col min="2283" max="2283" width="2.28515625" style="5" customWidth="1"/>
    <col min="2284" max="2285" width="3.85546875" style="5" customWidth="1"/>
    <col min="2286" max="2286" width="2" style="5" customWidth="1"/>
    <col min="2287" max="2287" width="5" style="5" customWidth="1"/>
    <col min="2288" max="2288" width="4.85546875" style="5" customWidth="1"/>
    <col min="2289" max="2289" width="4.42578125" style="5" customWidth="1"/>
    <col min="2290" max="2290" width="5.42578125" style="5" customWidth="1"/>
    <col min="2291" max="2291" width="6.140625" style="5" customWidth="1"/>
    <col min="2292" max="2292" width="5.85546875" style="5" customWidth="1"/>
    <col min="2293" max="2293" width="5.5703125" style="5" customWidth="1"/>
    <col min="2294" max="2321" width="7" style="5" customWidth="1"/>
    <col min="2322" max="2528" width="7.5703125" style="5"/>
    <col min="2529" max="2529" width="6" style="5" bestFit="1" customWidth="1"/>
    <col min="2530" max="2530" width="8.42578125" style="5" customWidth="1"/>
    <col min="2531" max="2531" width="7.85546875" style="5" bestFit="1" customWidth="1"/>
    <col min="2532" max="2532" width="4.5703125" style="5" customWidth="1"/>
    <col min="2533" max="2533" width="6.42578125" style="5" customWidth="1"/>
    <col min="2534" max="2534" width="2.28515625" style="5" customWidth="1"/>
    <col min="2535" max="2535" width="6.7109375" style="5" customWidth="1"/>
    <col min="2536" max="2536" width="5.5703125" style="5" customWidth="1"/>
    <col min="2537" max="2537" width="6.7109375" style="5" customWidth="1"/>
    <col min="2538" max="2538" width="6.85546875" style="5" customWidth="1"/>
    <col min="2539" max="2539" width="2.28515625" style="5" customWidth="1"/>
    <col min="2540" max="2541" width="3.85546875" style="5" customWidth="1"/>
    <col min="2542" max="2542" width="2" style="5" customWidth="1"/>
    <col min="2543" max="2543" width="5" style="5" customWidth="1"/>
    <col min="2544" max="2544" width="4.85546875" style="5" customWidth="1"/>
    <col min="2545" max="2545" width="4.42578125" style="5" customWidth="1"/>
    <col min="2546" max="2546" width="5.42578125" style="5" customWidth="1"/>
    <col min="2547" max="2547" width="6.140625" style="5" customWidth="1"/>
    <col min="2548" max="2548" width="5.85546875" style="5" customWidth="1"/>
    <col min="2549" max="2549" width="5.5703125" style="5" customWidth="1"/>
    <col min="2550" max="2577" width="7" style="5" customWidth="1"/>
    <col min="2578" max="2784" width="7.5703125" style="5"/>
    <col min="2785" max="2785" width="6" style="5" bestFit="1" customWidth="1"/>
    <col min="2786" max="2786" width="8.42578125" style="5" customWidth="1"/>
    <col min="2787" max="2787" width="7.85546875" style="5" bestFit="1" customWidth="1"/>
    <col min="2788" max="2788" width="4.5703125" style="5" customWidth="1"/>
    <col min="2789" max="2789" width="6.42578125" style="5" customWidth="1"/>
    <col min="2790" max="2790" width="2.28515625" style="5" customWidth="1"/>
    <col min="2791" max="2791" width="6.7109375" style="5" customWidth="1"/>
    <col min="2792" max="2792" width="5.5703125" style="5" customWidth="1"/>
    <col min="2793" max="2793" width="6.7109375" style="5" customWidth="1"/>
    <col min="2794" max="2794" width="6.85546875" style="5" customWidth="1"/>
    <col min="2795" max="2795" width="2.28515625" style="5" customWidth="1"/>
    <col min="2796" max="2797" width="3.85546875" style="5" customWidth="1"/>
    <col min="2798" max="2798" width="2" style="5" customWidth="1"/>
    <col min="2799" max="2799" width="5" style="5" customWidth="1"/>
    <col min="2800" max="2800" width="4.85546875" style="5" customWidth="1"/>
    <col min="2801" max="2801" width="4.42578125" style="5" customWidth="1"/>
    <col min="2802" max="2802" width="5.42578125" style="5" customWidth="1"/>
    <col min="2803" max="2803" width="6.140625" style="5" customWidth="1"/>
    <col min="2804" max="2804" width="5.85546875" style="5" customWidth="1"/>
    <col min="2805" max="2805" width="5.5703125" style="5" customWidth="1"/>
    <col min="2806" max="2833" width="7" style="5" customWidth="1"/>
    <col min="2834" max="3040" width="7.5703125" style="5"/>
    <col min="3041" max="3041" width="6" style="5" bestFit="1" customWidth="1"/>
    <col min="3042" max="3042" width="8.42578125" style="5" customWidth="1"/>
    <col min="3043" max="3043" width="7.85546875" style="5" bestFit="1" customWidth="1"/>
    <col min="3044" max="3044" width="4.5703125" style="5" customWidth="1"/>
    <col min="3045" max="3045" width="6.42578125" style="5" customWidth="1"/>
    <col min="3046" max="3046" width="2.28515625" style="5" customWidth="1"/>
    <col min="3047" max="3047" width="6.7109375" style="5" customWidth="1"/>
    <col min="3048" max="3048" width="5.5703125" style="5" customWidth="1"/>
    <col min="3049" max="3049" width="6.7109375" style="5" customWidth="1"/>
    <col min="3050" max="3050" width="6.85546875" style="5" customWidth="1"/>
    <col min="3051" max="3051" width="2.28515625" style="5" customWidth="1"/>
    <col min="3052" max="3053" width="3.85546875" style="5" customWidth="1"/>
    <col min="3054" max="3054" width="2" style="5" customWidth="1"/>
    <col min="3055" max="3055" width="5" style="5" customWidth="1"/>
    <col min="3056" max="3056" width="4.85546875" style="5" customWidth="1"/>
    <col min="3057" max="3057" width="4.42578125" style="5" customWidth="1"/>
    <col min="3058" max="3058" width="5.42578125" style="5" customWidth="1"/>
    <col min="3059" max="3059" width="6.140625" style="5" customWidth="1"/>
    <col min="3060" max="3060" width="5.85546875" style="5" customWidth="1"/>
    <col min="3061" max="3061" width="5.5703125" style="5" customWidth="1"/>
    <col min="3062" max="3089" width="7" style="5" customWidth="1"/>
    <col min="3090" max="3296" width="7.5703125" style="5"/>
    <col min="3297" max="3297" width="6" style="5" bestFit="1" customWidth="1"/>
    <col min="3298" max="3298" width="8.42578125" style="5" customWidth="1"/>
    <col min="3299" max="3299" width="7.85546875" style="5" bestFit="1" customWidth="1"/>
    <col min="3300" max="3300" width="4.5703125" style="5" customWidth="1"/>
    <col min="3301" max="3301" width="6.42578125" style="5" customWidth="1"/>
    <col min="3302" max="3302" width="2.28515625" style="5" customWidth="1"/>
    <col min="3303" max="3303" width="6.7109375" style="5" customWidth="1"/>
    <col min="3304" max="3304" width="5.5703125" style="5" customWidth="1"/>
    <col min="3305" max="3305" width="6.7109375" style="5" customWidth="1"/>
    <col min="3306" max="3306" width="6.85546875" style="5" customWidth="1"/>
    <col min="3307" max="3307" width="2.28515625" style="5" customWidth="1"/>
    <col min="3308" max="3309" width="3.85546875" style="5" customWidth="1"/>
    <col min="3310" max="3310" width="2" style="5" customWidth="1"/>
    <col min="3311" max="3311" width="5" style="5" customWidth="1"/>
    <col min="3312" max="3312" width="4.85546875" style="5" customWidth="1"/>
    <col min="3313" max="3313" width="4.42578125" style="5" customWidth="1"/>
    <col min="3314" max="3314" width="5.42578125" style="5" customWidth="1"/>
    <col min="3315" max="3315" width="6.140625" style="5" customWidth="1"/>
    <col min="3316" max="3316" width="5.85546875" style="5" customWidth="1"/>
    <col min="3317" max="3317" width="5.5703125" style="5" customWidth="1"/>
    <col min="3318" max="3345" width="7" style="5" customWidth="1"/>
    <col min="3346" max="3552" width="7.5703125" style="5"/>
    <col min="3553" max="3553" width="6" style="5" bestFit="1" customWidth="1"/>
    <col min="3554" max="3554" width="8.42578125" style="5" customWidth="1"/>
    <col min="3555" max="3555" width="7.85546875" style="5" bestFit="1" customWidth="1"/>
    <col min="3556" max="3556" width="4.5703125" style="5" customWidth="1"/>
    <col min="3557" max="3557" width="6.42578125" style="5" customWidth="1"/>
    <col min="3558" max="3558" width="2.28515625" style="5" customWidth="1"/>
    <col min="3559" max="3559" width="6.7109375" style="5" customWidth="1"/>
    <col min="3560" max="3560" width="5.5703125" style="5" customWidth="1"/>
    <col min="3561" max="3561" width="6.7109375" style="5" customWidth="1"/>
    <col min="3562" max="3562" width="6.85546875" style="5" customWidth="1"/>
    <col min="3563" max="3563" width="2.28515625" style="5" customWidth="1"/>
    <col min="3564" max="3565" width="3.85546875" style="5" customWidth="1"/>
    <col min="3566" max="3566" width="2" style="5" customWidth="1"/>
    <col min="3567" max="3567" width="5" style="5" customWidth="1"/>
    <col min="3568" max="3568" width="4.85546875" style="5" customWidth="1"/>
    <col min="3569" max="3569" width="4.42578125" style="5" customWidth="1"/>
    <col min="3570" max="3570" width="5.42578125" style="5" customWidth="1"/>
    <col min="3571" max="3571" width="6.140625" style="5" customWidth="1"/>
    <col min="3572" max="3572" width="5.85546875" style="5" customWidth="1"/>
    <col min="3573" max="3573" width="5.5703125" style="5" customWidth="1"/>
    <col min="3574" max="3601" width="7" style="5" customWidth="1"/>
    <col min="3602" max="3808" width="7.5703125" style="5"/>
    <col min="3809" max="3809" width="6" style="5" bestFit="1" customWidth="1"/>
    <col min="3810" max="3810" width="8.42578125" style="5" customWidth="1"/>
    <col min="3811" max="3811" width="7.85546875" style="5" bestFit="1" customWidth="1"/>
    <col min="3812" max="3812" width="4.5703125" style="5" customWidth="1"/>
    <col min="3813" max="3813" width="6.42578125" style="5" customWidth="1"/>
    <col min="3814" max="3814" width="2.28515625" style="5" customWidth="1"/>
    <col min="3815" max="3815" width="6.7109375" style="5" customWidth="1"/>
    <col min="3816" max="3816" width="5.5703125" style="5" customWidth="1"/>
    <col min="3817" max="3817" width="6.7109375" style="5" customWidth="1"/>
    <col min="3818" max="3818" width="6.85546875" style="5" customWidth="1"/>
    <col min="3819" max="3819" width="2.28515625" style="5" customWidth="1"/>
    <col min="3820" max="3821" width="3.85546875" style="5" customWidth="1"/>
    <col min="3822" max="3822" width="2" style="5" customWidth="1"/>
    <col min="3823" max="3823" width="5" style="5" customWidth="1"/>
    <col min="3824" max="3824" width="4.85546875" style="5" customWidth="1"/>
    <col min="3825" max="3825" width="4.42578125" style="5" customWidth="1"/>
    <col min="3826" max="3826" width="5.42578125" style="5" customWidth="1"/>
    <col min="3827" max="3827" width="6.140625" style="5" customWidth="1"/>
    <col min="3828" max="3828" width="5.85546875" style="5" customWidth="1"/>
    <col min="3829" max="3829" width="5.5703125" style="5" customWidth="1"/>
    <col min="3830" max="3857" width="7" style="5" customWidth="1"/>
    <col min="3858" max="4064" width="7.5703125" style="5"/>
    <col min="4065" max="4065" width="6" style="5" bestFit="1" customWidth="1"/>
    <col min="4066" max="4066" width="8.42578125" style="5" customWidth="1"/>
    <col min="4067" max="4067" width="7.85546875" style="5" bestFit="1" customWidth="1"/>
    <col min="4068" max="4068" width="4.5703125" style="5" customWidth="1"/>
    <col min="4069" max="4069" width="6.42578125" style="5" customWidth="1"/>
    <col min="4070" max="4070" width="2.28515625" style="5" customWidth="1"/>
    <col min="4071" max="4071" width="6.7109375" style="5" customWidth="1"/>
    <col min="4072" max="4072" width="5.5703125" style="5" customWidth="1"/>
    <col min="4073" max="4073" width="6.7109375" style="5" customWidth="1"/>
    <col min="4074" max="4074" width="6.85546875" style="5" customWidth="1"/>
    <col min="4075" max="4075" width="2.28515625" style="5" customWidth="1"/>
    <col min="4076" max="4077" width="3.85546875" style="5" customWidth="1"/>
    <col min="4078" max="4078" width="2" style="5" customWidth="1"/>
    <col min="4079" max="4079" width="5" style="5" customWidth="1"/>
    <col min="4080" max="4080" width="4.85546875" style="5" customWidth="1"/>
    <col min="4081" max="4081" width="4.42578125" style="5" customWidth="1"/>
    <col min="4082" max="4082" width="5.42578125" style="5" customWidth="1"/>
    <col min="4083" max="4083" width="6.140625" style="5" customWidth="1"/>
    <col min="4084" max="4084" width="5.85546875" style="5" customWidth="1"/>
    <col min="4085" max="4085" width="5.5703125" style="5" customWidth="1"/>
    <col min="4086" max="4113" width="7" style="5" customWidth="1"/>
    <col min="4114" max="4320" width="7.5703125" style="5"/>
    <col min="4321" max="4321" width="6" style="5" bestFit="1" customWidth="1"/>
    <col min="4322" max="4322" width="8.42578125" style="5" customWidth="1"/>
    <col min="4323" max="4323" width="7.85546875" style="5" bestFit="1" customWidth="1"/>
    <col min="4324" max="4324" width="4.5703125" style="5" customWidth="1"/>
    <col min="4325" max="4325" width="6.42578125" style="5" customWidth="1"/>
    <col min="4326" max="4326" width="2.28515625" style="5" customWidth="1"/>
    <col min="4327" max="4327" width="6.7109375" style="5" customWidth="1"/>
    <col min="4328" max="4328" width="5.5703125" style="5" customWidth="1"/>
    <col min="4329" max="4329" width="6.7109375" style="5" customWidth="1"/>
    <col min="4330" max="4330" width="6.85546875" style="5" customWidth="1"/>
    <col min="4331" max="4331" width="2.28515625" style="5" customWidth="1"/>
    <col min="4332" max="4333" width="3.85546875" style="5" customWidth="1"/>
    <col min="4334" max="4334" width="2" style="5" customWidth="1"/>
    <col min="4335" max="4335" width="5" style="5" customWidth="1"/>
    <col min="4336" max="4336" width="4.85546875" style="5" customWidth="1"/>
    <col min="4337" max="4337" width="4.42578125" style="5" customWidth="1"/>
    <col min="4338" max="4338" width="5.42578125" style="5" customWidth="1"/>
    <col min="4339" max="4339" width="6.140625" style="5" customWidth="1"/>
    <col min="4340" max="4340" width="5.85546875" style="5" customWidth="1"/>
    <col min="4341" max="4341" width="5.5703125" style="5" customWidth="1"/>
    <col min="4342" max="4369" width="7" style="5" customWidth="1"/>
    <col min="4370" max="4576" width="7.5703125" style="5"/>
    <col min="4577" max="4577" width="6" style="5" bestFit="1" customWidth="1"/>
    <col min="4578" max="4578" width="8.42578125" style="5" customWidth="1"/>
    <col min="4579" max="4579" width="7.85546875" style="5" bestFit="1" customWidth="1"/>
    <col min="4580" max="4580" width="4.5703125" style="5" customWidth="1"/>
    <col min="4581" max="4581" width="6.42578125" style="5" customWidth="1"/>
    <col min="4582" max="4582" width="2.28515625" style="5" customWidth="1"/>
    <col min="4583" max="4583" width="6.7109375" style="5" customWidth="1"/>
    <col min="4584" max="4584" width="5.5703125" style="5" customWidth="1"/>
    <col min="4585" max="4585" width="6.7109375" style="5" customWidth="1"/>
    <col min="4586" max="4586" width="6.85546875" style="5" customWidth="1"/>
    <col min="4587" max="4587" width="2.28515625" style="5" customWidth="1"/>
    <col min="4588" max="4589" width="3.85546875" style="5" customWidth="1"/>
    <col min="4590" max="4590" width="2" style="5" customWidth="1"/>
    <col min="4591" max="4591" width="5" style="5" customWidth="1"/>
    <col min="4592" max="4592" width="4.85546875" style="5" customWidth="1"/>
    <col min="4593" max="4593" width="4.42578125" style="5" customWidth="1"/>
    <col min="4594" max="4594" width="5.42578125" style="5" customWidth="1"/>
    <col min="4595" max="4595" width="6.140625" style="5" customWidth="1"/>
    <col min="4596" max="4596" width="5.85546875" style="5" customWidth="1"/>
    <col min="4597" max="4597" width="5.5703125" style="5" customWidth="1"/>
    <col min="4598" max="4625" width="7" style="5" customWidth="1"/>
    <col min="4626" max="4832" width="7.5703125" style="5"/>
    <col min="4833" max="4833" width="6" style="5" bestFit="1" customWidth="1"/>
    <col min="4834" max="4834" width="8.42578125" style="5" customWidth="1"/>
    <col min="4835" max="4835" width="7.85546875" style="5" bestFit="1" customWidth="1"/>
    <col min="4836" max="4836" width="4.5703125" style="5" customWidth="1"/>
    <col min="4837" max="4837" width="6.42578125" style="5" customWidth="1"/>
    <col min="4838" max="4838" width="2.28515625" style="5" customWidth="1"/>
    <col min="4839" max="4839" width="6.7109375" style="5" customWidth="1"/>
    <col min="4840" max="4840" width="5.5703125" style="5" customWidth="1"/>
    <col min="4841" max="4841" width="6.7109375" style="5" customWidth="1"/>
    <col min="4842" max="4842" width="6.85546875" style="5" customWidth="1"/>
    <col min="4843" max="4843" width="2.28515625" style="5" customWidth="1"/>
    <col min="4844" max="4845" width="3.85546875" style="5" customWidth="1"/>
    <col min="4846" max="4846" width="2" style="5" customWidth="1"/>
    <col min="4847" max="4847" width="5" style="5" customWidth="1"/>
    <col min="4848" max="4848" width="4.85546875" style="5" customWidth="1"/>
    <col min="4849" max="4849" width="4.42578125" style="5" customWidth="1"/>
    <col min="4850" max="4850" width="5.42578125" style="5" customWidth="1"/>
    <col min="4851" max="4851" width="6.140625" style="5" customWidth="1"/>
    <col min="4852" max="4852" width="5.85546875" style="5" customWidth="1"/>
    <col min="4853" max="4853" width="5.5703125" style="5" customWidth="1"/>
    <col min="4854" max="4881" width="7" style="5" customWidth="1"/>
    <col min="4882" max="5088" width="7.5703125" style="5"/>
    <col min="5089" max="5089" width="6" style="5" bestFit="1" customWidth="1"/>
    <col min="5090" max="5090" width="8.42578125" style="5" customWidth="1"/>
    <col min="5091" max="5091" width="7.85546875" style="5" bestFit="1" customWidth="1"/>
    <col min="5092" max="5092" width="4.5703125" style="5" customWidth="1"/>
    <col min="5093" max="5093" width="6.42578125" style="5" customWidth="1"/>
    <col min="5094" max="5094" width="2.28515625" style="5" customWidth="1"/>
    <col min="5095" max="5095" width="6.7109375" style="5" customWidth="1"/>
    <col min="5096" max="5096" width="5.5703125" style="5" customWidth="1"/>
    <col min="5097" max="5097" width="6.7109375" style="5" customWidth="1"/>
    <col min="5098" max="5098" width="6.85546875" style="5" customWidth="1"/>
    <col min="5099" max="5099" width="2.28515625" style="5" customWidth="1"/>
    <col min="5100" max="5101" width="3.85546875" style="5" customWidth="1"/>
    <col min="5102" max="5102" width="2" style="5" customWidth="1"/>
    <col min="5103" max="5103" width="5" style="5" customWidth="1"/>
    <col min="5104" max="5104" width="4.85546875" style="5" customWidth="1"/>
    <col min="5105" max="5105" width="4.42578125" style="5" customWidth="1"/>
    <col min="5106" max="5106" width="5.42578125" style="5" customWidth="1"/>
    <col min="5107" max="5107" width="6.140625" style="5" customWidth="1"/>
    <col min="5108" max="5108" width="5.85546875" style="5" customWidth="1"/>
    <col min="5109" max="5109" width="5.5703125" style="5" customWidth="1"/>
    <col min="5110" max="5137" width="7" style="5" customWidth="1"/>
    <col min="5138" max="5344" width="7.5703125" style="5"/>
    <col min="5345" max="5345" width="6" style="5" bestFit="1" customWidth="1"/>
    <col min="5346" max="5346" width="8.42578125" style="5" customWidth="1"/>
    <col min="5347" max="5347" width="7.85546875" style="5" bestFit="1" customWidth="1"/>
    <col min="5348" max="5348" width="4.5703125" style="5" customWidth="1"/>
    <col min="5349" max="5349" width="6.42578125" style="5" customWidth="1"/>
    <col min="5350" max="5350" width="2.28515625" style="5" customWidth="1"/>
    <col min="5351" max="5351" width="6.7109375" style="5" customWidth="1"/>
    <col min="5352" max="5352" width="5.5703125" style="5" customWidth="1"/>
    <col min="5353" max="5353" width="6.7109375" style="5" customWidth="1"/>
    <col min="5354" max="5354" width="6.85546875" style="5" customWidth="1"/>
    <col min="5355" max="5355" width="2.28515625" style="5" customWidth="1"/>
    <col min="5356" max="5357" width="3.85546875" style="5" customWidth="1"/>
    <col min="5358" max="5358" width="2" style="5" customWidth="1"/>
    <col min="5359" max="5359" width="5" style="5" customWidth="1"/>
    <col min="5360" max="5360" width="4.85546875" style="5" customWidth="1"/>
    <col min="5361" max="5361" width="4.42578125" style="5" customWidth="1"/>
    <col min="5362" max="5362" width="5.42578125" style="5" customWidth="1"/>
    <col min="5363" max="5363" width="6.140625" style="5" customWidth="1"/>
    <col min="5364" max="5364" width="5.85546875" style="5" customWidth="1"/>
    <col min="5365" max="5365" width="5.5703125" style="5" customWidth="1"/>
    <col min="5366" max="5393" width="7" style="5" customWidth="1"/>
    <col min="5394" max="5600" width="7.5703125" style="5"/>
    <col min="5601" max="5601" width="6" style="5" bestFit="1" customWidth="1"/>
    <col min="5602" max="5602" width="8.42578125" style="5" customWidth="1"/>
    <col min="5603" max="5603" width="7.85546875" style="5" bestFit="1" customWidth="1"/>
    <col min="5604" max="5604" width="4.5703125" style="5" customWidth="1"/>
    <col min="5605" max="5605" width="6.42578125" style="5" customWidth="1"/>
    <col min="5606" max="5606" width="2.28515625" style="5" customWidth="1"/>
    <col min="5607" max="5607" width="6.7109375" style="5" customWidth="1"/>
    <col min="5608" max="5608" width="5.5703125" style="5" customWidth="1"/>
    <col min="5609" max="5609" width="6.7109375" style="5" customWidth="1"/>
    <col min="5610" max="5610" width="6.85546875" style="5" customWidth="1"/>
    <col min="5611" max="5611" width="2.28515625" style="5" customWidth="1"/>
    <col min="5612" max="5613" width="3.85546875" style="5" customWidth="1"/>
    <col min="5614" max="5614" width="2" style="5" customWidth="1"/>
    <col min="5615" max="5615" width="5" style="5" customWidth="1"/>
    <col min="5616" max="5616" width="4.85546875" style="5" customWidth="1"/>
    <col min="5617" max="5617" width="4.42578125" style="5" customWidth="1"/>
    <col min="5618" max="5618" width="5.42578125" style="5" customWidth="1"/>
    <col min="5619" max="5619" width="6.140625" style="5" customWidth="1"/>
    <col min="5620" max="5620" width="5.85546875" style="5" customWidth="1"/>
    <col min="5621" max="5621" width="5.5703125" style="5" customWidth="1"/>
    <col min="5622" max="5649" width="7" style="5" customWidth="1"/>
    <col min="5650" max="5856" width="7.5703125" style="5"/>
    <col min="5857" max="5857" width="6" style="5" bestFit="1" customWidth="1"/>
    <col min="5858" max="5858" width="8.42578125" style="5" customWidth="1"/>
    <col min="5859" max="5859" width="7.85546875" style="5" bestFit="1" customWidth="1"/>
    <col min="5860" max="5860" width="4.5703125" style="5" customWidth="1"/>
    <col min="5861" max="5861" width="6.42578125" style="5" customWidth="1"/>
    <col min="5862" max="5862" width="2.28515625" style="5" customWidth="1"/>
    <col min="5863" max="5863" width="6.7109375" style="5" customWidth="1"/>
    <col min="5864" max="5864" width="5.5703125" style="5" customWidth="1"/>
    <col min="5865" max="5865" width="6.7109375" style="5" customWidth="1"/>
    <col min="5866" max="5866" width="6.85546875" style="5" customWidth="1"/>
    <col min="5867" max="5867" width="2.28515625" style="5" customWidth="1"/>
    <col min="5868" max="5869" width="3.85546875" style="5" customWidth="1"/>
    <col min="5870" max="5870" width="2" style="5" customWidth="1"/>
    <col min="5871" max="5871" width="5" style="5" customWidth="1"/>
    <col min="5872" max="5872" width="4.85546875" style="5" customWidth="1"/>
    <col min="5873" max="5873" width="4.42578125" style="5" customWidth="1"/>
    <col min="5874" max="5874" width="5.42578125" style="5" customWidth="1"/>
    <col min="5875" max="5875" width="6.140625" style="5" customWidth="1"/>
    <col min="5876" max="5876" width="5.85546875" style="5" customWidth="1"/>
    <col min="5877" max="5877" width="5.5703125" style="5" customWidth="1"/>
    <col min="5878" max="5905" width="7" style="5" customWidth="1"/>
    <col min="5906" max="6112" width="7.5703125" style="5"/>
    <col min="6113" max="6113" width="6" style="5" bestFit="1" customWidth="1"/>
    <col min="6114" max="6114" width="8.42578125" style="5" customWidth="1"/>
    <col min="6115" max="6115" width="7.85546875" style="5" bestFit="1" customWidth="1"/>
    <col min="6116" max="6116" width="4.5703125" style="5" customWidth="1"/>
    <col min="6117" max="6117" width="6.42578125" style="5" customWidth="1"/>
    <col min="6118" max="6118" width="2.28515625" style="5" customWidth="1"/>
    <col min="6119" max="6119" width="6.7109375" style="5" customWidth="1"/>
    <col min="6120" max="6120" width="5.5703125" style="5" customWidth="1"/>
    <col min="6121" max="6121" width="6.7109375" style="5" customWidth="1"/>
    <col min="6122" max="6122" width="6.85546875" style="5" customWidth="1"/>
    <col min="6123" max="6123" width="2.28515625" style="5" customWidth="1"/>
    <col min="6124" max="6125" width="3.85546875" style="5" customWidth="1"/>
    <col min="6126" max="6126" width="2" style="5" customWidth="1"/>
    <col min="6127" max="6127" width="5" style="5" customWidth="1"/>
    <col min="6128" max="6128" width="4.85546875" style="5" customWidth="1"/>
    <col min="6129" max="6129" width="4.42578125" style="5" customWidth="1"/>
    <col min="6130" max="6130" width="5.42578125" style="5" customWidth="1"/>
    <col min="6131" max="6131" width="6.140625" style="5" customWidth="1"/>
    <col min="6132" max="6132" width="5.85546875" style="5" customWidth="1"/>
    <col min="6133" max="6133" width="5.5703125" style="5" customWidth="1"/>
    <col min="6134" max="6161" width="7" style="5" customWidth="1"/>
    <col min="6162" max="6368" width="7.5703125" style="5"/>
    <col min="6369" max="6369" width="6" style="5" bestFit="1" customWidth="1"/>
    <col min="6370" max="6370" width="8.42578125" style="5" customWidth="1"/>
    <col min="6371" max="6371" width="7.85546875" style="5" bestFit="1" customWidth="1"/>
    <col min="6372" max="6372" width="4.5703125" style="5" customWidth="1"/>
    <col min="6373" max="6373" width="6.42578125" style="5" customWidth="1"/>
    <col min="6374" max="6374" width="2.28515625" style="5" customWidth="1"/>
    <col min="6375" max="6375" width="6.7109375" style="5" customWidth="1"/>
    <col min="6376" max="6376" width="5.5703125" style="5" customWidth="1"/>
    <col min="6377" max="6377" width="6.7109375" style="5" customWidth="1"/>
    <col min="6378" max="6378" width="6.85546875" style="5" customWidth="1"/>
    <col min="6379" max="6379" width="2.28515625" style="5" customWidth="1"/>
    <col min="6380" max="6381" width="3.85546875" style="5" customWidth="1"/>
    <col min="6382" max="6382" width="2" style="5" customWidth="1"/>
    <col min="6383" max="6383" width="5" style="5" customWidth="1"/>
    <col min="6384" max="6384" width="4.85546875" style="5" customWidth="1"/>
    <col min="6385" max="6385" width="4.42578125" style="5" customWidth="1"/>
    <col min="6386" max="6386" width="5.42578125" style="5" customWidth="1"/>
    <col min="6387" max="6387" width="6.140625" style="5" customWidth="1"/>
    <col min="6388" max="6388" width="5.85546875" style="5" customWidth="1"/>
    <col min="6389" max="6389" width="5.5703125" style="5" customWidth="1"/>
    <col min="6390" max="6417" width="7" style="5" customWidth="1"/>
    <col min="6418" max="6624" width="7.5703125" style="5"/>
    <col min="6625" max="6625" width="6" style="5" bestFit="1" customWidth="1"/>
    <col min="6626" max="6626" width="8.42578125" style="5" customWidth="1"/>
    <col min="6627" max="6627" width="7.85546875" style="5" bestFit="1" customWidth="1"/>
    <col min="6628" max="6628" width="4.5703125" style="5" customWidth="1"/>
    <col min="6629" max="6629" width="6.42578125" style="5" customWidth="1"/>
    <col min="6630" max="6630" width="2.28515625" style="5" customWidth="1"/>
    <col min="6631" max="6631" width="6.7109375" style="5" customWidth="1"/>
    <col min="6632" max="6632" width="5.5703125" style="5" customWidth="1"/>
    <col min="6633" max="6633" width="6.7109375" style="5" customWidth="1"/>
    <col min="6634" max="6634" width="6.85546875" style="5" customWidth="1"/>
    <col min="6635" max="6635" width="2.28515625" style="5" customWidth="1"/>
    <col min="6636" max="6637" width="3.85546875" style="5" customWidth="1"/>
    <col min="6638" max="6638" width="2" style="5" customWidth="1"/>
    <col min="6639" max="6639" width="5" style="5" customWidth="1"/>
    <col min="6640" max="6640" width="4.85546875" style="5" customWidth="1"/>
    <col min="6641" max="6641" width="4.42578125" style="5" customWidth="1"/>
    <col min="6642" max="6642" width="5.42578125" style="5" customWidth="1"/>
    <col min="6643" max="6643" width="6.140625" style="5" customWidth="1"/>
    <col min="6644" max="6644" width="5.85546875" style="5" customWidth="1"/>
    <col min="6645" max="6645" width="5.5703125" style="5" customWidth="1"/>
    <col min="6646" max="6673" width="7" style="5" customWidth="1"/>
    <col min="6674" max="6880" width="7.5703125" style="5"/>
    <col min="6881" max="6881" width="6" style="5" bestFit="1" customWidth="1"/>
    <col min="6882" max="6882" width="8.42578125" style="5" customWidth="1"/>
    <col min="6883" max="6883" width="7.85546875" style="5" bestFit="1" customWidth="1"/>
    <col min="6884" max="6884" width="4.5703125" style="5" customWidth="1"/>
    <col min="6885" max="6885" width="6.42578125" style="5" customWidth="1"/>
    <col min="6886" max="6886" width="2.28515625" style="5" customWidth="1"/>
    <col min="6887" max="6887" width="6.7109375" style="5" customWidth="1"/>
    <col min="6888" max="6888" width="5.5703125" style="5" customWidth="1"/>
    <col min="6889" max="6889" width="6.7109375" style="5" customWidth="1"/>
    <col min="6890" max="6890" width="6.85546875" style="5" customWidth="1"/>
    <col min="6891" max="6891" width="2.28515625" style="5" customWidth="1"/>
    <col min="6892" max="6893" width="3.85546875" style="5" customWidth="1"/>
    <col min="6894" max="6894" width="2" style="5" customWidth="1"/>
    <col min="6895" max="6895" width="5" style="5" customWidth="1"/>
    <col min="6896" max="6896" width="4.85546875" style="5" customWidth="1"/>
    <col min="6897" max="6897" width="4.42578125" style="5" customWidth="1"/>
    <col min="6898" max="6898" width="5.42578125" style="5" customWidth="1"/>
    <col min="6899" max="6899" width="6.140625" style="5" customWidth="1"/>
    <col min="6900" max="6900" width="5.85546875" style="5" customWidth="1"/>
    <col min="6901" max="6901" width="5.5703125" style="5" customWidth="1"/>
    <col min="6902" max="6929" width="7" style="5" customWidth="1"/>
    <col min="6930" max="7136" width="7.5703125" style="5"/>
    <col min="7137" max="7137" width="6" style="5" bestFit="1" customWidth="1"/>
    <col min="7138" max="7138" width="8.42578125" style="5" customWidth="1"/>
    <col min="7139" max="7139" width="7.85546875" style="5" bestFit="1" customWidth="1"/>
    <col min="7140" max="7140" width="4.5703125" style="5" customWidth="1"/>
    <col min="7141" max="7141" width="6.42578125" style="5" customWidth="1"/>
    <col min="7142" max="7142" width="2.28515625" style="5" customWidth="1"/>
    <col min="7143" max="7143" width="6.7109375" style="5" customWidth="1"/>
    <col min="7144" max="7144" width="5.5703125" style="5" customWidth="1"/>
    <col min="7145" max="7145" width="6.7109375" style="5" customWidth="1"/>
    <col min="7146" max="7146" width="6.85546875" style="5" customWidth="1"/>
    <col min="7147" max="7147" width="2.28515625" style="5" customWidth="1"/>
    <col min="7148" max="7149" width="3.85546875" style="5" customWidth="1"/>
    <col min="7150" max="7150" width="2" style="5" customWidth="1"/>
    <col min="7151" max="7151" width="5" style="5" customWidth="1"/>
    <col min="7152" max="7152" width="4.85546875" style="5" customWidth="1"/>
    <col min="7153" max="7153" width="4.42578125" style="5" customWidth="1"/>
    <col min="7154" max="7154" width="5.42578125" style="5" customWidth="1"/>
    <col min="7155" max="7155" width="6.140625" style="5" customWidth="1"/>
    <col min="7156" max="7156" width="5.85546875" style="5" customWidth="1"/>
    <col min="7157" max="7157" width="5.5703125" style="5" customWidth="1"/>
    <col min="7158" max="7185" width="7" style="5" customWidth="1"/>
    <col min="7186" max="7392" width="7.5703125" style="5"/>
    <col min="7393" max="7393" width="6" style="5" bestFit="1" customWidth="1"/>
    <col min="7394" max="7394" width="8.42578125" style="5" customWidth="1"/>
    <col min="7395" max="7395" width="7.85546875" style="5" bestFit="1" customWidth="1"/>
    <col min="7396" max="7396" width="4.5703125" style="5" customWidth="1"/>
    <col min="7397" max="7397" width="6.42578125" style="5" customWidth="1"/>
    <col min="7398" max="7398" width="2.28515625" style="5" customWidth="1"/>
    <col min="7399" max="7399" width="6.7109375" style="5" customWidth="1"/>
    <col min="7400" max="7400" width="5.5703125" style="5" customWidth="1"/>
    <col min="7401" max="7401" width="6.7109375" style="5" customWidth="1"/>
    <col min="7402" max="7402" width="6.85546875" style="5" customWidth="1"/>
    <col min="7403" max="7403" width="2.28515625" style="5" customWidth="1"/>
    <col min="7404" max="7405" width="3.85546875" style="5" customWidth="1"/>
    <col min="7406" max="7406" width="2" style="5" customWidth="1"/>
    <col min="7407" max="7407" width="5" style="5" customWidth="1"/>
    <col min="7408" max="7408" width="4.85546875" style="5" customWidth="1"/>
    <col min="7409" max="7409" width="4.42578125" style="5" customWidth="1"/>
    <col min="7410" max="7410" width="5.42578125" style="5" customWidth="1"/>
    <col min="7411" max="7411" width="6.140625" style="5" customWidth="1"/>
    <col min="7412" max="7412" width="5.85546875" style="5" customWidth="1"/>
    <col min="7413" max="7413" width="5.5703125" style="5" customWidth="1"/>
    <col min="7414" max="7441" width="7" style="5" customWidth="1"/>
    <col min="7442" max="7648" width="7.5703125" style="5"/>
    <col min="7649" max="7649" width="6" style="5" bestFit="1" customWidth="1"/>
    <col min="7650" max="7650" width="8.42578125" style="5" customWidth="1"/>
    <col min="7651" max="7651" width="7.85546875" style="5" bestFit="1" customWidth="1"/>
    <col min="7652" max="7652" width="4.5703125" style="5" customWidth="1"/>
    <col min="7653" max="7653" width="6.42578125" style="5" customWidth="1"/>
    <col min="7654" max="7654" width="2.28515625" style="5" customWidth="1"/>
    <col min="7655" max="7655" width="6.7109375" style="5" customWidth="1"/>
    <col min="7656" max="7656" width="5.5703125" style="5" customWidth="1"/>
    <col min="7657" max="7657" width="6.7109375" style="5" customWidth="1"/>
    <col min="7658" max="7658" width="6.85546875" style="5" customWidth="1"/>
    <col min="7659" max="7659" width="2.28515625" style="5" customWidth="1"/>
    <col min="7660" max="7661" width="3.85546875" style="5" customWidth="1"/>
    <col min="7662" max="7662" width="2" style="5" customWidth="1"/>
    <col min="7663" max="7663" width="5" style="5" customWidth="1"/>
    <col min="7664" max="7664" width="4.85546875" style="5" customWidth="1"/>
    <col min="7665" max="7665" width="4.42578125" style="5" customWidth="1"/>
    <col min="7666" max="7666" width="5.42578125" style="5" customWidth="1"/>
    <col min="7667" max="7667" width="6.140625" style="5" customWidth="1"/>
    <col min="7668" max="7668" width="5.85546875" style="5" customWidth="1"/>
    <col min="7669" max="7669" width="5.5703125" style="5" customWidth="1"/>
    <col min="7670" max="7697" width="7" style="5" customWidth="1"/>
    <col min="7698" max="7904" width="7.5703125" style="5"/>
    <col min="7905" max="7905" width="6" style="5" bestFit="1" customWidth="1"/>
    <col min="7906" max="7906" width="8.42578125" style="5" customWidth="1"/>
    <col min="7907" max="7907" width="7.85546875" style="5" bestFit="1" customWidth="1"/>
    <col min="7908" max="7908" width="4.5703125" style="5" customWidth="1"/>
    <col min="7909" max="7909" width="6.42578125" style="5" customWidth="1"/>
    <col min="7910" max="7910" width="2.28515625" style="5" customWidth="1"/>
    <col min="7911" max="7911" width="6.7109375" style="5" customWidth="1"/>
    <col min="7912" max="7912" width="5.5703125" style="5" customWidth="1"/>
    <col min="7913" max="7913" width="6.7109375" style="5" customWidth="1"/>
    <col min="7914" max="7914" width="6.85546875" style="5" customWidth="1"/>
    <col min="7915" max="7915" width="2.28515625" style="5" customWidth="1"/>
    <col min="7916" max="7917" width="3.85546875" style="5" customWidth="1"/>
    <col min="7918" max="7918" width="2" style="5" customWidth="1"/>
    <col min="7919" max="7919" width="5" style="5" customWidth="1"/>
    <col min="7920" max="7920" width="4.85546875" style="5" customWidth="1"/>
    <col min="7921" max="7921" width="4.42578125" style="5" customWidth="1"/>
    <col min="7922" max="7922" width="5.42578125" style="5" customWidth="1"/>
    <col min="7923" max="7923" width="6.140625" style="5" customWidth="1"/>
    <col min="7924" max="7924" width="5.85546875" style="5" customWidth="1"/>
    <col min="7925" max="7925" width="5.5703125" style="5" customWidth="1"/>
    <col min="7926" max="7953" width="7" style="5" customWidth="1"/>
    <col min="7954" max="8160" width="7.5703125" style="5"/>
    <col min="8161" max="8161" width="6" style="5" bestFit="1" customWidth="1"/>
    <col min="8162" max="8162" width="8.42578125" style="5" customWidth="1"/>
    <col min="8163" max="8163" width="7.85546875" style="5" bestFit="1" customWidth="1"/>
    <col min="8164" max="8164" width="4.5703125" style="5" customWidth="1"/>
    <col min="8165" max="8165" width="6.42578125" style="5" customWidth="1"/>
    <col min="8166" max="8166" width="2.28515625" style="5" customWidth="1"/>
    <col min="8167" max="8167" width="6.7109375" style="5" customWidth="1"/>
    <col min="8168" max="8168" width="5.5703125" style="5" customWidth="1"/>
    <col min="8169" max="8169" width="6.7109375" style="5" customWidth="1"/>
    <col min="8170" max="8170" width="6.85546875" style="5" customWidth="1"/>
    <col min="8171" max="8171" width="2.28515625" style="5" customWidth="1"/>
    <col min="8172" max="8173" width="3.85546875" style="5" customWidth="1"/>
    <col min="8174" max="8174" width="2" style="5" customWidth="1"/>
    <col min="8175" max="8175" width="5" style="5" customWidth="1"/>
    <col min="8176" max="8176" width="4.85546875" style="5" customWidth="1"/>
    <col min="8177" max="8177" width="4.42578125" style="5" customWidth="1"/>
    <col min="8178" max="8178" width="5.42578125" style="5" customWidth="1"/>
    <col min="8179" max="8179" width="6.140625" style="5" customWidth="1"/>
    <col min="8180" max="8180" width="5.85546875" style="5" customWidth="1"/>
    <col min="8181" max="8181" width="5.5703125" style="5" customWidth="1"/>
    <col min="8182" max="8209" width="7" style="5" customWidth="1"/>
    <col min="8210" max="8416" width="7.5703125" style="5"/>
    <col min="8417" max="8417" width="6" style="5" bestFit="1" customWidth="1"/>
    <col min="8418" max="8418" width="8.42578125" style="5" customWidth="1"/>
    <col min="8419" max="8419" width="7.85546875" style="5" bestFit="1" customWidth="1"/>
    <col min="8420" max="8420" width="4.5703125" style="5" customWidth="1"/>
    <col min="8421" max="8421" width="6.42578125" style="5" customWidth="1"/>
    <col min="8422" max="8422" width="2.28515625" style="5" customWidth="1"/>
    <col min="8423" max="8423" width="6.7109375" style="5" customWidth="1"/>
    <col min="8424" max="8424" width="5.5703125" style="5" customWidth="1"/>
    <col min="8425" max="8425" width="6.7109375" style="5" customWidth="1"/>
    <col min="8426" max="8426" width="6.85546875" style="5" customWidth="1"/>
    <col min="8427" max="8427" width="2.28515625" style="5" customWidth="1"/>
    <col min="8428" max="8429" width="3.85546875" style="5" customWidth="1"/>
    <col min="8430" max="8430" width="2" style="5" customWidth="1"/>
    <col min="8431" max="8431" width="5" style="5" customWidth="1"/>
    <col min="8432" max="8432" width="4.85546875" style="5" customWidth="1"/>
    <col min="8433" max="8433" width="4.42578125" style="5" customWidth="1"/>
    <col min="8434" max="8434" width="5.42578125" style="5" customWidth="1"/>
    <col min="8435" max="8435" width="6.140625" style="5" customWidth="1"/>
    <col min="8436" max="8436" width="5.85546875" style="5" customWidth="1"/>
    <col min="8437" max="8437" width="5.5703125" style="5" customWidth="1"/>
    <col min="8438" max="8465" width="7" style="5" customWidth="1"/>
    <col min="8466" max="8672" width="7.5703125" style="5"/>
    <col min="8673" max="8673" width="6" style="5" bestFit="1" customWidth="1"/>
    <col min="8674" max="8674" width="8.42578125" style="5" customWidth="1"/>
    <col min="8675" max="8675" width="7.85546875" style="5" bestFit="1" customWidth="1"/>
    <col min="8676" max="8676" width="4.5703125" style="5" customWidth="1"/>
    <col min="8677" max="8677" width="6.42578125" style="5" customWidth="1"/>
    <col min="8678" max="8678" width="2.28515625" style="5" customWidth="1"/>
    <col min="8679" max="8679" width="6.7109375" style="5" customWidth="1"/>
    <col min="8680" max="8680" width="5.5703125" style="5" customWidth="1"/>
    <col min="8681" max="8681" width="6.7109375" style="5" customWidth="1"/>
    <col min="8682" max="8682" width="6.85546875" style="5" customWidth="1"/>
    <col min="8683" max="8683" width="2.28515625" style="5" customWidth="1"/>
    <col min="8684" max="8685" width="3.85546875" style="5" customWidth="1"/>
    <col min="8686" max="8686" width="2" style="5" customWidth="1"/>
    <col min="8687" max="8687" width="5" style="5" customWidth="1"/>
    <col min="8688" max="8688" width="4.85546875" style="5" customWidth="1"/>
    <col min="8689" max="8689" width="4.42578125" style="5" customWidth="1"/>
    <col min="8690" max="8690" width="5.42578125" style="5" customWidth="1"/>
    <col min="8691" max="8691" width="6.140625" style="5" customWidth="1"/>
    <col min="8692" max="8692" width="5.85546875" style="5" customWidth="1"/>
    <col min="8693" max="8693" width="5.5703125" style="5" customWidth="1"/>
    <col min="8694" max="8721" width="7" style="5" customWidth="1"/>
    <col min="8722" max="8928" width="7.5703125" style="5"/>
    <col min="8929" max="8929" width="6" style="5" bestFit="1" customWidth="1"/>
    <col min="8930" max="8930" width="8.42578125" style="5" customWidth="1"/>
    <col min="8931" max="8931" width="7.85546875" style="5" bestFit="1" customWidth="1"/>
    <col min="8932" max="8932" width="4.5703125" style="5" customWidth="1"/>
    <col min="8933" max="8933" width="6.42578125" style="5" customWidth="1"/>
    <col min="8934" max="8934" width="2.28515625" style="5" customWidth="1"/>
    <col min="8935" max="8935" width="6.7109375" style="5" customWidth="1"/>
    <col min="8936" max="8936" width="5.5703125" style="5" customWidth="1"/>
    <col min="8937" max="8937" width="6.7109375" style="5" customWidth="1"/>
    <col min="8938" max="8938" width="6.85546875" style="5" customWidth="1"/>
    <col min="8939" max="8939" width="2.28515625" style="5" customWidth="1"/>
    <col min="8940" max="8941" width="3.85546875" style="5" customWidth="1"/>
    <col min="8942" max="8942" width="2" style="5" customWidth="1"/>
    <col min="8943" max="8943" width="5" style="5" customWidth="1"/>
    <col min="8944" max="8944" width="4.85546875" style="5" customWidth="1"/>
    <col min="8945" max="8945" width="4.42578125" style="5" customWidth="1"/>
    <col min="8946" max="8946" width="5.42578125" style="5" customWidth="1"/>
    <col min="8947" max="8947" width="6.140625" style="5" customWidth="1"/>
    <col min="8948" max="8948" width="5.85546875" style="5" customWidth="1"/>
    <col min="8949" max="8949" width="5.5703125" style="5" customWidth="1"/>
    <col min="8950" max="8977" width="7" style="5" customWidth="1"/>
    <col min="8978" max="9184" width="7.5703125" style="5"/>
    <col min="9185" max="9185" width="6" style="5" bestFit="1" customWidth="1"/>
    <col min="9186" max="9186" width="8.42578125" style="5" customWidth="1"/>
    <col min="9187" max="9187" width="7.85546875" style="5" bestFit="1" customWidth="1"/>
    <col min="9188" max="9188" width="4.5703125" style="5" customWidth="1"/>
    <col min="9189" max="9189" width="6.42578125" style="5" customWidth="1"/>
    <col min="9190" max="9190" width="2.28515625" style="5" customWidth="1"/>
    <col min="9191" max="9191" width="6.7109375" style="5" customWidth="1"/>
    <col min="9192" max="9192" width="5.5703125" style="5" customWidth="1"/>
    <col min="9193" max="9193" width="6.7109375" style="5" customWidth="1"/>
    <col min="9194" max="9194" width="6.85546875" style="5" customWidth="1"/>
    <col min="9195" max="9195" width="2.28515625" style="5" customWidth="1"/>
    <col min="9196" max="9197" width="3.85546875" style="5" customWidth="1"/>
    <col min="9198" max="9198" width="2" style="5" customWidth="1"/>
    <col min="9199" max="9199" width="5" style="5" customWidth="1"/>
    <col min="9200" max="9200" width="4.85546875" style="5" customWidth="1"/>
    <col min="9201" max="9201" width="4.42578125" style="5" customWidth="1"/>
    <col min="9202" max="9202" width="5.42578125" style="5" customWidth="1"/>
    <col min="9203" max="9203" width="6.140625" style="5" customWidth="1"/>
    <col min="9204" max="9204" width="5.85546875" style="5" customWidth="1"/>
    <col min="9205" max="9205" width="5.5703125" style="5" customWidth="1"/>
    <col min="9206" max="9233" width="7" style="5" customWidth="1"/>
    <col min="9234" max="9440" width="7.5703125" style="5"/>
    <col min="9441" max="9441" width="6" style="5" bestFit="1" customWidth="1"/>
    <col min="9442" max="9442" width="8.42578125" style="5" customWidth="1"/>
    <col min="9443" max="9443" width="7.85546875" style="5" bestFit="1" customWidth="1"/>
    <col min="9444" max="9444" width="4.5703125" style="5" customWidth="1"/>
    <col min="9445" max="9445" width="6.42578125" style="5" customWidth="1"/>
    <col min="9446" max="9446" width="2.28515625" style="5" customWidth="1"/>
    <col min="9447" max="9447" width="6.7109375" style="5" customWidth="1"/>
    <col min="9448" max="9448" width="5.5703125" style="5" customWidth="1"/>
    <col min="9449" max="9449" width="6.7109375" style="5" customWidth="1"/>
    <col min="9450" max="9450" width="6.85546875" style="5" customWidth="1"/>
    <col min="9451" max="9451" width="2.28515625" style="5" customWidth="1"/>
    <col min="9452" max="9453" width="3.85546875" style="5" customWidth="1"/>
    <col min="9454" max="9454" width="2" style="5" customWidth="1"/>
    <col min="9455" max="9455" width="5" style="5" customWidth="1"/>
    <col min="9456" max="9456" width="4.85546875" style="5" customWidth="1"/>
    <col min="9457" max="9457" width="4.42578125" style="5" customWidth="1"/>
    <col min="9458" max="9458" width="5.42578125" style="5" customWidth="1"/>
    <col min="9459" max="9459" width="6.140625" style="5" customWidth="1"/>
    <col min="9460" max="9460" width="5.85546875" style="5" customWidth="1"/>
    <col min="9461" max="9461" width="5.5703125" style="5" customWidth="1"/>
    <col min="9462" max="9489" width="7" style="5" customWidth="1"/>
    <col min="9490" max="9696" width="7.5703125" style="5"/>
    <col min="9697" max="9697" width="6" style="5" bestFit="1" customWidth="1"/>
    <col min="9698" max="9698" width="8.42578125" style="5" customWidth="1"/>
    <col min="9699" max="9699" width="7.85546875" style="5" bestFit="1" customWidth="1"/>
    <col min="9700" max="9700" width="4.5703125" style="5" customWidth="1"/>
    <col min="9701" max="9701" width="6.42578125" style="5" customWidth="1"/>
    <col min="9702" max="9702" width="2.28515625" style="5" customWidth="1"/>
    <col min="9703" max="9703" width="6.7109375" style="5" customWidth="1"/>
    <col min="9704" max="9704" width="5.5703125" style="5" customWidth="1"/>
    <col min="9705" max="9705" width="6.7109375" style="5" customWidth="1"/>
    <col min="9706" max="9706" width="6.85546875" style="5" customWidth="1"/>
    <col min="9707" max="9707" width="2.28515625" style="5" customWidth="1"/>
    <col min="9708" max="9709" width="3.85546875" style="5" customWidth="1"/>
    <col min="9710" max="9710" width="2" style="5" customWidth="1"/>
    <col min="9711" max="9711" width="5" style="5" customWidth="1"/>
    <col min="9712" max="9712" width="4.85546875" style="5" customWidth="1"/>
    <col min="9713" max="9713" width="4.42578125" style="5" customWidth="1"/>
    <col min="9714" max="9714" width="5.42578125" style="5" customWidth="1"/>
    <col min="9715" max="9715" width="6.140625" style="5" customWidth="1"/>
    <col min="9716" max="9716" width="5.85546875" style="5" customWidth="1"/>
    <col min="9717" max="9717" width="5.5703125" style="5" customWidth="1"/>
    <col min="9718" max="9745" width="7" style="5" customWidth="1"/>
    <col min="9746" max="9952" width="7.5703125" style="5"/>
    <col min="9953" max="9953" width="6" style="5" bestFit="1" customWidth="1"/>
    <col min="9954" max="9954" width="8.42578125" style="5" customWidth="1"/>
    <col min="9955" max="9955" width="7.85546875" style="5" bestFit="1" customWidth="1"/>
    <col min="9956" max="9956" width="4.5703125" style="5" customWidth="1"/>
    <col min="9957" max="9957" width="6.42578125" style="5" customWidth="1"/>
    <col min="9958" max="9958" width="2.28515625" style="5" customWidth="1"/>
    <col min="9959" max="9959" width="6.7109375" style="5" customWidth="1"/>
    <col min="9960" max="9960" width="5.5703125" style="5" customWidth="1"/>
    <col min="9961" max="9961" width="6.7109375" style="5" customWidth="1"/>
    <col min="9962" max="9962" width="6.85546875" style="5" customWidth="1"/>
    <col min="9963" max="9963" width="2.28515625" style="5" customWidth="1"/>
    <col min="9964" max="9965" width="3.85546875" style="5" customWidth="1"/>
    <col min="9966" max="9966" width="2" style="5" customWidth="1"/>
    <col min="9967" max="9967" width="5" style="5" customWidth="1"/>
    <col min="9968" max="9968" width="4.85546875" style="5" customWidth="1"/>
    <col min="9969" max="9969" width="4.42578125" style="5" customWidth="1"/>
    <col min="9970" max="9970" width="5.42578125" style="5" customWidth="1"/>
    <col min="9971" max="9971" width="6.140625" style="5" customWidth="1"/>
    <col min="9972" max="9972" width="5.85546875" style="5" customWidth="1"/>
    <col min="9973" max="9973" width="5.5703125" style="5" customWidth="1"/>
    <col min="9974" max="10001" width="7" style="5" customWidth="1"/>
    <col min="10002" max="10208" width="7.5703125" style="5"/>
    <col min="10209" max="10209" width="6" style="5" bestFit="1" customWidth="1"/>
    <col min="10210" max="10210" width="8.42578125" style="5" customWidth="1"/>
    <col min="10211" max="10211" width="7.85546875" style="5" bestFit="1" customWidth="1"/>
    <col min="10212" max="10212" width="4.5703125" style="5" customWidth="1"/>
    <col min="10213" max="10213" width="6.42578125" style="5" customWidth="1"/>
    <col min="10214" max="10214" width="2.28515625" style="5" customWidth="1"/>
    <col min="10215" max="10215" width="6.7109375" style="5" customWidth="1"/>
    <col min="10216" max="10216" width="5.5703125" style="5" customWidth="1"/>
    <col min="10217" max="10217" width="6.7109375" style="5" customWidth="1"/>
    <col min="10218" max="10218" width="6.85546875" style="5" customWidth="1"/>
    <col min="10219" max="10219" width="2.28515625" style="5" customWidth="1"/>
    <col min="10220" max="10221" width="3.85546875" style="5" customWidth="1"/>
    <col min="10222" max="10222" width="2" style="5" customWidth="1"/>
    <col min="10223" max="10223" width="5" style="5" customWidth="1"/>
    <col min="10224" max="10224" width="4.85546875" style="5" customWidth="1"/>
    <col min="10225" max="10225" width="4.42578125" style="5" customWidth="1"/>
    <col min="10226" max="10226" width="5.42578125" style="5" customWidth="1"/>
    <col min="10227" max="10227" width="6.140625" style="5" customWidth="1"/>
    <col min="10228" max="10228" width="5.85546875" style="5" customWidth="1"/>
    <col min="10229" max="10229" width="5.5703125" style="5" customWidth="1"/>
    <col min="10230" max="10257" width="7" style="5" customWidth="1"/>
    <col min="10258" max="10464" width="7.5703125" style="5"/>
    <col min="10465" max="10465" width="6" style="5" bestFit="1" customWidth="1"/>
    <col min="10466" max="10466" width="8.42578125" style="5" customWidth="1"/>
    <col min="10467" max="10467" width="7.85546875" style="5" bestFit="1" customWidth="1"/>
    <col min="10468" max="10468" width="4.5703125" style="5" customWidth="1"/>
    <col min="10469" max="10469" width="6.42578125" style="5" customWidth="1"/>
    <col min="10470" max="10470" width="2.28515625" style="5" customWidth="1"/>
    <col min="10471" max="10471" width="6.7109375" style="5" customWidth="1"/>
    <col min="10472" max="10472" width="5.5703125" style="5" customWidth="1"/>
    <col min="10473" max="10473" width="6.7109375" style="5" customWidth="1"/>
    <col min="10474" max="10474" width="6.85546875" style="5" customWidth="1"/>
    <col min="10475" max="10475" width="2.28515625" style="5" customWidth="1"/>
    <col min="10476" max="10477" width="3.85546875" style="5" customWidth="1"/>
    <col min="10478" max="10478" width="2" style="5" customWidth="1"/>
    <col min="10479" max="10479" width="5" style="5" customWidth="1"/>
    <col min="10480" max="10480" width="4.85546875" style="5" customWidth="1"/>
    <col min="10481" max="10481" width="4.42578125" style="5" customWidth="1"/>
    <col min="10482" max="10482" width="5.42578125" style="5" customWidth="1"/>
    <col min="10483" max="10483" width="6.140625" style="5" customWidth="1"/>
    <col min="10484" max="10484" width="5.85546875" style="5" customWidth="1"/>
    <col min="10485" max="10485" width="5.5703125" style="5" customWidth="1"/>
    <col min="10486" max="10513" width="7" style="5" customWidth="1"/>
    <col min="10514" max="10720" width="7.5703125" style="5"/>
    <col min="10721" max="10721" width="6" style="5" bestFit="1" customWidth="1"/>
    <col min="10722" max="10722" width="8.42578125" style="5" customWidth="1"/>
    <col min="10723" max="10723" width="7.85546875" style="5" bestFit="1" customWidth="1"/>
    <col min="10724" max="10724" width="4.5703125" style="5" customWidth="1"/>
    <col min="10725" max="10725" width="6.42578125" style="5" customWidth="1"/>
    <col min="10726" max="10726" width="2.28515625" style="5" customWidth="1"/>
    <col min="10727" max="10727" width="6.7109375" style="5" customWidth="1"/>
    <col min="10728" max="10728" width="5.5703125" style="5" customWidth="1"/>
    <col min="10729" max="10729" width="6.7109375" style="5" customWidth="1"/>
    <col min="10730" max="10730" width="6.85546875" style="5" customWidth="1"/>
    <col min="10731" max="10731" width="2.28515625" style="5" customWidth="1"/>
    <col min="10732" max="10733" width="3.85546875" style="5" customWidth="1"/>
    <col min="10734" max="10734" width="2" style="5" customWidth="1"/>
    <col min="10735" max="10735" width="5" style="5" customWidth="1"/>
    <col min="10736" max="10736" width="4.85546875" style="5" customWidth="1"/>
    <col min="10737" max="10737" width="4.42578125" style="5" customWidth="1"/>
    <col min="10738" max="10738" width="5.42578125" style="5" customWidth="1"/>
    <col min="10739" max="10739" width="6.140625" style="5" customWidth="1"/>
    <col min="10740" max="10740" width="5.85546875" style="5" customWidth="1"/>
    <col min="10741" max="10741" width="5.5703125" style="5" customWidth="1"/>
    <col min="10742" max="10769" width="7" style="5" customWidth="1"/>
    <col min="10770" max="10976" width="7.5703125" style="5"/>
    <col min="10977" max="10977" width="6" style="5" bestFit="1" customWidth="1"/>
    <col min="10978" max="10978" width="8.42578125" style="5" customWidth="1"/>
    <col min="10979" max="10979" width="7.85546875" style="5" bestFit="1" customWidth="1"/>
    <col min="10980" max="10980" width="4.5703125" style="5" customWidth="1"/>
    <col min="10981" max="10981" width="6.42578125" style="5" customWidth="1"/>
    <col min="10982" max="10982" width="2.28515625" style="5" customWidth="1"/>
    <col min="10983" max="10983" width="6.7109375" style="5" customWidth="1"/>
    <col min="10984" max="10984" width="5.5703125" style="5" customWidth="1"/>
    <col min="10985" max="10985" width="6.7109375" style="5" customWidth="1"/>
    <col min="10986" max="10986" width="6.85546875" style="5" customWidth="1"/>
    <col min="10987" max="10987" width="2.28515625" style="5" customWidth="1"/>
    <col min="10988" max="10989" width="3.85546875" style="5" customWidth="1"/>
    <col min="10990" max="10990" width="2" style="5" customWidth="1"/>
    <col min="10991" max="10991" width="5" style="5" customWidth="1"/>
    <col min="10992" max="10992" width="4.85546875" style="5" customWidth="1"/>
    <col min="10993" max="10993" width="4.42578125" style="5" customWidth="1"/>
    <col min="10994" max="10994" width="5.42578125" style="5" customWidth="1"/>
    <col min="10995" max="10995" width="6.140625" style="5" customWidth="1"/>
    <col min="10996" max="10996" width="5.85546875" style="5" customWidth="1"/>
    <col min="10997" max="10997" width="5.5703125" style="5" customWidth="1"/>
    <col min="10998" max="11025" width="7" style="5" customWidth="1"/>
    <col min="11026" max="11232" width="7.5703125" style="5"/>
    <col min="11233" max="11233" width="6" style="5" bestFit="1" customWidth="1"/>
    <col min="11234" max="11234" width="8.42578125" style="5" customWidth="1"/>
    <col min="11235" max="11235" width="7.85546875" style="5" bestFit="1" customWidth="1"/>
    <col min="11236" max="11236" width="4.5703125" style="5" customWidth="1"/>
    <col min="11237" max="11237" width="6.42578125" style="5" customWidth="1"/>
    <col min="11238" max="11238" width="2.28515625" style="5" customWidth="1"/>
    <col min="11239" max="11239" width="6.7109375" style="5" customWidth="1"/>
    <col min="11240" max="11240" width="5.5703125" style="5" customWidth="1"/>
    <col min="11241" max="11241" width="6.7109375" style="5" customWidth="1"/>
    <col min="11242" max="11242" width="6.85546875" style="5" customWidth="1"/>
    <col min="11243" max="11243" width="2.28515625" style="5" customWidth="1"/>
    <col min="11244" max="11245" width="3.85546875" style="5" customWidth="1"/>
    <col min="11246" max="11246" width="2" style="5" customWidth="1"/>
    <col min="11247" max="11247" width="5" style="5" customWidth="1"/>
    <col min="11248" max="11248" width="4.85546875" style="5" customWidth="1"/>
    <col min="11249" max="11249" width="4.42578125" style="5" customWidth="1"/>
    <col min="11250" max="11250" width="5.42578125" style="5" customWidth="1"/>
    <col min="11251" max="11251" width="6.140625" style="5" customWidth="1"/>
    <col min="11252" max="11252" width="5.85546875" style="5" customWidth="1"/>
    <col min="11253" max="11253" width="5.5703125" style="5" customWidth="1"/>
    <col min="11254" max="11281" width="7" style="5" customWidth="1"/>
    <col min="11282" max="11488" width="7.5703125" style="5"/>
    <col min="11489" max="11489" width="6" style="5" bestFit="1" customWidth="1"/>
    <col min="11490" max="11490" width="8.42578125" style="5" customWidth="1"/>
    <col min="11491" max="11491" width="7.85546875" style="5" bestFit="1" customWidth="1"/>
    <col min="11492" max="11492" width="4.5703125" style="5" customWidth="1"/>
    <col min="11493" max="11493" width="6.42578125" style="5" customWidth="1"/>
    <col min="11494" max="11494" width="2.28515625" style="5" customWidth="1"/>
    <col min="11495" max="11495" width="6.7109375" style="5" customWidth="1"/>
    <col min="11496" max="11496" width="5.5703125" style="5" customWidth="1"/>
    <col min="11497" max="11497" width="6.7109375" style="5" customWidth="1"/>
    <col min="11498" max="11498" width="6.85546875" style="5" customWidth="1"/>
    <col min="11499" max="11499" width="2.28515625" style="5" customWidth="1"/>
    <col min="11500" max="11501" width="3.85546875" style="5" customWidth="1"/>
    <col min="11502" max="11502" width="2" style="5" customWidth="1"/>
    <col min="11503" max="11503" width="5" style="5" customWidth="1"/>
    <col min="11504" max="11504" width="4.85546875" style="5" customWidth="1"/>
    <col min="11505" max="11505" width="4.42578125" style="5" customWidth="1"/>
    <col min="11506" max="11506" width="5.42578125" style="5" customWidth="1"/>
    <col min="11507" max="11507" width="6.140625" style="5" customWidth="1"/>
    <col min="11508" max="11508" width="5.85546875" style="5" customWidth="1"/>
    <col min="11509" max="11509" width="5.5703125" style="5" customWidth="1"/>
    <col min="11510" max="11537" width="7" style="5" customWidth="1"/>
    <col min="11538" max="11744" width="7.5703125" style="5"/>
    <col min="11745" max="11745" width="6" style="5" bestFit="1" customWidth="1"/>
    <col min="11746" max="11746" width="8.42578125" style="5" customWidth="1"/>
    <col min="11747" max="11747" width="7.85546875" style="5" bestFit="1" customWidth="1"/>
    <col min="11748" max="11748" width="4.5703125" style="5" customWidth="1"/>
    <col min="11749" max="11749" width="6.42578125" style="5" customWidth="1"/>
    <col min="11750" max="11750" width="2.28515625" style="5" customWidth="1"/>
    <col min="11751" max="11751" width="6.7109375" style="5" customWidth="1"/>
    <col min="11752" max="11752" width="5.5703125" style="5" customWidth="1"/>
    <col min="11753" max="11753" width="6.7109375" style="5" customWidth="1"/>
    <col min="11754" max="11754" width="6.85546875" style="5" customWidth="1"/>
    <col min="11755" max="11755" width="2.28515625" style="5" customWidth="1"/>
    <col min="11756" max="11757" width="3.85546875" style="5" customWidth="1"/>
    <col min="11758" max="11758" width="2" style="5" customWidth="1"/>
    <col min="11759" max="11759" width="5" style="5" customWidth="1"/>
    <col min="11760" max="11760" width="4.85546875" style="5" customWidth="1"/>
    <col min="11761" max="11761" width="4.42578125" style="5" customWidth="1"/>
    <col min="11762" max="11762" width="5.42578125" style="5" customWidth="1"/>
    <col min="11763" max="11763" width="6.140625" style="5" customWidth="1"/>
    <col min="11764" max="11764" width="5.85546875" style="5" customWidth="1"/>
    <col min="11765" max="11765" width="5.5703125" style="5" customWidth="1"/>
    <col min="11766" max="11793" width="7" style="5" customWidth="1"/>
    <col min="11794" max="12000" width="7.5703125" style="5"/>
    <col min="12001" max="12001" width="6" style="5" bestFit="1" customWidth="1"/>
    <col min="12002" max="12002" width="8.42578125" style="5" customWidth="1"/>
    <col min="12003" max="12003" width="7.85546875" style="5" bestFit="1" customWidth="1"/>
    <col min="12004" max="12004" width="4.5703125" style="5" customWidth="1"/>
    <col min="12005" max="12005" width="6.42578125" style="5" customWidth="1"/>
    <col min="12006" max="12006" width="2.28515625" style="5" customWidth="1"/>
    <col min="12007" max="12007" width="6.7109375" style="5" customWidth="1"/>
    <col min="12008" max="12008" width="5.5703125" style="5" customWidth="1"/>
    <col min="12009" max="12009" width="6.7109375" style="5" customWidth="1"/>
    <col min="12010" max="12010" width="6.85546875" style="5" customWidth="1"/>
    <col min="12011" max="12011" width="2.28515625" style="5" customWidth="1"/>
    <col min="12012" max="12013" width="3.85546875" style="5" customWidth="1"/>
    <col min="12014" max="12014" width="2" style="5" customWidth="1"/>
    <col min="12015" max="12015" width="5" style="5" customWidth="1"/>
    <col min="12016" max="12016" width="4.85546875" style="5" customWidth="1"/>
    <col min="12017" max="12017" width="4.42578125" style="5" customWidth="1"/>
    <col min="12018" max="12018" width="5.42578125" style="5" customWidth="1"/>
    <col min="12019" max="12019" width="6.140625" style="5" customWidth="1"/>
    <col min="12020" max="12020" width="5.85546875" style="5" customWidth="1"/>
    <col min="12021" max="12021" width="5.5703125" style="5" customWidth="1"/>
    <col min="12022" max="12049" width="7" style="5" customWidth="1"/>
    <col min="12050" max="12256" width="7.5703125" style="5"/>
    <col min="12257" max="12257" width="6" style="5" bestFit="1" customWidth="1"/>
    <col min="12258" max="12258" width="8.42578125" style="5" customWidth="1"/>
    <col min="12259" max="12259" width="7.85546875" style="5" bestFit="1" customWidth="1"/>
    <col min="12260" max="12260" width="4.5703125" style="5" customWidth="1"/>
    <col min="12261" max="12261" width="6.42578125" style="5" customWidth="1"/>
    <col min="12262" max="12262" width="2.28515625" style="5" customWidth="1"/>
    <col min="12263" max="12263" width="6.7109375" style="5" customWidth="1"/>
    <col min="12264" max="12264" width="5.5703125" style="5" customWidth="1"/>
    <col min="12265" max="12265" width="6.7109375" style="5" customWidth="1"/>
    <col min="12266" max="12266" width="6.85546875" style="5" customWidth="1"/>
    <col min="12267" max="12267" width="2.28515625" style="5" customWidth="1"/>
    <col min="12268" max="12269" width="3.85546875" style="5" customWidth="1"/>
    <col min="12270" max="12270" width="2" style="5" customWidth="1"/>
    <col min="12271" max="12271" width="5" style="5" customWidth="1"/>
    <col min="12272" max="12272" width="4.85546875" style="5" customWidth="1"/>
    <col min="12273" max="12273" width="4.42578125" style="5" customWidth="1"/>
    <col min="12274" max="12274" width="5.42578125" style="5" customWidth="1"/>
    <col min="12275" max="12275" width="6.140625" style="5" customWidth="1"/>
    <col min="12276" max="12276" width="5.85546875" style="5" customWidth="1"/>
    <col min="12277" max="12277" width="5.5703125" style="5" customWidth="1"/>
    <col min="12278" max="12305" width="7" style="5" customWidth="1"/>
    <col min="12306" max="12512" width="7.5703125" style="5"/>
    <col min="12513" max="12513" width="6" style="5" bestFit="1" customWidth="1"/>
    <col min="12514" max="12514" width="8.42578125" style="5" customWidth="1"/>
    <col min="12515" max="12515" width="7.85546875" style="5" bestFit="1" customWidth="1"/>
    <col min="12516" max="12516" width="4.5703125" style="5" customWidth="1"/>
    <col min="12517" max="12517" width="6.42578125" style="5" customWidth="1"/>
    <col min="12518" max="12518" width="2.28515625" style="5" customWidth="1"/>
    <col min="12519" max="12519" width="6.7109375" style="5" customWidth="1"/>
    <col min="12520" max="12520" width="5.5703125" style="5" customWidth="1"/>
    <col min="12521" max="12521" width="6.7109375" style="5" customWidth="1"/>
    <col min="12522" max="12522" width="6.85546875" style="5" customWidth="1"/>
    <col min="12523" max="12523" width="2.28515625" style="5" customWidth="1"/>
    <col min="12524" max="12525" width="3.85546875" style="5" customWidth="1"/>
    <col min="12526" max="12526" width="2" style="5" customWidth="1"/>
    <col min="12527" max="12527" width="5" style="5" customWidth="1"/>
    <col min="12528" max="12528" width="4.85546875" style="5" customWidth="1"/>
    <col min="12529" max="12529" width="4.42578125" style="5" customWidth="1"/>
    <col min="12530" max="12530" width="5.42578125" style="5" customWidth="1"/>
    <col min="12531" max="12531" width="6.140625" style="5" customWidth="1"/>
    <col min="12532" max="12532" width="5.85546875" style="5" customWidth="1"/>
    <col min="12533" max="12533" width="5.5703125" style="5" customWidth="1"/>
    <col min="12534" max="12561" width="7" style="5" customWidth="1"/>
    <col min="12562" max="12768" width="7.5703125" style="5"/>
    <col min="12769" max="12769" width="6" style="5" bestFit="1" customWidth="1"/>
    <col min="12770" max="12770" width="8.42578125" style="5" customWidth="1"/>
    <col min="12771" max="12771" width="7.85546875" style="5" bestFit="1" customWidth="1"/>
    <col min="12772" max="12772" width="4.5703125" style="5" customWidth="1"/>
    <col min="12773" max="12773" width="6.42578125" style="5" customWidth="1"/>
    <col min="12774" max="12774" width="2.28515625" style="5" customWidth="1"/>
    <col min="12775" max="12775" width="6.7109375" style="5" customWidth="1"/>
    <col min="12776" max="12776" width="5.5703125" style="5" customWidth="1"/>
    <col min="12777" max="12777" width="6.7109375" style="5" customWidth="1"/>
    <col min="12778" max="12778" width="6.85546875" style="5" customWidth="1"/>
    <col min="12779" max="12779" width="2.28515625" style="5" customWidth="1"/>
    <col min="12780" max="12781" width="3.85546875" style="5" customWidth="1"/>
    <col min="12782" max="12782" width="2" style="5" customWidth="1"/>
    <col min="12783" max="12783" width="5" style="5" customWidth="1"/>
    <col min="12784" max="12784" width="4.85546875" style="5" customWidth="1"/>
    <col min="12785" max="12785" width="4.42578125" style="5" customWidth="1"/>
    <col min="12786" max="12786" width="5.42578125" style="5" customWidth="1"/>
    <col min="12787" max="12787" width="6.140625" style="5" customWidth="1"/>
    <col min="12788" max="12788" width="5.85546875" style="5" customWidth="1"/>
    <col min="12789" max="12789" width="5.5703125" style="5" customWidth="1"/>
    <col min="12790" max="12817" width="7" style="5" customWidth="1"/>
    <col min="12818" max="13024" width="7.5703125" style="5"/>
    <col min="13025" max="13025" width="6" style="5" bestFit="1" customWidth="1"/>
    <col min="13026" max="13026" width="8.42578125" style="5" customWidth="1"/>
    <col min="13027" max="13027" width="7.85546875" style="5" bestFit="1" customWidth="1"/>
    <col min="13028" max="13028" width="4.5703125" style="5" customWidth="1"/>
    <col min="13029" max="13029" width="6.42578125" style="5" customWidth="1"/>
    <col min="13030" max="13030" width="2.28515625" style="5" customWidth="1"/>
    <col min="13031" max="13031" width="6.7109375" style="5" customWidth="1"/>
    <col min="13032" max="13032" width="5.5703125" style="5" customWidth="1"/>
    <col min="13033" max="13033" width="6.7109375" style="5" customWidth="1"/>
    <col min="13034" max="13034" width="6.85546875" style="5" customWidth="1"/>
    <col min="13035" max="13035" width="2.28515625" style="5" customWidth="1"/>
    <col min="13036" max="13037" width="3.85546875" style="5" customWidth="1"/>
    <col min="13038" max="13038" width="2" style="5" customWidth="1"/>
    <col min="13039" max="13039" width="5" style="5" customWidth="1"/>
    <col min="13040" max="13040" width="4.85546875" style="5" customWidth="1"/>
    <col min="13041" max="13041" width="4.42578125" style="5" customWidth="1"/>
    <col min="13042" max="13042" width="5.42578125" style="5" customWidth="1"/>
    <col min="13043" max="13043" width="6.140625" style="5" customWidth="1"/>
    <col min="13044" max="13044" width="5.85546875" style="5" customWidth="1"/>
    <col min="13045" max="13045" width="5.5703125" style="5" customWidth="1"/>
    <col min="13046" max="13073" width="7" style="5" customWidth="1"/>
    <col min="13074" max="13280" width="7.5703125" style="5"/>
    <col min="13281" max="13281" width="6" style="5" bestFit="1" customWidth="1"/>
    <col min="13282" max="13282" width="8.42578125" style="5" customWidth="1"/>
    <col min="13283" max="13283" width="7.85546875" style="5" bestFit="1" customWidth="1"/>
    <col min="13284" max="13284" width="4.5703125" style="5" customWidth="1"/>
    <col min="13285" max="13285" width="6.42578125" style="5" customWidth="1"/>
    <col min="13286" max="13286" width="2.28515625" style="5" customWidth="1"/>
    <col min="13287" max="13287" width="6.7109375" style="5" customWidth="1"/>
    <col min="13288" max="13288" width="5.5703125" style="5" customWidth="1"/>
    <col min="13289" max="13289" width="6.7109375" style="5" customWidth="1"/>
    <col min="13290" max="13290" width="6.85546875" style="5" customWidth="1"/>
    <col min="13291" max="13291" width="2.28515625" style="5" customWidth="1"/>
    <col min="13292" max="13293" width="3.85546875" style="5" customWidth="1"/>
    <col min="13294" max="13294" width="2" style="5" customWidth="1"/>
    <col min="13295" max="13295" width="5" style="5" customWidth="1"/>
    <col min="13296" max="13296" width="4.85546875" style="5" customWidth="1"/>
    <col min="13297" max="13297" width="4.42578125" style="5" customWidth="1"/>
    <col min="13298" max="13298" width="5.42578125" style="5" customWidth="1"/>
    <col min="13299" max="13299" width="6.140625" style="5" customWidth="1"/>
    <col min="13300" max="13300" width="5.85546875" style="5" customWidth="1"/>
    <col min="13301" max="13301" width="5.5703125" style="5" customWidth="1"/>
    <col min="13302" max="13329" width="7" style="5" customWidth="1"/>
    <col min="13330" max="13536" width="7.5703125" style="5"/>
    <col min="13537" max="13537" width="6" style="5" bestFit="1" customWidth="1"/>
    <col min="13538" max="13538" width="8.42578125" style="5" customWidth="1"/>
    <col min="13539" max="13539" width="7.85546875" style="5" bestFit="1" customWidth="1"/>
    <col min="13540" max="13540" width="4.5703125" style="5" customWidth="1"/>
    <col min="13541" max="13541" width="6.42578125" style="5" customWidth="1"/>
    <col min="13542" max="13542" width="2.28515625" style="5" customWidth="1"/>
    <col min="13543" max="13543" width="6.7109375" style="5" customWidth="1"/>
    <col min="13544" max="13544" width="5.5703125" style="5" customWidth="1"/>
    <col min="13545" max="13545" width="6.7109375" style="5" customWidth="1"/>
    <col min="13546" max="13546" width="6.85546875" style="5" customWidth="1"/>
    <col min="13547" max="13547" width="2.28515625" style="5" customWidth="1"/>
    <col min="13548" max="13549" width="3.85546875" style="5" customWidth="1"/>
    <col min="13550" max="13550" width="2" style="5" customWidth="1"/>
    <col min="13551" max="13551" width="5" style="5" customWidth="1"/>
    <col min="13552" max="13552" width="4.85546875" style="5" customWidth="1"/>
    <col min="13553" max="13553" width="4.42578125" style="5" customWidth="1"/>
    <col min="13554" max="13554" width="5.42578125" style="5" customWidth="1"/>
    <col min="13555" max="13555" width="6.140625" style="5" customWidth="1"/>
    <col min="13556" max="13556" width="5.85546875" style="5" customWidth="1"/>
    <col min="13557" max="13557" width="5.5703125" style="5" customWidth="1"/>
    <col min="13558" max="13585" width="7" style="5" customWidth="1"/>
    <col min="13586" max="13792" width="7.5703125" style="5"/>
    <col min="13793" max="13793" width="6" style="5" bestFit="1" customWidth="1"/>
    <col min="13794" max="13794" width="8.42578125" style="5" customWidth="1"/>
    <col min="13795" max="13795" width="7.85546875" style="5" bestFit="1" customWidth="1"/>
    <col min="13796" max="13796" width="4.5703125" style="5" customWidth="1"/>
    <col min="13797" max="13797" width="6.42578125" style="5" customWidth="1"/>
    <col min="13798" max="13798" width="2.28515625" style="5" customWidth="1"/>
    <col min="13799" max="13799" width="6.7109375" style="5" customWidth="1"/>
    <col min="13800" max="13800" width="5.5703125" style="5" customWidth="1"/>
    <col min="13801" max="13801" width="6.7109375" style="5" customWidth="1"/>
    <col min="13802" max="13802" width="6.85546875" style="5" customWidth="1"/>
    <col min="13803" max="13803" width="2.28515625" style="5" customWidth="1"/>
    <col min="13804" max="13805" width="3.85546875" style="5" customWidth="1"/>
    <col min="13806" max="13806" width="2" style="5" customWidth="1"/>
    <col min="13807" max="13807" width="5" style="5" customWidth="1"/>
    <col min="13808" max="13808" width="4.85546875" style="5" customWidth="1"/>
    <col min="13809" max="13809" width="4.42578125" style="5" customWidth="1"/>
    <col min="13810" max="13810" width="5.42578125" style="5" customWidth="1"/>
    <col min="13811" max="13811" width="6.140625" style="5" customWidth="1"/>
    <col min="13812" max="13812" width="5.85546875" style="5" customWidth="1"/>
    <col min="13813" max="13813" width="5.5703125" style="5" customWidth="1"/>
    <col min="13814" max="13841" width="7" style="5" customWidth="1"/>
    <col min="13842" max="14048" width="7.5703125" style="5"/>
    <col min="14049" max="14049" width="6" style="5" bestFit="1" customWidth="1"/>
    <col min="14050" max="14050" width="8.42578125" style="5" customWidth="1"/>
    <col min="14051" max="14051" width="7.85546875" style="5" bestFit="1" customWidth="1"/>
    <col min="14052" max="14052" width="4.5703125" style="5" customWidth="1"/>
    <col min="14053" max="14053" width="6.42578125" style="5" customWidth="1"/>
    <col min="14054" max="14054" width="2.28515625" style="5" customWidth="1"/>
    <col min="14055" max="14055" width="6.7109375" style="5" customWidth="1"/>
    <col min="14056" max="14056" width="5.5703125" style="5" customWidth="1"/>
    <col min="14057" max="14057" width="6.7109375" style="5" customWidth="1"/>
    <col min="14058" max="14058" width="6.85546875" style="5" customWidth="1"/>
    <col min="14059" max="14059" width="2.28515625" style="5" customWidth="1"/>
    <col min="14060" max="14061" width="3.85546875" style="5" customWidth="1"/>
    <col min="14062" max="14062" width="2" style="5" customWidth="1"/>
    <col min="14063" max="14063" width="5" style="5" customWidth="1"/>
    <col min="14064" max="14064" width="4.85546875" style="5" customWidth="1"/>
    <col min="14065" max="14065" width="4.42578125" style="5" customWidth="1"/>
    <col min="14066" max="14066" width="5.42578125" style="5" customWidth="1"/>
    <col min="14067" max="14067" width="6.140625" style="5" customWidth="1"/>
    <col min="14068" max="14068" width="5.85546875" style="5" customWidth="1"/>
    <col min="14069" max="14069" width="5.5703125" style="5" customWidth="1"/>
    <col min="14070" max="14097" width="7" style="5" customWidth="1"/>
    <col min="14098" max="14304" width="7.5703125" style="5"/>
    <col min="14305" max="14305" width="6" style="5" bestFit="1" customWidth="1"/>
    <col min="14306" max="14306" width="8.42578125" style="5" customWidth="1"/>
    <col min="14307" max="14307" width="7.85546875" style="5" bestFit="1" customWidth="1"/>
    <col min="14308" max="14308" width="4.5703125" style="5" customWidth="1"/>
    <col min="14309" max="14309" width="6.42578125" style="5" customWidth="1"/>
    <col min="14310" max="14310" width="2.28515625" style="5" customWidth="1"/>
    <col min="14311" max="14311" width="6.7109375" style="5" customWidth="1"/>
    <col min="14312" max="14312" width="5.5703125" style="5" customWidth="1"/>
    <col min="14313" max="14313" width="6.7109375" style="5" customWidth="1"/>
    <col min="14314" max="14314" width="6.85546875" style="5" customWidth="1"/>
    <col min="14315" max="14315" width="2.28515625" style="5" customWidth="1"/>
    <col min="14316" max="14317" width="3.85546875" style="5" customWidth="1"/>
    <col min="14318" max="14318" width="2" style="5" customWidth="1"/>
    <col min="14319" max="14319" width="5" style="5" customWidth="1"/>
    <col min="14320" max="14320" width="4.85546875" style="5" customWidth="1"/>
    <col min="14321" max="14321" width="4.42578125" style="5" customWidth="1"/>
    <col min="14322" max="14322" width="5.42578125" style="5" customWidth="1"/>
    <col min="14323" max="14323" width="6.140625" style="5" customWidth="1"/>
    <col min="14324" max="14324" width="5.85546875" style="5" customWidth="1"/>
    <col min="14325" max="14325" width="5.5703125" style="5" customWidth="1"/>
    <col min="14326" max="14353" width="7" style="5" customWidth="1"/>
    <col min="14354" max="14560" width="7.5703125" style="5"/>
    <col min="14561" max="14561" width="6" style="5" bestFit="1" customWidth="1"/>
    <col min="14562" max="14562" width="8.42578125" style="5" customWidth="1"/>
    <col min="14563" max="14563" width="7.85546875" style="5" bestFit="1" customWidth="1"/>
    <col min="14564" max="14564" width="4.5703125" style="5" customWidth="1"/>
    <col min="14565" max="14565" width="6.42578125" style="5" customWidth="1"/>
    <col min="14566" max="14566" width="2.28515625" style="5" customWidth="1"/>
    <col min="14567" max="14567" width="6.7109375" style="5" customWidth="1"/>
    <col min="14568" max="14568" width="5.5703125" style="5" customWidth="1"/>
    <col min="14569" max="14569" width="6.7109375" style="5" customWidth="1"/>
    <col min="14570" max="14570" width="6.85546875" style="5" customWidth="1"/>
    <col min="14571" max="14571" width="2.28515625" style="5" customWidth="1"/>
    <col min="14572" max="14573" width="3.85546875" style="5" customWidth="1"/>
    <col min="14574" max="14574" width="2" style="5" customWidth="1"/>
    <col min="14575" max="14575" width="5" style="5" customWidth="1"/>
    <col min="14576" max="14576" width="4.85546875" style="5" customWidth="1"/>
    <col min="14577" max="14577" width="4.42578125" style="5" customWidth="1"/>
    <col min="14578" max="14578" width="5.42578125" style="5" customWidth="1"/>
    <col min="14579" max="14579" width="6.140625" style="5" customWidth="1"/>
    <col min="14580" max="14580" width="5.85546875" style="5" customWidth="1"/>
    <col min="14581" max="14581" width="5.5703125" style="5" customWidth="1"/>
    <col min="14582" max="14609" width="7" style="5" customWidth="1"/>
    <col min="14610" max="14816" width="7.5703125" style="5"/>
    <col min="14817" max="14817" width="6" style="5" bestFit="1" customWidth="1"/>
    <col min="14818" max="14818" width="8.42578125" style="5" customWidth="1"/>
    <col min="14819" max="14819" width="7.85546875" style="5" bestFit="1" customWidth="1"/>
    <col min="14820" max="14820" width="4.5703125" style="5" customWidth="1"/>
    <col min="14821" max="14821" width="6.42578125" style="5" customWidth="1"/>
    <col min="14822" max="14822" width="2.28515625" style="5" customWidth="1"/>
    <col min="14823" max="14823" width="6.7109375" style="5" customWidth="1"/>
    <col min="14824" max="14824" width="5.5703125" style="5" customWidth="1"/>
    <col min="14825" max="14825" width="6.7109375" style="5" customWidth="1"/>
    <col min="14826" max="14826" width="6.85546875" style="5" customWidth="1"/>
    <col min="14827" max="14827" width="2.28515625" style="5" customWidth="1"/>
    <col min="14828" max="14829" width="3.85546875" style="5" customWidth="1"/>
    <col min="14830" max="14830" width="2" style="5" customWidth="1"/>
    <col min="14831" max="14831" width="5" style="5" customWidth="1"/>
    <col min="14832" max="14832" width="4.85546875" style="5" customWidth="1"/>
    <col min="14833" max="14833" width="4.42578125" style="5" customWidth="1"/>
    <col min="14834" max="14834" width="5.42578125" style="5" customWidth="1"/>
    <col min="14835" max="14835" width="6.140625" style="5" customWidth="1"/>
    <col min="14836" max="14836" width="5.85546875" style="5" customWidth="1"/>
    <col min="14837" max="14837" width="5.5703125" style="5" customWidth="1"/>
    <col min="14838" max="14865" width="7" style="5" customWidth="1"/>
    <col min="14866" max="15072" width="7.5703125" style="5"/>
    <col min="15073" max="15073" width="6" style="5" bestFit="1" customWidth="1"/>
    <col min="15074" max="15074" width="8.42578125" style="5" customWidth="1"/>
    <col min="15075" max="15075" width="7.85546875" style="5" bestFit="1" customWidth="1"/>
    <col min="15076" max="15076" width="4.5703125" style="5" customWidth="1"/>
    <col min="15077" max="15077" width="6.42578125" style="5" customWidth="1"/>
    <col min="15078" max="15078" width="2.28515625" style="5" customWidth="1"/>
    <col min="15079" max="15079" width="6.7109375" style="5" customWidth="1"/>
    <col min="15080" max="15080" width="5.5703125" style="5" customWidth="1"/>
    <col min="15081" max="15081" width="6.7109375" style="5" customWidth="1"/>
    <col min="15082" max="15082" width="6.85546875" style="5" customWidth="1"/>
    <col min="15083" max="15083" width="2.28515625" style="5" customWidth="1"/>
    <col min="15084" max="15085" width="3.85546875" style="5" customWidth="1"/>
    <col min="15086" max="15086" width="2" style="5" customWidth="1"/>
    <col min="15087" max="15087" width="5" style="5" customWidth="1"/>
    <col min="15088" max="15088" width="4.85546875" style="5" customWidth="1"/>
    <col min="15089" max="15089" width="4.42578125" style="5" customWidth="1"/>
    <col min="15090" max="15090" width="5.42578125" style="5" customWidth="1"/>
    <col min="15091" max="15091" width="6.140625" style="5" customWidth="1"/>
    <col min="15092" max="15092" width="5.85546875" style="5" customWidth="1"/>
    <col min="15093" max="15093" width="5.5703125" style="5" customWidth="1"/>
    <col min="15094" max="15121" width="7" style="5" customWidth="1"/>
    <col min="15122" max="15328" width="7.5703125" style="5"/>
    <col min="15329" max="15329" width="6" style="5" bestFit="1" customWidth="1"/>
    <col min="15330" max="15330" width="8.42578125" style="5" customWidth="1"/>
    <col min="15331" max="15331" width="7.85546875" style="5" bestFit="1" customWidth="1"/>
    <col min="15332" max="15332" width="4.5703125" style="5" customWidth="1"/>
    <col min="15333" max="15333" width="6.42578125" style="5" customWidth="1"/>
    <col min="15334" max="15334" width="2.28515625" style="5" customWidth="1"/>
    <col min="15335" max="15335" width="6.7109375" style="5" customWidth="1"/>
    <col min="15336" max="15336" width="5.5703125" style="5" customWidth="1"/>
    <col min="15337" max="15337" width="6.7109375" style="5" customWidth="1"/>
    <col min="15338" max="15338" width="6.85546875" style="5" customWidth="1"/>
    <col min="15339" max="15339" width="2.28515625" style="5" customWidth="1"/>
    <col min="15340" max="15341" width="3.85546875" style="5" customWidth="1"/>
    <col min="15342" max="15342" width="2" style="5" customWidth="1"/>
    <col min="15343" max="15343" width="5" style="5" customWidth="1"/>
    <col min="15344" max="15344" width="4.85546875" style="5" customWidth="1"/>
    <col min="15345" max="15345" width="4.42578125" style="5" customWidth="1"/>
    <col min="15346" max="15346" width="5.42578125" style="5" customWidth="1"/>
    <col min="15347" max="15347" width="6.140625" style="5" customWidth="1"/>
    <col min="15348" max="15348" width="5.85546875" style="5" customWidth="1"/>
    <col min="15349" max="15349" width="5.5703125" style="5" customWidth="1"/>
    <col min="15350" max="15377" width="7" style="5" customWidth="1"/>
    <col min="15378" max="15584" width="7.5703125" style="5"/>
    <col min="15585" max="15585" width="6" style="5" bestFit="1" customWidth="1"/>
    <col min="15586" max="15586" width="8.42578125" style="5" customWidth="1"/>
    <col min="15587" max="15587" width="7.85546875" style="5" bestFit="1" customWidth="1"/>
    <col min="15588" max="15588" width="4.5703125" style="5" customWidth="1"/>
    <col min="15589" max="15589" width="6.42578125" style="5" customWidth="1"/>
    <col min="15590" max="15590" width="2.28515625" style="5" customWidth="1"/>
    <col min="15591" max="15591" width="6.7109375" style="5" customWidth="1"/>
    <col min="15592" max="15592" width="5.5703125" style="5" customWidth="1"/>
    <col min="15593" max="15593" width="6.7109375" style="5" customWidth="1"/>
    <col min="15594" max="15594" width="6.85546875" style="5" customWidth="1"/>
    <col min="15595" max="15595" width="2.28515625" style="5" customWidth="1"/>
    <col min="15596" max="15597" width="3.85546875" style="5" customWidth="1"/>
    <col min="15598" max="15598" width="2" style="5" customWidth="1"/>
    <col min="15599" max="15599" width="5" style="5" customWidth="1"/>
    <col min="15600" max="15600" width="4.85546875" style="5" customWidth="1"/>
    <col min="15601" max="15601" width="4.42578125" style="5" customWidth="1"/>
    <col min="15602" max="15602" width="5.42578125" style="5" customWidth="1"/>
    <col min="15603" max="15603" width="6.140625" style="5" customWidth="1"/>
    <col min="15604" max="15604" width="5.85546875" style="5" customWidth="1"/>
    <col min="15605" max="15605" width="5.5703125" style="5" customWidth="1"/>
    <col min="15606" max="15633" width="7" style="5" customWidth="1"/>
    <col min="15634" max="15840" width="7.5703125" style="5"/>
    <col min="15841" max="15841" width="6" style="5" bestFit="1" customWidth="1"/>
    <col min="15842" max="15842" width="8.42578125" style="5" customWidth="1"/>
    <col min="15843" max="15843" width="7.85546875" style="5" bestFit="1" customWidth="1"/>
    <col min="15844" max="15844" width="4.5703125" style="5" customWidth="1"/>
    <col min="15845" max="15845" width="6.42578125" style="5" customWidth="1"/>
    <col min="15846" max="15846" width="2.28515625" style="5" customWidth="1"/>
    <col min="15847" max="15847" width="6.7109375" style="5" customWidth="1"/>
    <col min="15848" max="15848" width="5.5703125" style="5" customWidth="1"/>
    <col min="15849" max="15849" width="6.7109375" style="5" customWidth="1"/>
    <col min="15850" max="15850" width="6.85546875" style="5" customWidth="1"/>
    <col min="15851" max="15851" width="2.28515625" style="5" customWidth="1"/>
    <col min="15852" max="15853" width="3.85546875" style="5" customWidth="1"/>
    <col min="15854" max="15854" width="2" style="5" customWidth="1"/>
    <col min="15855" max="15855" width="5" style="5" customWidth="1"/>
    <col min="15856" max="15856" width="4.85546875" style="5" customWidth="1"/>
    <col min="15857" max="15857" width="4.42578125" style="5" customWidth="1"/>
    <col min="15858" max="15858" width="5.42578125" style="5" customWidth="1"/>
    <col min="15859" max="15859" width="6.140625" style="5" customWidth="1"/>
    <col min="15860" max="15860" width="5.85546875" style="5" customWidth="1"/>
    <col min="15861" max="15861" width="5.5703125" style="5" customWidth="1"/>
    <col min="15862" max="15889" width="7" style="5" customWidth="1"/>
    <col min="15890" max="16096" width="7.5703125" style="5"/>
    <col min="16097" max="16097" width="6" style="5" bestFit="1" customWidth="1"/>
    <col min="16098" max="16098" width="8.42578125" style="5" customWidth="1"/>
    <col min="16099" max="16099" width="7.85546875" style="5" bestFit="1" customWidth="1"/>
    <col min="16100" max="16100" width="4.5703125" style="5" customWidth="1"/>
    <col min="16101" max="16101" width="6.42578125" style="5" customWidth="1"/>
    <col min="16102" max="16102" width="2.28515625" style="5" customWidth="1"/>
    <col min="16103" max="16103" width="6.7109375" style="5" customWidth="1"/>
    <col min="16104" max="16104" width="5.5703125" style="5" customWidth="1"/>
    <col min="16105" max="16105" width="6.7109375" style="5" customWidth="1"/>
    <col min="16106" max="16106" width="6.85546875" style="5" customWidth="1"/>
    <col min="16107" max="16107" width="2.28515625" style="5" customWidth="1"/>
    <col min="16108" max="16109" width="3.85546875" style="5" customWidth="1"/>
    <col min="16110" max="16110" width="2" style="5" customWidth="1"/>
    <col min="16111" max="16111" width="5" style="5" customWidth="1"/>
    <col min="16112" max="16112" width="4.85546875" style="5" customWidth="1"/>
    <col min="16113" max="16113" width="4.42578125" style="5" customWidth="1"/>
    <col min="16114" max="16114" width="5.42578125" style="5" customWidth="1"/>
    <col min="16115" max="16115" width="6.140625" style="5" customWidth="1"/>
    <col min="16116" max="16116" width="5.85546875" style="5" customWidth="1"/>
    <col min="16117" max="16117" width="5.5703125" style="5" customWidth="1"/>
    <col min="16118" max="16145" width="7" style="5" customWidth="1"/>
    <col min="16146" max="16384" width="7.5703125" style="5"/>
  </cols>
  <sheetData>
    <row r="1" spans="1:14" ht="19.5" thickBot="1" x14ac:dyDescent="0.35">
      <c r="A1" s="345" t="s">
        <v>337</v>
      </c>
      <c r="B1" s="345"/>
      <c r="C1" s="345"/>
      <c r="D1" s="345"/>
      <c r="E1" s="345"/>
      <c r="F1" s="345"/>
      <c r="G1" s="345"/>
      <c r="H1" s="345"/>
      <c r="I1" s="345"/>
      <c r="J1" s="345"/>
      <c r="L1" s="179"/>
      <c r="M1" s="285" t="s">
        <v>195</v>
      </c>
      <c r="N1" s="179"/>
    </row>
    <row r="2" spans="1:14" ht="12.75" customHeight="1" x14ac:dyDescent="0.2">
      <c r="A2" s="345" t="s">
        <v>174</v>
      </c>
      <c r="B2" s="345"/>
      <c r="C2" s="345"/>
      <c r="D2" s="345"/>
      <c r="E2" s="345"/>
      <c r="F2" s="345"/>
      <c r="G2" s="345"/>
      <c r="H2" s="345"/>
      <c r="I2" s="345"/>
      <c r="J2" s="345"/>
      <c r="L2" s="179"/>
      <c r="M2" s="179"/>
      <c r="N2" s="179"/>
    </row>
    <row r="3" spans="1:14" ht="12.75" customHeight="1" x14ac:dyDescent="0.2">
      <c r="A3" s="345" t="s">
        <v>164</v>
      </c>
      <c r="B3" s="345"/>
      <c r="C3" s="345"/>
      <c r="D3" s="345"/>
      <c r="E3" s="345"/>
      <c r="F3" s="345"/>
      <c r="G3" s="345"/>
      <c r="H3" s="345"/>
      <c r="I3" s="345"/>
      <c r="J3" s="345"/>
    </row>
    <row r="4" spans="1:14" ht="12.75" customHeight="1" x14ac:dyDescent="0.2">
      <c r="A4" s="345" t="s">
        <v>361</v>
      </c>
      <c r="B4" s="345"/>
      <c r="C4" s="345"/>
      <c r="D4" s="345"/>
      <c r="E4" s="345"/>
      <c r="F4" s="345"/>
      <c r="G4" s="345"/>
      <c r="H4" s="345"/>
      <c r="I4" s="345"/>
      <c r="J4" s="345"/>
    </row>
    <row r="5" spans="1:14" ht="12.75" customHeight="1" x14ac:dyDescent="0.2">
      <c r="A5" s="345" t="s">
        <v>411</v>
      </c>
      <c r="B5" s="345"/>
      <c r="C5" s="345"/>
      <c r="D5" s="345"/>
      <c r="E5" s="345"/>
      <c r="F5" s="345"/>
      <c r="G5" s="345"/>
      <c r="H5" s="345"/>
      <c r="I5" s="345"/>
      <c r="J5" s="345"/>
    </row>
    <row r="6" spans="1:14" ht="12.75" customHeight="1" thickBot="1" x14ac:dyDescent="0.25">
      <c r="A6" s="361"/>
      <c r="B6" s="361"/>
      <c r="C6" s="361"/>
      <c r="D6" s="361"/>
      <c r="E6" s="361"/>
      <c r="F6" s="361"/>
      <c r="G6" s="361"/>
      <c r="H6" s="17"/>
      <c r="I6" s="17"/>
      <c r="J6" s="17"/>
    </row>
    <row r="7" spans="1:14" x14ac:dyDescent="0.2">
      <c r="A7" s="355" t="s">
        <v>126</v>
      </c>
      <c r="B7" s="355" t="s">
        <v>0</v>
      </c>
      <c r="C7" s="355" t="s">
        <v>183</v>
      </c>
      <c r="D7" s="29" t="s">
        <v>175</v>
      </c>
      <c r="E7" s="29" t="s">
        <v>176</v>
      </c>
      <c r="F7" s="29" t="s">
        <v>172</v>
      </c>
      <c r="G7" s="29" t="s">
        <v>173</v>
      </c>
      <c r="H7" s="29" t="s">
        <v>170</v>
      </c>
      <c r="I7" s="29" t="s">
        <v>171</v>
      </c>
      <c r="J7" s="353" t="s">
        <v>167</v>
      </c>
    </row>
    <row r="8" spans="1:14" ht="13.5" thickBot="1" x14ac:dyDescent="0.25">
      <c r="A8" s="354"/>
      <c r="B8" s="354"/>
      <c r="C8" s="354"/>
      <c r="D8" s="30" t="s">
        <v>261</v>
      </c>
      <c r="E8" s="30" t="s">
        <v>271</v>
      </c>
      <c r="F8" s="30" t="s">
        <v>261</v>
      </c>
      <c r="G8" s="30" t="s">
        <v>262</v>
      </c>
      <c r="H8" s="30" t="s">
        <v>271</v>
      </c>
      <c r="I8" s="30" t="s">
        <v>262</v>
      </c>
      <c r="J8" s="354" t="s">
        <v>167</v>
      </c>
    </row>
    <row r="9" spans="1:14" x14ac:dyDescent="0.2">
      <c r="A9" s="362" t="s">
        <v>5</v>
      </c>
      <c r="B9" s="362"/>
      <c r="C9" s="362"/>
      <c r="D9" s="362"/>
      <c r="E9" s="362"/>
      <c r="F9" s="362"/>
      <c r="G9" s="362"/>
      <c r="H9" s="362"/>
      <c r="I9" s="362"/>
      <c r="J9" s="362"/>
    </row>
    <row r="10" spans="1:14" ht="13.5" x14ac:dyDescent="0.25">
      <c r="A10" s="366"/>
      <c r="B10" s="366"/>
      <c r="C10" s="366"/>
      <c r="D10" s="366"/>
      <c r="E10" s="366"/>
      <c r="F10" s="366"/>
      <c r="G10" s="366"/>
      <c r="H10" s="86"/>
      <c r="I10" s="86"/>
      <c r="J10" s="7"/>
    </row>
    <row r="11" spans="1:14" x14ac:dyDescent="0.2">
      <c r="A11" s="145">
        <v>2000</v>
      </c>
      <c r="B11" s="146">
        <v>1371</v>
      </c>
      <c r="C11" s="146">
        <v>196</v>
      </c>
      <c r="D11" s="146">
        <v>59</v>
      </c>
      <c r="E11" s="146">
        <v>848</v>
      </c>
      <c r="F11" s="146">
        <v>65</v>
      </c>
      <c r="G11" s="146">
        <v>203</v>
      </c>
      <c r="H11" s="48"/>
      <c r="I11" s="48"/>
      <c r="J11" s="48"/>
      <c r="L11" s="98"/>
      <c r="M11" s="98"/>
      <c r="N11" s="98"/>
    </row>
    <row r="12" spans="1:14" x14ac:dyDescent="0.2">
      <c r="A12" s="145">
        <v>2001</v>
      </c>
      <c r="B12" s="146">
        <v>1557</v>
      </c>
      <c r="C12" s="146">
        <v>227</v>
      </c>
      <c r="D12" s="146">
        <v>57</v>
      </c>
      <c r="E12" s="146">
        <v>952</v>
      </c>
      <c r="F12" s="146">
        <v>52</v>
      </c>
      <c r="G12" s="146">
        <v>233</v>
      </c>
      <c r="H12" s="48"/>
      <c r="I12" s="48"/>
      <c r="J12" s="48">
        <v>36</v>
      </c>
      <c r="L12" s="98"/>
      <c r="M12" s="98"/>
      <c r="N12" s="98"/>
    </row>
    <row r="13" spans="1:14" x14ac:dyDescent="0.2">
      <c r="A13" s="145">
        <v>2002</v>
      </c>
      <c r="B13" s="146">
        <f t="shared" ref="B13:B22" si="0">SUM(C13:J13)</f>
        <v>2232</v>
      </c>
      <c r="C13" s="146">
        <v>413</v>
      </c>
      <c r="D13" s="146">
        <v>111</v>
      </c>
      <c r="E13" s="146">
        <v>1299</v>
      </c>
      <c r="F13" s="146">
        <v>45</v>
      </c>
      <c r="G13" s="146">
        <v>308</v>
      </c>
      <c r="H13" s="48"/>
      <c r="I13" s="48"/>
      <c r="J13" s="48">
        <v>56</v>
      </c>
      <c r="L13" s="98"/>
      <c r="M13" s="98"/>
      <c r="N13" s="98"/>
    </row>
    <row r="14" spans="1:14" x14ac:dyDescent="0.2">
      <c r="A14" s="145">
        <v>2003</v>
      </c>
      <c r="B14" s="146">
        <f t="shared" si="0"/>
        <v>2981</v>
      </c>
      <c r="C14" s="146">
        <v>596</v>
      </c>
      <c r="D14" s="146">
        <v>170</v>
      </c>
      <c r="E14" s="146">
        <v>1455</v>
      </c>
      <c r="F14" s="146">
        <v>64</v>
      </c>
      <c r="G14" s="146">
        <v>532</v>
      </c>
      <c r="H14" s="48"/>
      <c r="I14" s="48"/>
      <c r="J14" s="48">
        <v>164</v>
      </c>
      <c r="L14" s="98"/>
      <c r="M14" s="98"/>
      <c r="N14" s="98"/>
    </row>
    <row r="15" spans="1:14" x14ac:dyDescent="0.2">
      <c r="A15" s="145">
        <v>2004</v>
      </c>
      <c r="B15" s="146">
        <f t="shared" si="0"/>
        <v>3364</v>
      </c>
      <c r="C15" s="146">
        <v>586</v>
      </c>
      <c r="D15" s="146">
        <v>172</v>
      </c>
      <c r="E15" s="146">
        <v>1640</v>
      </c>
      <c r="F15" s="146">
        <v>62</v>
      </c>
      <c r="G15" s="146">
        <v>647</v>
      </c>
      <c r="H15" s="48"/>
      <c r="I15" s="48"/>
      <c r="J15" s="48">
        <v>257</v>
      </c>
      <c r="L15" s="98"/>
      <c r="M15" s="98"/>
      <c r="N15" s="98"/>
    </row>
    <row r="16" spans="1:14" x14ac:dyDescent="0.2">
      <c r="A16" s="145">
        <v>2005</v>
      </c>
      <c r="B16" s="146">
        <f t="shared" si="0"/>
        <v>4539</v>
      </c>
      <c r="C16" s="146">
        <v>801</v>
      </c>
      <c r="D16" s="146">
        <v>441</v>
      </c>
      <c r="E16" s="146">
        <v>2039</v>
      </c>
      <c r="F16" s="146">
        <v>86</v>
      </c>
      <c r="G16" s="146">
        <v>451</v>
      </c>
      <c r="H16" s="48"/>
      <c r="I16" s="48"/>
      <c r="J16" s="48">
        <v>721</v>
      </c>
      <c r="L16" s="98"/>
      <c r="M16" s="98"/>
      <c r="N16" s="98"/>
    </row>
    <row r="17" spans="1:14" x14ac:dyDescent="0.2">
      <c r="A17" s="145">
        <v>2006</v>
      </c>
      <c r="B17" s="146">
        <f t="shared" si="0"/>
        <v>4979</v>
      </c>
      <c r="C17" s="146">
        <v>435</v>
      </c>
      <c r="D17" s="146">
        <v>175</v>
      </c>
      <c r="E17" s="146">
        <v>2893</v>
      </c>
      <c r="F17" s="146">
        <v>34</v>
      </c>
      <c r="G17" s="146">
        <v>497</v>
      </c>
      <c r="H17" s="48"/>
      <c r="I17" s="48"/>
      <c r="J17" s="48">
        <v>945</v>
      </c>
      <c r="L17" s="98"/>
      <c r="M17" s="98"/>
      <c r="N17" s="98"/>
    </row>
    <row r="18" spans="1:14" x14ac:dyDescent="0.2">
      <c r="A18" s="145">
        <v>2007</v>
      </c>
      <c r="B18" s="146">
        <f t="shared" si="0"/>
        <v>5204</v>
      </c>
      <c r="C18" s="146">
        <v>310</v>
      </c>
      <c r="D18" s="146">
        <v>93</v>
      </c>
      <c r="E18" s="146">
        <v>3319</v>
      </c>
      <c r="F18" s="146">
        <v>29</v>
      </c>
      <c r="G18" s="146">
        <v>494</v>
      </c>
      <c r="H18" s="48"/>
      <c r="I18" s="48"/>
      <c r="J18" s="48">
        <v>959</v>
      </c>
      <c r="L18" s="98"/>
      <c r="M18" s="98"/>
      <c r="N18" s="98"/>
    </row>
    <row r="19" spans="1:14" x14ac:dyDescent="0.2">
      <c r="A19" s="145">
        <v>2008</v>
      </c>
      <c r="B19" s="146">
        <f t="shared" si="0"/>
        <v>5540</v>
      </c>
      <c r="C19" s="146">
        <v>282</v>
      </c>
      <c r="D19" s="146">
        <v>110</v>
      </c>
      <c r="E19" s="146">
        <v>3497</v>
      </c>
      <c r="F19" s="146">
        <v>28</v>
      </c>
      <c r="G19" s="146">
        <v>475</v>
      </c>
      <c r="H19" s="48"/>
      <c r="I19" s="48"/>
      <c r="J19" s="48">
        <v>1148</v>
      </c>
      <c r="L19" s="98"/>
      <c r="M19" s="98"/>
      <c r="N19" s="98"/>
    </row>
    <row r="20" spans="1:14" x14ac:dyDescent="0.2">
      <c r="A20" s="145">
        <v>2009</v>
      </c>
      <c r="B20" s="146">
        <f t="shared" si="0"/>
        <v>5713</v>
      </c>
      <c r="C20" s="146">
        <v>214</v>
      </c>
      <c r="D20" s="146">
        <v>59</v>
      </c>
      <c r="E20" s="146">
        <v>3882</v>
      </c>
      <c r="F20" s="146">
        <v>22</v>
      </c>
      <c r="G20" s="146">
        <v>497</v>
      </c>
      <c r="H20" s="48"/>
      <c r="I20" s="48"/>
      <c r="J20" s="48">
        <v>1039</v>
      </c>
      <c r="L20" s="98"/>
      <c r="M20" s="98"/>
      <c r="N20" s="98"/>
    </row>
    <row r="21" spans="1:14" x14ac:dyDescent="0.2">
      <c r="A21" s="145">
        <v>2010</v>
      </c>
      <c r="B21" s="146">
        <f t="shared" si="0"/>
        <v>5710</v>
      </c>
      <c r="C21" s="146">
        <v>211</v>
      </c>
      <c r="D21" s="146">
        <v>55</v>
      </c>
      <c r="E21" s="146">
        <v>4336</v>
      </c>
      <c r="F21" s="146">
        <v>24</v>
      </c>
      <c r="G21" s="146">
        <v>498</v>
      </c>
      <c r="H21" s="48"/>
      <c r="I21" s="48"/>
      <c r="J21" s="48">
        <v>586</v>
      </c>
      <c r="L21" s="98"/>
      <c r="M21" s="98"/>
      <c r="N21" s="98"/>
    </row>
    <row r="22" spans="1:14" x14ac:dyDescent="0.2">
      <c r="A22" s="145">
        <v>2011</v>
      </c>
      <c r="B22" s="146">
        <f t="shared" si="0"/>
        <v>6299</v>
      </c>
      <c r="C22" s="146">
        <v>127</v>
      </c>
      <c r="D22" s="146">
        <v>25</v>
      </c>
      <c r="E22" s="146">
        <v>4912</v>
      </c>
      <c r="F22" s="146">
        <v>14</v>
      </c>
      <c r="G22" s="146">
        <v>594</v>
      </c>
      <c r="H22" s="48"/>
      <c r="I22" s="48"/>
      <c r="J22" s="48">
        <v>627</v>
      </c>
      <c r="L22" s="98"/>
      <c r="M22" s="98"/>
      <c r="N22" s="98"/>
    </row>
    <row r="23" spans="1:14" x14ac:dyDescent="0.2">
      <c r="A23" s="147">
        <v>2012</v>
      </c>
      <c r="B23" s="48"/>
      <c r="C23" s="48"/>
      <c r="D23" s="48"/>
      <c r="E23" s="48"/>
      <c r="F23" s="48"/>
      <c r="G23" s="48"/>
      <c r="H23" s="48"/>
      <c r="I23" s="48"/>
      <c r="J23" s="48"/>
      <c r="L23" s="98"/>
      <c r="M23" s="98"/>
      <c r="N23" s="98"/>
    </row>
    <row r="24" spans="1:14" x14ac:dyDescent="0.2">
      <c r="A24" s="147">
        <v>2013</v>
      </c>
      <c r="B24" s="48"/>
      <c r="C24" s="48"/>
      <c r="D24" s="48"/>
      <c r="E24" s="48"/>
      <c r="F24" s="48"/>
      <c r="G24" s="48"/>
      <c r="H24" s="48"/>
      <c r="I24" s="48"/>
      <c r="J24" s="48"/>
      <c r="L24" s="98"/>
      <c r="M24" s="98"/>
      <c r="N24" s="98"/>
    </row>
    <row r="25" spans="1:14" x14ac:dyDescent="0.2">
      <c r="A25" s="147" t="s">
        <v>185</v>
      </c>
      <c r="B25" s="146">
        <f>SUM(C25:J25)</f>
        <v>9546</v>
      </c>
      <c r="C25" s="146">
        <v>103</v>
      </c>
      <c r="D25" s="48">
        <v>21</v>
      </c>
      <c r="E25" s="48">
        <v>6978</v>
      </c>
      <c r="F25" s="48">
        <v>33</v>
      </c>
      <c r="G25" s="48">
        <v>1672</v>
      </c>
      <c r="H25" s="48">
        <v>10</v>
      </c>
      <c r="I25" s="48">
        <v>397</v>
      </c>
      <c r="J25" s="48">
        <v>332</v>
      </c>
      <c r="L25" s="98"/>
      <c r="M25" s="98"/>
      <c r="N25" s="98"/>
    </row>
    <row r="26" spans="1:14" x14ac:dyDescent="0.2">
      <c r="A26" s="147">
        <v>2015</v>
      </c>
      <c r="B26" s="146">
        <f>SUM(C26:J26)</f>
        <v>10788</v>
      </c>
      <c r="C26" s="146">
        <v>105</v>
      </c>
      <c r="D26" s="48">
        <v>46</v>
      </c>
      <c r="E26" s="48">
        <v>7356</v>
      </c>
      <c r="F26" s="48">
        <v>29</v>
      </c>
      <c r="G26" s="48">
        <v>2183</v>
      </c>
      <c r="H26" s="48">
        <v>26</v>
      </c>
      <c r="I26" s="48">
        <v>668</v>
      </c>
      <c r="J26" s="48">
        <v>375</v>
      </c>
      <c r="L26" s="98"/>
      <c r="M26" s="98"/>
      <c r="N26" s="98"/>
    </row>
    <row r="27" spans="1:14" x14ac:dyDescent="0.2">
      <c r="A27" s="147">
        <v>2016</v>
      </c>
      <c r="B27" s="146">
        <f>SUM(C27:J27)</f>
        <v>11905</v>
      </c>
      <c r="C27" s="146">
        <v>97</v>
      </c>
      <c r="D27" s="48">
        <v>79</v>
      </c>
      <c r="E27" s="48">
        <v>7985</v>
      </c>
      <c r="F27" s="48">
        <v>83</v>
      </c>
      <c r="G27" s="48">
        <v>2165</v>
      </c>
      <c r="H27" s="48">
        <v>63</v>
      </c>
      <c r="I27" s="48">
        <v>1139</v>
      </c>
      <c r="J27" s="48">
        <v>294</v>
      </c>
      <c r="L27" s="98"/>
      <c r="M27" s="98"/>
    </row>
    <row r="28" spans="1:14" x14ac:dyDescent="0.2">
      <c r="A28" s="147">
        <v>2017</v>
      </c>
      <c r="B28" s="146">
        <f>SUM(C28:J28)</f>
        <v>12350</v>
      </c>
      <c r="C28" s="146">
        <v>70</v>
      </c>
      <c r="D28" s="48">
        <v>96</v>
      </c>
      <c r="E28" s="48">
        <v>8395</v>
      </c>
      <c r="F28" s="48">
        <v>72</v>
      </c>
      <c r="G28" s="48">
        <v>2194</v>
      </c>
      <c r="H28" s="48">
        <v>76</v>
      </c>
      <c r="I28" s="48">
        <v>1179</v>
      </c>
      <c r="J28" s="48">
        <v>268</v>
      </c>
      <c r="L28" s="98"/>
      <c r="M28" s="98"/>
    </row>
    <row r="29" spans="1:14" x14ac:dyDescent="0.2">
      <c r="A29" s="147">
        <v>2018</v>
      </c>
      <c r="B29" s="146">
        <v>13425</v>
      </c>
      <c r="C29" s="146">
        <v>64</v>
      </c>
      <c r="D29" s="48">
        <v>84</v>
      </c>
      <c r="E29" s="48">
        <v>9187</v>
      </c>
      <c r="F29" s="48">
        <v>101</v>
      </c>
      <c r="G29" s="48">
        <v>2249</v>
      </c>
      <c r="H29" s="48">
        <v>85</v>
      </c>
      <c r="I29" s="48">
        <v>1420</v>
      </c>
      <c r="J29" s="48">
        <v>235</v>
      </c>
      <c r="L29" s="98"/>
      <c r="M29" s="98"/>
    </row>
    <row r="30" spans="1:14" x14ac:dyDescent="0.2">
      <c r="A30" s="149"/>
      <c r="B30" s="14"/>
      <c r="C30" s="14"/>
      <c r="D30" s="14"/>
      <c r="E30" s="14"/>
      <c r="F30" s="7"/>
      <c r="G30" s="7"/>
      <c r="H30" s="7"/>
      <c r="I30" s="7"/>
      <c r="J30" s="7"/>
    </row>
    <row r="31" spans="1:14" ht="13.5" x14ac:dyDescent="0.25">
      <c r="A31" s="365" t="s">
        <v>11</v>
      </c>
      <c r="B31" s="365"/>
      <c r="C31" s="365"/>
      <c r="D31" s="365"/>
      <c r="E31" s="365"/>
      <c r="F31" s="365"/>
      <c r="G31" s="365"/>
      <c r="H31" s="365"/>
      <c r="I31" s="365"/>
      <c r="J31" s="7"/>
    </row>
    <row r="32" spans="1:14" ht="13.5" x14ac:dyDescent="0.25">
      <c r="A32" s="150"/>
      <c r="B32" s="150"/>
      <c r="C32" s="150"/>
      <c r="D32" s="150"/>
      <c r="E32" s="150"/>
      <c r="F32" s="150"/>
      <c r="G32" s="150"/>
      <c r="H32" s="150"/>
      <c r="I32" s="150"/>
      <c r="J32" s="7"/>
    </row>
    <row r="33" spans="1:10" x14ac:dyDescent="0.2">
      <c r="A33" s="147">
        <v>2000</v>
      </c>
      <c r="B33" s="148">
        <v>100</v>
      </c>
      <c r="C33" s="148">
        <v>14.296134208606857</v>
      </c>
      <c r="D33" s="148">
        <v>1.0940919037199124</v>
      </c>
      <c r="E33" s="148">
        <v>5.3245805981035739</v>
      </c>
      <c r="F33" s="148">
        <v>1.5317286652078774</v>
      </c>
      <c r="G33" s="148">
        <v>0.7293946024799417</v>
      </c>
      <c r="H33" s="48" t="s">
        <v>184</v>
      </c>
      <c r="I33" s="48" t="s">
        <v>184</v>
      </c>
      <c r="J33" s="58" t="s">
        <v>161</v>
      </c>
    </row>
    <row r="34" spans="1:10" x14ac:dyDescent="0.2">
      <c r="A34" s="147">
        <v>2001</v>
      </c>
      <c r="B34" s="148">
        <v>100</v>
      </c>
      <c r="C34" s="148">
        <v>14.579319203596661</v>
      </c>
      <c r="D34" s="148">
        <v>1.1560693641618496</v>
      </c>
      <c r="E34" s="148">
        <v>4.3673731535003206</v>
      </c>
      <c r="F34" s="148">
        <v>1.6698779704560054</v>
      </c>
      <c r="G34" s="148">
        <v>1.0918432883750802</v>
      </c>
      <c r="H34" s="48" t="s">
        <v>184</v>
      </c>
      <c r="I34" s="48" t="s">
        <v>184</v>
      </c>
      <c r="J34" s="148">
        <v>2.3121387283236992</v>
      </c>
    </row>
    <row r="35" spans="1:10" x14ac:dyDescent="0.2">
      <c r="A35" s="147">
        <v>2002</v>
      </c>
      <c r="B35" s="148">
        <f t="shared" ref="B35:B44" si="1">SUM(C35:J35)</f>
        <v>100</v>
      </c>
      <c r="C35" s="148">
        <f t="shared" ref="C35" si="2">+C13/$B13*100</f>
        <v>18.503584229390682</v>
      </c>
      <c r="D35" s="148">
        <f t="shared" ref="D35" si="3">+D13/$B13*100</f>
        <v>4.9731182795698921</v>
      </c>
      <c r="E35" s="148">
        <f t="shared" ref="E35" si="4">+E13/$B13*100</f>
        <v>58.1989247311828</v>
      </c>
      <c r="F35" s="148">
        <f t="shared" ref="F35" si="5">+F13/$B13*100</f>
        <v>2.0161290322580645</v>
      </c>
      <c r="G35" s="148">
        <f t="shared" ref="G35" si="6">+G13/$B13*100</f>
        <v>13.799283154121863</v>
      </c>
      <c r="H35" s="48" t="s">
        <v>184</v>
      </c>
      <c r="I35" s="48" t="s">
        <v>184</v>
      </c>
      <c r="J35" s="148">
        <f t="shared" ref="J35" si="7">+J13/$B13*100</f>
        <v>2.5089605734767026</v>
      </c>
    </row>
    <row r="36" spans="1:10" x14ac:dyDescent="0.2">
      <c r="A36" s="147">
        <v>2003</v>
      </c>
      <c r="B36" s="148">
        <f t="shared" si="1"/>
        <v>100.00000000000001</v>
      </c>
      <c r="C36" s="148">
        <f t="shared" ref="C36" si="8">+C14/$B14*100</f>
        <v>19.993290841999329</v>
      </c>
      <c r="D36" s="148">
        <f t="shared" ref="D36" si="9">+D14/$B14*100</f>
        <v>5.7027843005702783</v>
      </c>
      <c r="E36" s="148">
        <f t="shared" ref="E36" si="10">+E14/$B14*100</f>
        <v>48.809124454880916</v>
      </c>
      <c r="F36" s="148">
        <f t="shared" ref="F36" si="11">+F14/$B14*100</f>
        <v>2.1469305602146931</v>
      </c>
      <c r="G36" s="148">
        <f t="shared" ref="G36" si="12">+G14/$B14*100</f>
        <v>17.846360281784637</v>
      </c>
      <c r="H36" s="48" t="s">
        <v>184</v>
      </c>
      <c r="I36" s="48" t="s">
        <v>184</v>
      </c>
      <c r="J36" s="148">
        <f t="shared" ref="J36" si="13">+J14/$B14*100</f>
        <v>5.5015095605501507</v>
      </c>
    </row>
    <row r="37" spans="1:10" x14ac:dyDescent="0.2">
      <c r="A37" s="147">
        <v>2004</v>
      </c>
      <c r="B37" s="148">
        <f t="shared" si="1"/>
        <v>100.00000000000001</v>
      </c>
      <c r="C37" s="148">
        <f t="shared" ref="C37" si="14">+C15/$B15*100</f>
        <v>17.419738406658738</v>
      </c>
      <c r="D37" s="148">
        <f t="shared" ref="D37" si="15">+D15/$B15*100</f>
        <v>5.1129607609988108</v>
      </c>
      <c r="E37" s="148">
        <f t="shared" ref="E37" si="16">+E15/$B15*100</f>
        <v>48.751486325802617</v>
      </c>
      <c r="F37" s="148">
        <f t="shared" ref="F37" si="17">+F15/$B15*100</f>
        <v>1.8430439952437574</v>
      </c>
      <c r="G37" s="148">
        <f t="shared" ref="G37" si="18">+G15/$B15*100</f>
        <v>19.233055885850177</v>
      </c>
      <c r="H37" s="48" t="s">
        <v>184</v>
      </c>
      <c r="I37" s="48" t="s">
        <v>184</v>
      </c>
      <c r="J37" s="148">
        <f t="shared" ref="J37" si="19">+J15/$B15*100</f>
        <v>7.6397146254458983</v>
      </c>
    </row>
    <row r="38" spans="1:10" x14ac:dyDescent="0.2">
      <c r="A38" s="147">
        <v>2005</v>
      </c>
      <c r="B38" s="148">
        <f t="shared" si="1"/>
        <v>100.00000000000001</v>
      </c>
      <c r="C38" s="148">
        <f t="shared" ref="C38" si="20">+C16/$B16*100</f>
        <v>17.647058823529413</v>
      </c>
      <c r="D38" s="148">
        <f t="shared" ref="D38" si="21">+D16/$B16*100</f>
        <v>9.715796430931924</v>
      </c>
      <c r="E38" s="148">
        <f t="shared" ref="E38" si="22">+E16/$B16*100</f>
        <v>44.921788940295222</v>
      </c>
      <c r="F38" s="148">
        <f t="shared" ref="F38" si="23">+F16/$B16*100</f>
        <v>1.8946904604538444</v>
      </c>
      <c r="G38" s="148">
        <f t="shared" ref="G38" si="24">+G16/$B16*100</f>
        <v>9.9361092751707432</v>
      </c>
      <c r="H38" s="48" t="s">
        <v>184</v>
      </c>
      <c r="I38" s="48" t="s">
        <v>184</v>
      </c>
      <c r="J38" s="148">
        <f t="shared" ref="J38" si="25">+J16/$B16*100</f>
        <v>15.884556069618858</v>
      </c>
    </row>
    <row r="39" spans="1:10" x14ac:dyDescent="0.2">
      <c r="A39" s="147">
        <v>2006</v>
      </c>
      <c r="B39" s="148">
        <f t="shared" si="1"/>
        <v>100</v>
      </c>
      <c r="C39" s="148">
        <f t="shared" ref="C39" si="26">+C17/$B17*100</f>
        <v>8.7366941152841946</v>
      </c>
      <c r="D39" s="148">
        <f t="shared" ref="D39" si="27">+D17/$B17*100</f>
        <v>3.5147620004016868</v>
      </c>
      <c r="E39" s="148">
        <f t="shared" ref="E39" si="28">+E17/$B17*100</f>
        <v>58.104036955211889</v>
      </c>
      <c r="F39" s="148">
        <f t="shared" ref="F39" si="29">+F17/$B17*100</f>
        <v>0.68286804579232774</v>
      </c>
      <c r="G39" s="148">
        <f t="shared" ref="G39" si="30">+G17/$B17*100</f>
        <v>9.9819240811407912</v>
      </c>
      <c r="H39" s="48" t="s">
        <v>184</v>
      </c>
      <c r="I39" s="48" t="s">
        <v>184</v>
      </c>
      <c r="J39" s="148">
        <f t="shared" ref="J39" si="31">+J17/$B17*100</f>
        <v>18.979714802169109</v>
      </c>
    </row>
    <row r="40" spans="1:10" x14ac:dyDescent="0.2">
      <c r="A40" s="147">
        <v>2007</v>
      </c>
      <c r="B40" s="148">
        <f t="shared" si="1"/>
        <v>99.999999999999972</v>
      </c>
      <c r="C40" s="148">
        <f t="shared" ref="C40" si="32">+C18/$B18*100</f>
        <v>5.9569561875480392</v>
      </c>
      <c r="D40" s="148">
        <f t="shared" ref="D40" si="33">+D18/$B18*100</f>
        <v>1.787086856264412</v>
      </c>
      <c r="E40" s="148">
        <f t="shared" ref="E40" si="34">+E18/$B18*100</f>
        <v>63.777863182167557</v>
      </c>
      <c r="F40" s="148">
        <f t="shared" ref="F40" si="35">+F18/$B18*100</f>
        <v>0.55726364335126832</v>
      </c>
      <c r="G40" s="148">
        <f t="shared" ref="G40" si="36">+G18/$B18*100</f>
        <v>9.4926979246733278</v>
      </c>
      <c r="H40" s="48" t="s">
        <v>184</v>
      </c>
      <c r="I40" s="48" t="s">
        <v>184</v>
      </c>
      <c r="J40" s="148">
        <f t="shared" ref="J40" si="37">+J18/$B18*100</f>
        <v>18.428132205995386</v>
      </c>
    </row>
    <row r="41" spans="1:10" x14ac:dyDescent="0.2">
      <c r="A41" s="147">
        <v>2008</v>
      </c>
      <c r="B41" s="148">
        <f t="shared" si="1"/>
        <v>99.999999999999972</v>
      </c>
      <c r="C41" s="148">
        <f t="shared" ref="C41" si="38">+C19/$B19*100</f>
        <v>5.0902527075812278</v>
      </c>
      <c r="D41" s="148">
        <f t="shared" ref="D41" si="39">+D19/$B19*100</f>
        <v>1.9855595667870036</v>
      </c>
      <c r="E41" s="148">
        <f t="shared" ref="E41" si="40">+E19/$B19*100</f>
        <v>63.122743682310464</v>
      </c>
      <c r="F41" s="148">
        <f t="shared" ref="F41" si="41">+F19/$B19*100</f>
        <v>0.50541516245487361</v>
      </c>
      <c r="G41" s="148">
        <f t="shared" ref="G41" si="42">+G19/$B19*100</f>
        <v>8.5740072202166058</v>
      </c>
      <c r="H41" s="48" t="s">
        <v>184</v>
      </c>
      <c r="I41" s="48" t="s">
        <v>184</v>
      </c>
      <c r="J41" s="148">
        <f t="shared" ref="J41" si="43">+J19/$B19*100</f>
        <v>20.722021660649819</v>
      </c>
    </row>
    <row r="42" spans="1:10" x14ac:dyDescent="0.2">
      <c r="A42" s="147">
        <v>2009</v>
      </c>
      <c r="B42" s="148">
        <f t="shared" si="1"/>
        <v>100.00000000000001</v>
      </c>
      <c r="C42" s="148">
        <f t="shared" ref="C42" si="44">+C20/$B20*100</f>
        <v>3.7458428146332925</v>
      </c>
      <c r="D42" s="148">
        <f t="shared" ref="D42" si="45">+D20/$B20*100</f>
        <v>1.0327323647820761</v>
      </c>
      <c r="E42" s="148">
        <f t="shared" ref="E42" si="46">+E20/$B20*100</f>
        <v>67.950288814983367</v>
      </c>
      <c r="F42" s="148">
        <f t="shared" ref="F42" si="47">+F20/$B20*100</f>
        <v>0.3850866444950114</v>
      </c>
      <c r="G42" s="148">
        <f t="shared" ref="G42" si="48">+G20/$B20*100</f>
        <v>8.699457377910031</v>
      </c>
      <c r="H42" s="48" t="s">
        <v>184</v>
      </c>
      <c r="I42" s="48" t="s">
        <v>184</v>
      </c>
      <c r="J42" s="148">
        <f t="shared" ref="J42" si="49">+J20/$B20*100</f>
        <v>18.18659198319622</v>
      </c>
    </row>
    <row r="43" spans="1:10" x14ac:dyDescent="0.2">
      <c r="A43" s="147">
        <v>2010</v>
      </c>
      <c r="B43" s="148">
        <f t="shared" si="1"/>
        <v>100</v>
      </c>
      <c r="C43" s="148">
        <f t="shared" ref="C43" si="50">+C21/$B21*100</f>
        <v>3.6952714535901925</v>
      </c>
      <c r="D43" s="148">
        <f t="shared" ref="D43" si="51">+D21/$B21*100</f>
        <v>0.96322241681260945</v>
      </c>
      <c r="E43" s="148">
        <f t="shared" ref="E43" si="52">+E21/$B21*100</f>
        <v>75.936952714535906</v>
      </c>
      <c r="F43" s="148">
        <f t="shared" ref="F43" si="53">+F21/$B21*100</f>
        <v>0.42031523642732055</v>
      </c>
      <c r="G43" s="148">
        <f t="shared" ref="G43" si="54">+G21/$B21*100</f>
        <v>8.7215411558669</v>
      </c>
      <c r="H43" s="48" t="s">
        <v>184</v>
      </c>
      <c r="I43" s="48" t="s">
        <v>184</v>
      </c>
      <c r="J43" s="148">
        <f t="shared" ref="J43" si="55">+J21/$B21*100</f>
        <v>10.262697022767075</v>
      </c>
    </row>
    <row r="44" spans="1:10" x14ac:dyDescent="0.2">
      <c r="A44" s="147">
        <v>2011</v>
      </c>
      <c r="B44" s="148">
        <f t="shared" si="1"/>
        <v>100</v>
      </c>
      <c r="C44" s="148">
        <f t="shared" ref="C44" si="56">+C22/$B22*100</f>
        <v>2.0161930465153199</v>
      </c>
      <c r="D44" s="148">
        <f t="shared" ref="D44" si="57">+D22/$B22*100</f>
        <v>0.39688839498333067</v>
      </c>
      <c r="E44" s="148">
        <f t="shared" ref="E44" si="58">+E22/$B22*100</f>
        <v>77.980631846324812</v>
      </c>
      <c r="F44" s="148">
        <f t="shared" ref="F44" si="59">+F22/$B22*100</f>
        <v>0.2222575011906652</v>
      </c>
      <c r="G44" s="148">
        <f t="shared" ref="G44" si="60">+G22/$B22*100</f>
        <v>9.4300682648039373</v>
      </c>
      <c r="H44" s="48" t="s">
        <v>184</v>
      </c>
      <c r="I44" s="48" t="s">
        <v>184</v>
      </c>
      <c r="J44" s="148">
        <f t="shared" ref="J44" si="61">+J22/$B22*100</f>
        <v>9.9539609461819332</v>
      </c>
    </row>
    <row r="45" spans="1:10" x14ac:dyDescent="0.2">
      <c r="A45" s="147">
        <v>2012</v>
      </c>
      <c r="B45" s="48" t="s">
        <v>131</v>
      </c>
      <c r="C45" s="48" t="s">
        <v>131</v>
      </c>
      <c r="D45" s="48" t="s">
        <v>131</v>
      </c>
      <c r="E45" s="48" t="s">
        <v>131</v>
      </c>
      <c r="F45" s="48" t="s">
        <v>131</v>
      </c>
      <c r="G45" s="148" t="s">
        <v>131</v>
      </c>
      <c r="H45" s="148" t="s">
        <v>131</v>
      </c>
      <c r="I45" s="148" t="s">
        <v>131</v>
      </c>
      <c r="J45" s="148" t="s">
        <v>131</v>
      </c>
    </row>
    <row r="46" spans="1:10" x14ac:dyDescent="0.2">
      <c r="A46" s="147">
        <v>2013</v>
      </c>
      <c r="B46" s="48" t="s">
        <v>131</v>
      </c>
      <c r="C46" s="48" t="s">
        <v>131</v>
      </c>
      <c r="D46" s="48" t="s">
        <v>131</v>
      </c>
      <c r="E46" s="48" t="s">
        <v>131</v>
      </c>
      <c r="F46" s="48" t="s">
        <v>131</v>
      </c>
      <c r="G46" s="48" t="s">
        <v>131</v>
      </c>
      <c r="H46" s="48" t="s">
        <v>131</v>
      </c>
      <c r="I46" s="48" t="s">
        <v>131</v>
      </c>
      <c r="J46" s="48" t="s">
        <v>131</v>
      </c>
    </row>
    <row r="47" spans="1:10" x14ac:dyDescent="0.2">
      <c r="A47" s="147">
        <v>2014</v>
      </c>
      <c r="B47" s="148">
        <f>SUM(C47:J47)</f>
        <v>100</v>
      </c>
      <c r="C47" s="148">
        <f>+C25/$B25*100</f>
        <v>1.078985962706893</v>
      </c>
      <c r="D47" s="148">
        <f t="shared" ref="D47:D49" si="62">+D25/$B25*100</f>
        <v>0.21998742928975487</v>
      </c>
      <c r="E47" s="148">
        <f t="shared" ref="E47:E49" si="63">+E25/$B25*100</f>
        <v>73.098680075424255</v>
      </c>
      <c r="F47" s="148">
        <f t="shared" ref="F47:F49" si="64">+F25/$B25*100</f>
        <v>0.34569453174104336</v>
      </c>
      <c r="G47" s="148">
        <f t="shared" ref="G47:G49" si="65">+G25/$B25*100</f>
        <v>17.515189608212864</v>
      </c>
      <c r="H47" s="148">
        <f t="shared" ref="H47:H49" si="66">+H25/$B25*100</f>
        <v>0.10475591870940709</v>
      </c>
      <c r="I47" s="148">
        <f t="shared" ref="I47:I49" si="67">+I25/$B25*100</f>
        <v>4.1588099727634606</v>
      </c>
      <c r="J47" s="148">
        <f>+J25/$B25*100</f>
        <v>3.4778965011523151</v>
      </c>
    </row>
    <row r="48" spans="1:10" x14ac:dyDescent="0.2">
      <c r="A48" s="147">
        <v>2015</v>
      </c>
      <c r="B48" s="148">
        <f>SUM(C48:J48)</f>
        <v>99.999999999999986</v>
      </c>
      <c r="C48" s="148">
        <f>+C26/$B26*100</f>
        <v>0.97330367074527258</v>
      </c>
      <c r="D48" s="148">
        <f t="shared" si="62"/>
        <v>0.42639970337411942</v>
      </c>
      <c r="E48" s="148">
        <f t="shared" si="63"/>
        <v>68.186874304783089</v>
      </c>
      <c r="F48" s="148">
        <f t="shared" si="64"/>
        <v>0.26881720430107531</v>
      </c>
      <c r="G48" s="148">
        <f t="shared" si="65"/>
        <v>20.235446792732667</v>
      </c>
      <c r="H48" s="148">
        <f t="shared" si="66"/>
        <v>0.2410085279940675</v>
      </c>
      <c r="I48" s="148">
        <f t="shared" si="67"/>
        <v>6.1920652576937334</v>
      </c>
      <c r="J48" s="148">
        <f>+J26/$B26*100</f>
        <v>3.4760845383759733</v>
      </c>
    </row>
    <row r="49" spans="1:10" x14ac:dyDescent="0.2">
      <c r="A49" s="147">
        <v>2016</v>
      </c>
      <c r="B49" s="148">
        <f>SUM(C49:J49)</f>
        <v>100</v>
      </c>
      <c r="C49" s="148">
        <f>+C27/$B27*100</f>
        <v>0.81478370432591352</v>
      </c>
      <c r="D49" s="148">
        <f t="shared" si="62"/>
        <v>0.66358672826543474</v>
      </c>
      <c r="E49" s="148">
        <f t="shared" si="63"/>
        <v>67.072658546829061</v>
      </c>
      <c r="F49" s="148">
        <f t="shared" si="64"/>
        <v>0.69718605627887442</v>
      </c>
      <c r="G49" s="148">
        <f t="shared" si="65"/>
        <v>18.185636287274253</v>
      </c>
      <c r="H49" s="148">
        <f t="shared" si="66"/>
        <v>0.52918941621167581</v>
      </c>
      <c r="I49" s="148">
        <f t="shared" si="67"/>
        <v>9.5674086518269643</v>
      </c>
      <c r="J49" s="148">
        <f>+J27/$B27*100</f>
        <v>2.4695506089878201</v>
      </c>
    </row>
    <row r="50" spans="1:10" x14ac:dyDescent="0.2">
      <c r="A50" s="147">
        <v>2017</v>
      </c>
      <c r="B50" s="148">
        <f>SUM(C50:J50)</f>
        <v>100</v>
      </c>
      <c r="C50" s="148">
        <f>+C28/B28*100</f>
        <v>0.5668016194331984</v>
      </c>
      <c r="D50" s="148">
        <f>+D28/B28*100</f>
        <v>0.77732793522267207</v>
      </c>
      <c r="E50" s="148">
        <f>+E28/B28*100</f>
        <v>67.97570850202429</v>
      </c>
      <c r="F50" s="148">
        <f>+F28/B28*100</f>
        <v>0.58299595141700411</v>
      </c>
      <c r="G50" s="148">
        <f>+G28/B28*100</f>
        <v>17.765182186234817</v>
      </c>
      <c r="H50" s="148">
        <f>+H28/B28*100</f>
        <v>0.61538461538461542</v>
      </c>
      <c r="I50" s="148">
        <f>+I28/B28*100</f>
        <v>9.5465587044534406</v>
      </c>
      <c r="J50" s="148">
        <f>+J28/B28*100</f>
        <v>2.1700404858299596</v>
      </c>
    </row>
    <row r="51" spans="1:10" ht="13.5" thickBot="1" x14ac:dyDescent="0.25">
      <c r="A51" s="147">
        <v>2018</v>
      </c>
      <c r="B51" s="148">
        <f>SUM(C51:J51)</f>
        <v>100.00000000000001</v>
      </c>
      <c r="C51" s="148">
        <f>+C29/B29*100</f>
        <v>0.47672253258845443</v>
      </c>
      <c r="D51" s="148">
        <f>+D29/B29*100</f>
        <v>0.62569832402234637</v>
      </c>
      <c r="E51" s="148">
        <f>+E29/B29*100</f>
        <v>68.432029795158286</v>
      </c>
      <c r="F51" s="148">
        <f>+F29/B29*100</f>
        <v>0.75232774674115455</v>
      </c>
      <c r="G51" s="148">
        <f>+G29/B29*100</f>
        <v>16.752327746741155</v>
      </c>
      <c r="H51" s="148">
        <f>+H29/B29*100</f>
        <v>0.63314711359404097</v>
      </c>
      <c r="I51" s="148">
        <f>+I29/B29*100</f>
        <v>10.577281191806332</v>
      </c>
      <c r="J51" s="148">
        <f>+J29/B29*100</f>
        <v>1.7504655493482308</v>
      </c>
    </row>
    <row r="52" spans="1:10" x14ac:dyDescent="0.2">
      <c r="A52" s="364" t="s">
        <v>237</v>
      </c>
      <c r="B52" s="364"/>
      <c r="C52" s="364"/>
      <c r="D52" s="364"/>
      <c r="E52" s="364"/>
      <c r="F52" s="364"/>
      <c r="G52" s="364"/>
      <c r="H52" s="364"/>
      <c r="I52" s="364"/>
      <c r="J52" s="364"/>
    </row>
    <row r="53" spans="1:10" x14ac:dyDescent="0.2">
      <c r="A53" s="359" t="s">
        <v>234</v>
      </c>
      <c r="B53" s="359"/>
      <c r="C53" s="359"/>
      <c r="D53" s="359"/>
      <c r="E53" s="359"/>
      <c r="F53" s="359"/>
      <c r="G53" s="359"/>
      <c r="H53" s="359"/>
      <c r="I53" s="359"/>
      <c r="J53" s="359"/>
    </row>
  </sheetData>
  <mergeCells count="15">
    <mergeCell ref="A6:G6"/>
    <mergeCell ref="C7:C8"/>
    <mergeCell ref="A52:J52"/>
    <mergeCell ref="A1:J1"/>
    <mergeCell ref="A2:J2"/>
    <mergeCell ref="A3:J3"/>
    <mergeCell ref="A4:J4"/>
    <mergeCell ref="A5:J5"/>
    <mergeCell ref="A53:J53"/>
    <mergeCell ref="A31:I31"/>
    <mergeCell ref="A10:G10"/>
    <mergeCell ref="A7:A8"/>
    <mergeCell ref="B7:B8"/>
    <mergeCell ref="J7:J8"/>
    <mergeCell ref="A9:J9"/>
  </mergeCells>
  <hyperlinks>
    <hyperlink ref="M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showGridLines="0" zoomScaleNormal="100" workbookViewId="0">
      <selection sqref="A1:T1"/>
    </sheetView>
  </sheetViews>
  <sheetFormatPr baseColWidth="10" defaultRowHeight="12.75" x14ac:dyDescent="0.2"/>
  <cols>
    <col min="1" max="1" width="28.28515625" style="5" bestFit="1" customWidth="1"/>
    <col min="2" max="2" width="9.140625" style="5" bestFit="1" customWidth="1"/>
    <col min="3" max="4" width="7.7109375" style="5" customWidth="1"/>
    <col min="5" max="5" width="3.7109375" style="5" customWidth="1"/>
    <col min="6" max="8" width="7.7109375" style="5" customWidth="1"/>
    <col min="9" max="9" width="3.7109375" style="5" customWidth="1"/>
    <col min="10" max="12" width="7.7109375" style="5" customWidth="1"/>
    <col min="13" max="13" width="3.7109375" style="5" customWidth="1"/>
    <col min="14" max="16" width="7.7109375" style="5" customWidth="1"/>
    <col min="17" max="17" width="3.7109375" style="5" customWidth="1"/>
    <col min="18" max="20" width="7.7109375" style="5" customWidth="1"/>
    <col min="21" max="22" width="11.42578125" style="5"/>
    <col min="23" max="23" width="11.140625" style="5" bestFit="1" customWidth="1"/>
    <col min="24" max="252" width="11.42578125" style="5"/>
    <col min="253" max="253" width="32.28515625" style="5" customWidth="1"/>
    <col min="254" max="254" width="6.28515625" style="5" customWidth="1"/>
    <col min="255" max="256" width="6.140625" style="5" customWidth="1"/>
    <col min="257" max="257" width="1.7109375" style="5" customWidth="1"/>
    <col min="258" max="260" width="6.140625" style="5" customWidth="1"/>
    <col min="261" max="261" width="1.7109375" style="5" customWidth="1"/>
    <col min="262" max="264" width="6.140625" style="5" customWidth="1"/>
    <col min="265" max="265" width="1.7109375" style="5" customWidth="1"/>
    <col min="266" max="268" width="6.140625" style="5" customWidth="1"/>
    <col min="269" max="508" width="11.42578125" style="5"/>
    <col min="509" max="509" width="32.28515625" style="5" customWidth="1"/>
    <col min="510" max="510" width="6.28515625" style="5" customWidth="1"/>
    <col min="511" max="512" width="6.140625" style="5" customWidth="1"/>
    <col min="513" max="513" width="1.7109375" style="5" customWidth="1"/>
    <col min="514" max="516" width="6.140625" style="5" customWidth="1"/>
    <col min="517" max="517" width="1.7109375" style="5" customWidth="1"/>
    <col min="518" max="520" width="6.140625" style="5" customWidth="1"/>
    <col min="521" max="521" width="1.7109375" style="5" customWidth="1"/>
    <col min="522" max="524" width="6.140625" style="5" customWidth="1"/>
    <col min="525" max="764" width="11.42578125" style="5"/>
    <col min="765" max="765" width="32.28515625" style="5" customWidth="1"/>
    <col min="766" max="766" width="6.28515625" style="5" customWidth="1"/>
    <col min="767" max="768" width="6.140625" style="5" customWidth="1"/>
    <col min="769" max="769" width="1.7109375" style="5" customWidth="1"/>
    <col min="770" max="772" width="6.140625" style="5" customWidth="1"/>
    <col min="773" max="773" width="1.7109375" style="5" customWidth="1"/>
    <col min="774" max="776" width="6.140625" style="5" customWidth="1"/>
    <col min="777" max="777" width="1.7109375" style="5" customWidth="1"/>
    <col min="778" max="780" width="6.140625" style="5" customWidth="1"/>
    <col min="781" max="1020" width="11.42578125" style="5"/>
    <col min="1021" max="1021" width="32.28515625" style="5" customWidth="1"/>
    <col min="1022" max="1022" width="6.28515625" style="5" customWidth="1"/>
    <col min="1023" max="1024" width="6.140625" style="5" customWidth="1"/>
    <col min="1025" max="1025" width="1.7109375" style="5" customWidth="1"/>
    <col min="1026" max="1028" width="6.140625" style="5" customWidth="1"/>
    <col min="1029" max="1029" width="1.7109375" style="5" customWidth="1"/>
    <col min="1030" max="1032" width="6.140625" style="5" customWidth="1"/>
    <col min="1033" max="1033" width="1.7109375" style="5" customWidth="1"/>
    <col min="1034" max="1036" width="6.140625" style="5" customWidth="1"/>
    <col min="1037" max="1276" width="11.42578125" style="5"/>
    <col min="1277" max="1277" width="32.28515625" style="5" customWidth="1"/>
    <col min="1278" max="1278" width="6.28515625" style="5" customWidth="1"/>
    <col min="1279" max="1280" width="6.140625" style="5" customWidth="1"/>
    <col min="1281" max="1281" width="1.7109375" style="5" customWidth="1"/>
    <col min="1282" max="1284" width="6.140625" style="5" customWidth="1"/>
    <col min="1285" max="1285" width="1.7109375" style="5" customWidth="1"/>
    <col min="1286" max="1288" width="6.140625" style="5" customWidth="1"/>
    <col min="1289" max="1289" width="1.7109375" style="5" customWidth="1"/>
    <col min="1290" max="1292" width="6.140625" style="5" customWidth="1"/>
    <col min="1293" max="1532" width="11.42578125" style="5"/>
    <col min="1533" max="1533" width="32.28515625" style="5" customWidth="1"/>
    <col min="1534" max="1534" width="6.28515625" style="5" customWidth="1"/>
    <col min="1535" max="1536" width="6.140625" style="5" customWidth="1"/>
    <col min="1537" max="1537" width="1.7109375" style="5" customWidth="1"/>
    <col min="1538" max="1540" width="6.140625" style="5" customWidth="1"/>
    <col min="1541" max="1541" width="1.7109375" style="5" customWidth="1"/>
    <col min="1542" max="1544" width="6.140625" style="5" customWidth="1"/>
    <col min="1545" max="1545" width="1.7109375" style="5" customWidth="1"/>
    <col min="1546" max="1548" width="6.140625" style="5" customWidth="1"/>
    <col min="1549" max="1788" width="11.42578125" style="5"/>
    <col min="1789" max="1789" width="32.28515625" style="5" customWidth="1"/>
    <col min="1790" max="1790" width="6.28515625" style="5" customWidth="1"/>
    <col min="1791" max="1792" width="6.140625" style="5" customWidth="1"/>
    <col min="1793" max="1793" width="1.7109375" style="5" customWidth="1"/>
    <col min="1794" max="1796" width="6.140625" style="5" customWidth="1"/>
    <col min="1797" max="1797" width="1.7109375" style="5" customWidth="1"/>
    <col min="1798" max="1800" width="6.140625" style="5" customWidth="1"/>
    <col min="1801" max="1801" width="1.7109375" style="5" customWidth="1"/>
    <col min="1802" max="1804" width="6.140625" style="5" customWidth="1"/>
    <col min="1805" max="2044" width="11.42578125" style="5"/>
    <col min="2045" max="2045" width="32.28515625" style="5" customWidth="1"/>
    <col min="2046" max="2046" width="6.28515625" style="5" customWidth="1"/>
    <col min="2047" max="2048" width="6.140625" style="5" customWidth="1"/>
    <col min="2049" max="2049" width="1.7109375" style="5" customWidth="1"/>
    <col min="2050" max="2052" width="6.140625" style="5" customWidth="1"/>
    <col min="2053" max="2053" width="1.7109375" style="5" customWidth="1"/>
    <col min="2054" max="2056" width="6.140625" style="5" customWidth="1"/>
    <col min="2057" max="2057" width="1.7109375" style="5" customWidth="1"/>
    <col min="2058" max="2060" width="6.140625" style="5" customWidth="1"/>
    <col min="2061" max="2300" width="11.42578125" style="5"/>
    <col min="2301" max="2301" width="32.28515625" style="5" customWidth="1"/>
    <col min="2302" max="2302" width="6.28515625" style="5" customWidth="1"/>
    <col min="2303" max="2304" width="6.140625" style="5" customWidth="1"/>
    <col min="2305" max="2305" width="1.7109375" style="5" customWidth="1"/>
    <col min="2306" max="2308" width="6.140625" style="5" customWidth="1"/>
    <col min="2309" max="2309" width="1.7109375" style="5" customWidth="1"/>
    <col min="2310" max="2312" width="6.140625" style="5" customWidth="1"/>
    <col min="2313" max="2313" width="1.7109375" style="5" customWidth="1"/>
    <col min="2314" max="2316" width="6.140625" style="5" customWidth="1"/>
    <col min="2317" max="2556" width="11.42578125" style="5"/>
    <col min="2557" max="2557" width="32.28515625" style="5" customWidth="1"/>
    <col min="2558" max="2558" width="6.28515625" style="5" customWidth="1"/>
    <col min="2559" max="2560" width="6.140625" style="5" customWidth="1"/>
    <col min="2561" max="2561" width="1.7109375" style="5" customWidth="1"/>
    <col min="2562" max="2564" width="6.140625" style="5" customWidth="1"/>
    <col min="2565" max="2565" width="1.7109375" style="5" customWidth="1"/>
    <col min="2566" max="2568" width="6.140625" style="5" customWidth="1"/>
    <col min="2569" max="2569" width="1.7109375" style="5" customWidth="1"/>
    <col min="2570" max="2572" width="6.140625" style="5" customWidth="1"/>
    <col min="2573" max="2812" width="11.42578125" style="5"/>
    <col min="2813" max="2813" width="32.28515625" style="5" customWidth="1"/>
    <col min="2814" max="2814" width="6.28515625" style="5" customWidth="1"/>
    <col min="2815" max="2816" width="6.140625" style="5" customWidth="1"/>
    <col min="2817" max="2817" width="1.7109375" style="5" customWidth="1"/>
    <col min="2818" max="2820" width="6.140625" style="5" customWidth="1"/>
    <col min="2821" max="2821" width="1.7109375" style="5" customWidth="1"/>
    <col min="2822" max="2824" width="6.140625" style="5" customWidth="1"/>
    <col min="2825" max="2825" width="1.7109375" style="5" customWidth="1"/>
    <col min="2826" max="2828" width="6.140625" style="5" customWidth="1"/>
    <col min="2829" max="3068" width="11.42578125" style="5"/>
    <col min="3069" max="3069" width="32.28515625" style="5" customWidth="1"/>
    <col min="3070" max="3070" width="6.28515625" style="5" customWidth="1"/>
    <col min="3071" max="3072" width="6.140625" style="5" customWidth="1"/>
    <col min="3073" max="3073" width="1.7109375" style="5" customWidth="1"/>
    <col min="3074" max="3076" width="6.140625" style="5" customWidth="1"/>
    <col min="3077" max="3077" width="1.7109375" style="5" customWidth="1"/>
    <col min="3078" max="3080" width="6.140625" style="5" customWidth="1"/>
    <col min="3081" max="3081" width="1.7109375" style="5" customWidth="1"/>
    <col min="3082" max="3084" width="6.140625" style="5" customWidth="1"/>
    <col min="3085" max="3324" width="11.42578125" style="5"/>
    <col min="3325" max="3325" width="32.28515625" style="5" customWidth="1"/>
    <col min="3326" max="3326" width="6.28515625" style="5" customWidth="1"/>
    <col min="3327" max="3328" width="6.140625" style="5" customWidth="1"/>
    <col min="3329" max="3329" width="1.7109375" style="5" customWidth="1"/>
    <col min="3330" max="3332" width="6.140625" style="5" customWidth="1"/>
    <col min="3333" max="3333" width="1.7109375" style="5" customWidth="1"/>
    <col min="3334" max="3336" width="6.140625" style="5" customWidth="1"/>
    <col min="3337" max="3337" width="1.7109375" style="5" customWidth="1"/>
    <col min="3338" max="3340" width="6.140625" style="5" customWidth="1"/>
    <col min="3341" max="3580" width="11.42578125" style="5"/>
    <col min="3581" max="3581" width="32.28515625" style="5" customWidth="1"/>
    <col min="3582" max="3582" width="6.28515625" style="5" customWidth="1"/>
    <col min="3583" max="3584" width="6.140625" style="5" customWidth="1"/>
    <col min="3585" max="3585" width="1.7109375" style="5" customWidth="1"/>
    <col min="3586" max="3588" width="6.140625" style="5" customWidth="1"/>
    <col min="3589" max="3589" width="1.7109375" style="5" customWidth="1"/>
    <col min="3590" max="3592" width="6.140625" style="5" customWidth="1"/>
    <col min="3593" max="3593" width="1.7109375" style="5" customWidth="1"/>
    <col min="3594" max="3596" width="6.140625" style="5" customWidth="1"/>
    <col min="3597" max="3836" width="11.42578125" style="5"/>
    <col min="3837" max="3837" width="32.28515625" style="5" customWidth="1"/>
    <col min="3838" max="3838" width="6.28515625" style="5" customWidth="1"/>
    <col min="3839" max="3840" width="6.140625" style="5" customWidth="1"/>
    <col min="3841" max="3841" width="1.7109375" style="5" customWidth="1"/>
    <col min="3842" max="3844" width="6.140625" style="5" customWidth="1"/>
    <col min="3845" max="3845" width="1.7109375" style="5" customWidth="1"/>
    <col min="3846" max="3848" width="6.140625" style="5" customWidth="1"/>
    <col min="3849" max="3849" width="1.7109375" style="5" customWidth="1"/>
    <col min="3850" max="3852" width="6.140625" style="5" customWidth="1"/>
    <col min="3853" max="4092" width="11.42578125" style="5"/>
    <col min="4093" max="4093" width="32.28515625" style="5" customWidth="1"/>
    <col min="4094" max="4094" width="6.28515625" style="5" customWidth="1"/>
    <col min="4095" max="4096" width="6.140625" style="5" customWidth="1"/>
    <col min="4097" max="4097" width="1.7109375" style="5" customWidth="1"/>
    <col min="4098" max="4100" width="6.140625" style="5" customWidth="1"/>
    <col min="4101" max="4101" width="1.7109375" style="5" customWidth="1"/>
    <col min="4102" max="4104" width="6.140625" style="5" customWidth="1"/>
    <col min="4105" max="4105" width="1.7109375" style="5" customWidth="1"/>
    <col min="4106" max="4108" width="6.140625" style="5" customWidth="1"/>
    <col min="4109" max="4348" width="11.42578125" style="5"/>
    <col min="4349" max="4349" width="32.28515625" style="5" customWidth="1"/>
    <col min="4350" max="4350" width="6.28515625" style="5" customWidth="1"/>
    <col min="4351" max="4352" width="6.140625" style="5" customWidth="1"/>
    <col min="4353" max="4353" width="1.7109375" style="5" customWidth="1"/>
    <col min="4354" max="4356" width="6.140625" style="5" customWidth="1"/>
    <col min="4357" max="4357" width="1.7109375" style="5" customWidth="1"/>
    <col min="4358" max="4360" width="6.140625" style="5" customWidth="1"/>
    <col min="4361" max="4361" width="1.7109375" style="5" customWidth="1"/>
    <col min="4362" max="4364" width="6.140625" style="5" customWidth="1"/>
    <col min="4365" max="4604" width="11.42578125" style="5"/>
    <col min="4605" max="4605" width="32.28515625" style="5" customWidth="1"/>
    <col min="4606" max="4606" width="6.28515625" style="5" customWidth="1"/>
    <col min="4607" max="4608" width="6.140625" style="5" customWidth="1"/>
    <col min="4609" max="4609" width="1.7109375" style="5" customWidth="1"/>
    <col min="4610" max="4612" width="6.140625" style="5" customWidth="1"/>
    <col min="4613" max="4613" width="1.7109375" style="5" customWidth="1"/>
    <col min="4614" max="4616" width="6.140625" style="5" customWidth="1"/>
    <col min="4617" max="4617" width="1.7109375" style="5" customWidth="1"/>
    <col min="4618" max="4620" width="6.140625" style="5" customWidth="1"/>
    <col min="4621" max="4860" width="11.42578125" style="5"/>
    <col min="4861" max="4861" width="32.28515625" style="5" customWidth="1"/>
    <col min="4862" max="4862" width="6.28515625" style="5" customWidth="1"/>
    <col min="4863" max="4864" width="6.140625" style="5" customWidth="1"/>
    <col min="4865" max="4865" width="1.7109375" style="5" customWidth="1"/>
    <col min="4866" max="4868" width="6.140625" style="5" customWidth="1"/>
    <col min="4869" max="4869" width="1.7109375" style="5" customWidth="1"/>
    <col min="4870" max="4872" width="6.140625" style="5" customWidth="1"/>
    <col min="4873" max="4873" width="1.7109375" style="5" customWidth="1"/>
    <col min="4874" max="4876" width="6.140625" style="5" customWidth="1"/>
    <col min="4877" max="5116" width="11.42578125" style="5"/>
    <col min="5117" max="5117" width="32.28515625" style="5" customWidth="1"/>
    <col min="5118" max="5118" width="6.28515625" style="5" customWidth="1"/>
    <col min="5119" max="5120" width="6.140625" style="5" customWidth="1"/>
    <col min="5121" max="5121" width="1.7109375" style="5" customWidth="1"/>
    <col min="5122" max="5124" width="6.140625" style="5" customWidth="1"/>
    <col min="5125" max="5125" width="1.7109375" style="5" customWidth="1"/>
    <col min="5126" max="5128" width="6.140625" style="5" customWidth="1"/>
    <col min="5129" max="5129" width="1.7109375" style="5" customWidth="1"/>
    <col min="5130" max="5132" width="6.140625" style="5" customWidth="1"/>
    <col min="5133" max="5372" width="11.42578125" style="5"/>
    <col min="5373" max="5373" width="32.28515625" style="5" customWidth="1"/>
    <col min="5374" max="5374" width="6.28515625" style="5" customWidth="1"/>
    <col min="5375" max="5376" width="6.140625" style="5" customWidth="1"/>
    <col min="5377" max="5377" width="1.7109375" style="5" customWidth="1"/>
    <col min="5378" max="5380" width="6.140625" style="5" customWidth="1"/>
    <col min="5381" max="5381" width="1.7109375" style="5" customWidth="1"/>
    <col min="5382" max="5384" width="6.140625" style="5" customWidth="1"/>
    <col min="5385" max="5385" width="1.7109375" style="5" customWidth="1"/>
    <col min="5386" max="5388" width="6.140625" style="5" customWidth="1"/>
    <col min="5389" max="5628" width="11.42578125" style="5"/>
    <col min="5629" max="5629" width="32.28515625" style="5" customWidth="1"/>
    <col min="5630" max="5630" width="6.28515625" style="5" customWidth="1"/>
    <col min="5631" max="5632" width="6.140625" style="5" customWidth="1"/>
    <col min="5633" max="5633" width="1.7109375" style="5" customWidth="1"/>
    <col min="5634" max="5636" width="6.140625" style="5" customWidth="1"/>
    <col min="5637" max="5637" width="1.7109375" style="5" customWidth="1"/>
    <col min="5638" max="5640" width="6.140625" style="5" customWidth="1"/>
    <col min="5641" max="5641" width="1.7109375" style="5" customWidth="1"/>
    <col min="5642" max="5644" width="6.140625" style="5" customWidth="1"/>
    <col min="5645" max="5884" width="11.42578125" style="5"/>
    <col min="5885" max="5885" width="32.28515625" style="5" customWidth="1"/>
    <col min="5886" max="5886" width="6.28515625" style="5" customWidth="1"/>
    <col min="5887" max="5888" width="6.140625" style="5" customWidth="1"/>
    <col min="5889" max="5889" width="1.7109375" style="5" customWidth="1"/>
    <col min="5890" max="5892" width="6.140625" style="5" customWidth="1"/>
    <col min="5893" max="5893" width="1.7109375" style="5" customWidth="1"/>
    <col min="5894" max="5896" width="6.140625" style="5" customWidth="1"/>
    <col min="5897" max="5897" width="1.7109375" style="5" customWidth="1"/>
    <col min="5898" max="5900" width="6.140625" style="5" customWidth="1"/>
    <col min="5901" max="6140" width="11.42578125" style="5"/>
    <col min="6141" max="6141" width="32.28515625" style="5" customWidth="1"/>
    <col min="6142" max="6142" width="6.28515625" style="5" customWidth="1"/>
    <col min="6143" max="6144" width="6.140625" style="5" customWidth="1"/>
    <col min="6145" max="6145" width="1.7109375" style="5" customWidth="1"/>
    <col min="6146" max="6148" width="6.140625" style="5" customWidth="1"/>
    <col min="6149" max="6149" width="1.7109375" style="5" customWidth="1"/>
    <col min="6150" max="6152" width="6.140625" style="5" customWidth="1"/>
    <col min="6153" max="6153" width="1.7109375" style="5" customWidth="1"/>
    <col min="6154" max="6156" width="6.140625" style="5" customWidth="1"/>
    <col min="6157" max="6396" width="11.42578125" style="5"/>
    <col min="6397" max="6397" width="32.28515625" style="5" customWidth="1"/>
    <col min="6398" max="6398" width="6.28515625" style="5" customWidth="1"/>
    <col min="6399" max="6400" width="6.140625" style="5" customWidth="1"/>
    <col min="6401" max="6401" width="1.7109375" style="5" customWidth="1"/>
    <col min="6402" max="6404" width="6.140625" style="5" customWidth="1"/>
    <col min="6405" max="6405" width="1.7109375" style="5" customWidth="1"/>
    <col min="6406" max="6408" width="6.140625" style="5" customWidth="1"/>
    <col min="6409" max="6409" width="1.7109375" style="5" customWidth="1"/>
    <col min="6410" max="6412" width="6.140625" style="5" customWidth="1"/>
    <col min="6413" max="6652" width="11.42578125" style="5"/>
    <col min="6653" max="6653" width="32.28515625" style="5" customWidth="1"/>
    <col min="6654" max="6654" width="6.28515625" style="5" customWidth="1"/>
    <col min="6655" max="6656" width="6.140625" style="5" customWidth="1"/>
    <col min="6657" max="6657" width="1.7109375" style="5" customWidth="1"/>
    <col min="6658" max="6660" width="6.140625" style="5" customWidth="1"/>
    <col min="6661" max="6661" width="1.7109375" style="5" customWidth="1"/>
    <col min="6662" max="6664" width="6.140625" style="5" customWidth="1"/>
    <col min="6665" max="6665" width="1.7109375" style="5" customWidth="1"/>
    <col min="6666" max="6668" width="6.140625" style="5" customWidth="1"/>
    <col min="6669" max="6908" width="11.42578125" style="5"/>
    <col min="6909" max="6909" width="32.28515625" style="5" customWidth="1"/>
    <col min="6910" max="6910" width="6.28515625" style="5" customWidth="1"/>
    <col min="6911" max="6912" width="6.140625" style="5" customWidth="1"/>
    <col min="6913" max="6913" width="1.7109375" style="5" customWidth="1"/>
    <col min="6914" max="6916" width="6.140625" style="5" customWidth="1"/>
    <col min="6917" max="6917" width="1.7109375" style="5" customWidth="1"/>
    <col min="6918" max="6920" width="6.140625" style="5" customWidth="1"/>
    <col min="6921" max="6921" width="1.7109375" style="5" customWidth="1"/>
    <col min="6922" max="6924" width="6.140625" style="5" customWidth="1"/>
    <col min="6925" max="7164" width="11.42578125" style="5"/>
    <col min="7165" max="7165" width="32.28515625" style="5" customWidth="1"/>
    <col min="7166" max="7166" width="6.28515625" style="5" customWidth="1"/>
    <col min="7167" max="7168" width="6.140625" style="5" customWidth="1"/>
    <col min="7169" max="7169" width="1.7109375" style="5" customWidth="1"/>
    <col min="7170" max="7172" width="6.140625" style="5" customWidth="1"/>
    <col min="7173" max="7173" width="1.7109375" style="5" customWidth="1"/>
    <col min="7174" max="7176" width="6.140625" style="5" customWidth="1"/>
    <col min="7177" max="7177" width="1.7109375" style="5" customWidth="1"/>
    <col min="7178" max="7180" width="6.140625" style="5" customWidth="1"/>
    <col min="7181" max="7420" width="11.42578125" style="5"/>
    <col min="7421" max="7421" width="32.28515625" style="5" customWidth="1"/>
    <col min="7422" max="7422" width="6.28515625" style="5" customWidth="1"/>
    <col min="7423" max="7424" width="6.140625" style="5" customWidth="1"/>
    <col min="7425" max="7425" width="1.7109375" style="5" customWidth="1"/>
    <col min="7426" max="7428" width="6.140625" style="5" customWidth="1"/>
    <col min="7429" max="7429" width="1.7109375" style="5" customWidth="1"/>
    <col min="7430" max="7432" width="6.140625" style="5" customWidth="1"/>
    <col min="7433" max="7433" width="1.7109375" style="5" customWidth="1"/>
    <col min="7434" max="7436" width="6.140625" style="5" customWidth="1"/>
    <col min="7437" max="7676" width="11.42578125" style="5"/>
    <col min="7677" max="7677" width="32.28515625" style="5" customWidth="1"/>
    <col min="7678" max="7678" width="6.28515625" style="5" customWidth="1"/>
    <col min="7679" max="7680" width="6.140625" style="5" customWidth="1"/>
    <col min="7681" max="7681" width="1.7109375" style="5" customWidth="1"/>
    <col min="7682" max="7684" width="6.140625" style="5" customWidth="1"/>
    <col min="7685" max="7685" width="1.7109375" style="5" customWidth="1"/>
    <col min="7686" max="7688" width="6.140625" style="5" customWidth="1"/>
    <col min="7689" max="7689" width="1.7109375" style="5" customWidth="1"/>
    <col min="7690" max="7692" width="6.140625" style="5" customWidth="1"/>
    <col min="7693" max="7932" width="11.42578125" style="5"/>
    <col min="7933" max="7933" width="32.28515625" style="5" customWidth="1"/>
    <col min="7934" max="7934" width="6.28515625" style="5" customWidth="1"/>
    <col min="7935" max="7936" width="6.140625" style="5" customWidth="1"/>
    <col min="7937" max="7937" width="1.7109375" style="5" customWidth="1"/>
    <col min="7938" max="7940" width="6.140625" style="5" customWidth="1"/>
    <col min="7941" max="7941" width="1.7109375" style="5" customWidth="1"/>
    <col min="7942" max="7944" width="6.140625" style="5" customWidth="1"/>
    <col min="7945" max="7945" width="1.7109375" style="5" customWidth="1"/>
    <col min="7946" max="7948" width="6.140625" style="5" customWidth="1"/>
    <col min="7949" max="8188" width="11.42578125" style="5"/>
    <col min="8189" max="8189" width="32.28515625" style="5" customWidth="1"/>
    <col min="8190" max="8190" width="6.28515625" style="5" customWidth="1"/>
    <col min="8191" max="8192" width="6.140625" style="5" customWidth="1"/>
    <col min="8193" max="8193" width="1.7109375" style="5" customWidth="1"/>
    <col min="8194" max="8196" width="6.140625" style="5" customWidth="1"/>
    <col min="8197" max="8197" width="1.7109375" style="5" customWidth="1"/>
    <col min="8198" max="8200" width="6.140625" style="5" customWidth="1"/>
    <col min="8201" max="8201" width="1.7109375" style="5" customWidth="1"/>
    <col min="8202" max="8204" width="6.140625" style="5" customWidth="1"/>
    <col min="8205" max="8444" width="11.42578125" style="5"/>
    <col min="8445" max="8445" width="32.28515625" style="5" customWidth="1"/>
    <col min="8446" max="8446" width="6.28515625" style="5" customWidth="1"/>
    <col min="8447" max="8448" width="6.140625" style="5" customWidth="1"/>
    <col min="8449" max="8449" width="1.7109375" style="5" customWidth="1"/>
    <col min="8450" max="8452" width="6.140625" style="5" customWidth="1"/>
    <col min="8453" max="8453" width="1.7109375" style="5" customWidth="1"/>
    <col min="8454" max="8456" width="6.140625" style="5" customWidth="1"/>
    <col min="8457" max="8457" width="1.7109375" style="5" customWidth="1"/>
    <col min="8458" max="8460" width="6.140625" style="5" customWidth="1"/>
    <col min="8461" max="8700" width="11.42578125" style="5"/>
    <col min="8701" max="8701" width="32.28515625" style="5" customWidth="1"/>
    <col min="8702" max="8702" width="6.28515625" style="5" customWidth="1"/>
    <col min="8703" max="8704" width="6.140625" style="5" customWidth="1"/>
    <col min="8705" max="8705" width="1.7109375" style="5" customWidth="1"/>
    <col min="8706" max="8708" width="6.140625" style="5" customWidth="1"/>
    <col min="8709" max="8709" width="1.7109375" style="5" customWidth="1"/>
    <col min="8710" max="8712" width="6.140625" style="5" customWidth="1"/>
    <col min="8713" max="8713" width="1.7109375" style="5" customWidth="1"/>
    <col min="8714" max="8716" width="6.140625" style="5" customWidth="1"/>
    <col min="8717" max="8956" width="11.42578125" style="5"/>
    <col min="8957" max="8957" width="32.28515625" style="5" customWidth="1"/>
    <col min="8958" max="8958" width="6.28515625" style="5" customWidth="1"/>
    <col min="8959" max="8960" width="6.140625" style="5" customWidth="1"/>
    <col min="8961" max="8961" width="1.7109375" style="5" customWidth="1"/>
    <col min="8962" max="8964" width="6.140625" style="5" customWidth="1"/>
    <col min="8965" max="8965" width="1.7109375" style="5" customWidth="1"/>
    <col min="8966" max="8968" width="6.140625" style="5" customWidth="1"/>
    <col min="8969" max="8969" width="1.7109375" style="5" customWidth="1"/>
    <col min="8970" max="8972" width="6.140625" style="5" customWidth="1"/>
    <col min="8973" max="9212" width="11.42578125" style="5"/>
    <col min="9213" max="9213" width="32.28515625" style="5" customWidth="1"/>
    <col min="9214" max="9214" width="6.28515625" style="5" customWidth="1"/>
    <col min="9215" max="9216" width="6.140625" style="5" customWidth="1"/>
    <col min="9217" max="9217" width="1.7109375" style="5" customWidth="1"/>
    <col min="9218" max="9220" width="6.140625" style="5" customWidth="1"/>
    <col min="9221" max="9221" width="1.7109375" style="5" customWidth="1"/>
    <col min="9222" max="9224" width="6.140625" style="5" customWidth="1"/>
    <col min="9225" max="9225" width="1.7109375" style="5" customWidth="1"/>
    <col min="9226" max="9228" width="6.140625" style="5" customWidth="1"/>
    <col min="9229" max="9468" width="11.42578125" style="5"/>
    <col min="9469" max="9469" width="32.28515625" style="5" customWidth="1"/>
    <col min="9470" max="9470" width="6.28515625" style="5" customWidth="1"/>
    <col min="9471" max="9472" width="6.140625" style="5" customWidth="1"/>
    <col min="9473" max="9473" width="1.7109375" style="5" customWidth="1"/>
    <col min="9474" max="9476" width="6.140625" style="5" customWidth="1"/>
    <col min="9477" max="9477" width="1.7109375" style="5" customWidth="1"/>
    <col min="9478" max="9480" width="6.140625" style="5" customWidth="1"/>
    <col min="9481" max="9481" width="1.7109375" style="5" customWidth="1"/>
    <col min="9482" max="9484" width="6.140625" style="5" customWidth="1"/>
    <col min="9485" max="9724" width="11.42578125" style="5"/>
    <col min="9725" max="9725" width="32.28515625" style="5" customWidth="1"/>
    <col min="9726" max="9726" width="6.28515625" style="5" customWidth="1"/>
    <col min="9727" max="9728" width="6.140625" style="5" customWidth="1"/>
    <col min="9729" max="9729" width="1.7109375" style="5" customWidth="1"/>
    <col min="9730" max="9732" width="6.140625" style="5" customWidth="1"/>
    <col min="9733" max="9733" width="1.7109375" style="5" customWidth="1"/>
    <col min="9734" max="9736" width="6.140625" style="5" customWidth="1"/>
    <col min="9737" max="9737" width="1.7109375" style="5" customWidth="1"/>
    <col min="9738" max="9740" width="6.140625" style="5" customWidth="1"/>
    <col min="9741" max="9980" width="11.42578125" style="5"/>
    <col min="9981" max="9981" width="32.28515625" style="5" customWidth="1"/>
    <col min="9982" max="9982" width="6.28515625" style="5" customWidth="1"/>
    <col min="9983" max="9984" width="6.140625" style="5" customWidth="1"/>
    <col min="9985" max="9985" width="1.7109375" style="5" customWidth="1"/>
    <col min="9986" max="9988" width="6.140625" style="5" customWidth="1"/>
    <col min="9989" max="9989" width="1.7109375" style="5" customWidth="1"/>
    <col min="9990" max="9992" width="6.140625" style="5" customWidth="1"/>
    <col min="9993" max="9993" width="1.7109375" style="5" customWidth="1"/>
    <col min="9994" max="9996" width="6.140625" style="5" customWidth="1"/>
    <col min="9997" max="10236" width="11.42578125" style="5"/>
    <col min="10237" max="10237" width="32.28515625" style="5" customWidth="1"/>
    <col min="10238" max="10238" width="6.28515625" style="5" customWidth="1"/>
    <col min="10239" max="10240" width="6.140625" style="5" customWidth="1"/>
    <col min="10241" max="10241" width="1.7109375" style="5" customWidth="1"/>
    <col min="10242" max="10244" width="6.140625" style="5" customWidth="1"/>
    <col min="10245" max="10245" width="1.7109375" style="5" customWidth="1"/>
    <col min="10246" max="10248" width="6.140625" style="5" customWidth="1"/>
    <col min="10249" max="10249" width="1.7109375" style="5" customWidth="1"/>
    <col min="10250" max="10252" width="6.140625" style="5" customWidth="1"/>
    <col min="10253" max="10492" width="11.42578125" style="5"/>
    <col min="10493" max="10493" width="32.28515625" style="5" customWidth="1"/>
    <col min="10494" max="10494" width="6.28515625" style="5" customWidth="1"/>
    <col min="10495" max="10496" width="6.140625" style="5" customWidth="1"/>
    <col min="10497" max="10497" width="1.7109375" style="5" customWidth="1"/>
    <col min="10498" max="10500" width="6.140625" style="5" customWidth="1"/>
    <col min="10501" max="10501" width="1.7109375" style="5" customWidth="1"/>
    <col min="10502" max="10504" width="6.140625" style="5" customWidth="1"/>
    <col min="10505" max="10505" width="1.7109375" style="5" customWidth="1"/>
    <col min="10506" max="10508" width="6.140625" style="5" customWidth="1"/>
    <col min="10509" max="10748" width="11.42578125" style="5"/>
    <col min="10749" max="10749" width="32.28515625" style="5" customWidth="1"/>
    <col min="10750" max="10750" width="6.28515625" style="5" customWidth="1"/>
    <col min="10751" max="10752" width="6.140625" style="5" customWidth="1"/>
    <col min="10753" max="10753" width="1.7109375" style="5" customWidth="1"/>
    <col min="10754" max="10756" width="6.140625" style="5" customWidth="1"/>
    <col min="10757" max="10757" width="1.7109375" style="5" customWidth="1"/>
    <col min="10758" max="10760" width="6.140625" style="5" customWidth="1"/>
    <col min="10761" max="10761" width="1.7109375" style="5" customWidth="1"/>
    <col min="10762" max="10764" width="6.140625" style="5" customWidth="1"/>
    <col min="10765" max="11004" width="11.42578125" style="5"/>
    <col min="11005" max="11005" width="32.28515625" style="5" customWidth="1"/>
    <col min="11006" max="11006" width="6.28515625" style="5" customWidth="1"/>
    <col min="11007" max="11008" width="6.140625" style="5" customWidth="1"/>
    <col min="11009" max="11009" width="1.7109375" style="5" customWidth="1"/>
    <col min="11010" max="11012" width="6.140625" style="5" customWidth="1"/>
    <col min="11013" max="11013" width="1.7109375" style="5" customWidth="1"/>
    <col min="11014" max="11016" width="6.140625" style="5" customWidth="1"/>
    <col min="11017" max="11017" width="1.7109375" style="5" customWidth="1"/>
    <col min="11018" max="11020" width="6.140625" style="5" customWidth="1"/>
    <col min="11021" max="11260" width="11.42578125" style="5"/>
    <col min="11261" max="11261" width="32.28515625" style="5" customWidth="1"/>
    <col min="11262" max="11262" width="6.28515625" style="5" customWidth="1"/>
    <col min="11263" max="11264" width="6.140625" style="5" customWidth="1"/>
    <col min="11265" max="11265" width="1.7109375" style="5" customWidth="1"/>
    <col min="11266" max="11268" width="6.140625" style="5" customWidth="1"/>
    <col min="11269" max="11269" width="1.7109375" style="5" customWidth="1"/>
    <col min="11270" max="11272" width="6.140625" style="5" customWidth="1"/>
    <col min="11273" max="11273" width="1.7109375" style="5" customWidth="1"/>
    <col min="11274" max="11276" width="6.140625" style="5" customWidth="1"/>
    <col min="11277" max="11516" width="11.42578125" style="5"/>
    <col min="11517" max="11517" width="32.28515625" style="5" customWidth="1"/>
    <col min="11518" max="11518" width="6.28515625" style="5" customWidth="1"/>
    <col min="11519" max="11520" width="6.140625" style="5" customWidth="1"/>
    <col min="11521" max="11521" width="1.7109375" style="5" customWidth="1"/>
    <col min="11522" max="11524" width="6.140625" style="5" customWidth="1"/>
    <col min="11525" max="11525" width="1.7109375" style="5" customWidth="1"/>
    <col min="11526" max="11528" width="6.140625" style="5" customWidth="1"/>
    <col min="11529" max="11529" width="1.7109375" style="5" customWidth="1"/>
    <col min="11530" max="11532" width="6.140625" style="5" customWidth="1"/>
    <col min="11533" max="11772" width="11.42578125" style="5"/>
    <col min="11773" max="11773" width="32.28515625" style="5" customWidth="1"/>
    <col min="11774" max="11774" width="6.28515625" style="5" customWidth="1"/>
    <col min="11775" max="11776" width="6.140625" style="5" customWidth="1"/>
    <col min="11777" max="11777" width="1.7109375" style="5" customWidth="1"/>
    <col min="11778" max="11780" width="6.140625" style="5" customWidth="1"/>
    <col min="11781" max="11781" width="1.7109375" style="5" customWidth="1"/>
    <col min="11782" max="11784" width="6.140625" style="5" customWidth="1"/>
    <col min="11785" max="11785" width="1.7109375" style="5" customWidth="1"/>
    <col min="11786" max="11788" width="6.140625" style="5" customWidth="1"/>
    <col min="11789" max="12028" width="11.42578125" style="5"/>
    <col min="12029" max="12029" width="32.28515625" style="5" customWidth="1"/>
    <col min="12030" max="12030" width="6.28515625" style="5" customWidth="1"/>
    <col min="12031" max="12032" width="6.140625" style="5" customWidth="1"/>
    <col min="12033" max="12033" width="1.7109375" style="5" customWidth="1"/>
    <col min="12034" max="12036" width="6.140625" style="5" customWidth="1"/>
    <col min="12037" max="12037" width="1.7109375" style="5" customWidth="1"/>
    <col min="12038" max="12040" width="6.140625" style="5" customWidth="1"/>
    <col min="12041" max="12041" width="1.7109375" style="5" customWidth="1"/>
    <col min="12042" max="12044" width="6.140625" style="5" customWidth="1"/>
    <col min="12045" max="12284" width="11.42578125" style="5"/>
    <col min="12285" max="12285" width="32.28515625" style="5" customWidth="1"/>
    <col min="12286" max="12286" width="6.28515625" style="5" customWidth="1"/>
    <col min="12287" max="12288" width="6.140625" style="5" customWidth="1"/>
    <col min="12289" max="12289" width="1.7109375" style="5" customWidth="1"/>
    <col min="12290" max="12292" width="6.140625" style="5" customWidth="1"/>
    <col min="12293" max="12293" width="1.7109375" style="5" customWidth="1"/>
    <col min="12294" max="12296" width="6.140625" style="5" customWidth="1"/>
    <col min="12297" max="12297" width="1.7109375" style="5" customWidth="1"/>
    <col min="12298" max="12300" width="6.140625" style="5" customWidth="1"/>
    <col min="12301" max="12540" width="11.42578125" style="5"/>
    <col min="12541" max="12541" width="32.28515625" style="5" customWidth="1"/>
    <col min="12542" max="12542" width="6.28515625" style="5" customWidth="1"/>
    <col min="12543" max="12544" width="6.140625" style="5" customWidth="1"/>
    <col min="12545" max="12545" width="1.7109375" style="5" customWidth="1"/>
    <col min="12546" max="12548" width="6.140625" style="5" customWidth="1"/>
    <col min="12549" max="12549" width="1.7109375" style="5" customWidth="1"/>
    <col min="12550" max="12552" width="6.140625" style="5" customWidth="1"/>
    <col min="12553" max="12553" width="1.7109375" style="5" customWidth="1"/>
    <col min="12554" max="12556" width="6.140625" style="5" customWidth="1"/>
    <col min="12557" max="12796" width="11.42578125" style="5"/>
    <col min="12797" max="12797" width="32.28515625" style="5" customWidth="1"/>
    <col min="12798" max="12798" width="6.28515625" style="5" customWidth="1"/>
    <col min="12799" max="12800" width="6.140625" style="5" customWidth="1"/>
    <col min="12801" max="12801" width="1.7109375" style="5" customWidth="1"/>
    <col min="12802" max="12804" width="6.140625" style="5" customWidth="1"/>
    <col min="12805" max="12805" width="1.7109375" style="5" customWidth="1"/>
    <col min="12806" max="12808" width="6.140625" style="5" customWidth="1"/>
    <col min="12809" max="12809" width="1.7109375" style="5" customWidth="1"/>
    <col min="12810" max="12812" width="6.140625" style="5" customWidth="1"/>
    <col min="12813" max="13052" width="11.42578125" style="5"/>
    <col min="13053" max="13053" width="32.28515625" style="5" customWidth="1"/>
    <col min="13054" max="13054" width="6.28515625" style="5" customWidth="1"/>
    <col min="13055" max="13056" width="6.140625" style="5" customWidth="1"/>
    <col min="13057" max="13057" width="1.7109375" style="5" customWidth="1"/>
    <col min="13058" max="13060" width="6.140625" style="5" customWidth="1"/>
    <col min="13061" max="13061" width="1.7109375" style="5" customWidth="1"/>
    <col min="13062" max="13064" width="6.140625" style="5" customWidth="1"/>
    <col min="13065" max="13065" width="1.7109375" style="5" customWidth="1"/>
    <col min="13066" max="13068" width="6.140625" style="5" customWidth="1"/>
    <col min="13069" max="13308" width="11.42578125" style="5"/>
    <col min="13309" max="13309" width="32.28515625" style="5" customWidth="1"/>
    <col min="13310" max="13310" width="6.28515625" style="5" customWidth="1"/>
    <col min="13311" max="13312" width="6.140625" style="5" customWidth="1"/>
    <col min="13313" max="13313" width="1.7109375" style="5" customWidth="1"/>
    <col min="13314" max="13316" width="6.140625" style="5" customWidth="1"/>
    <col min="13317" max="13317" width="1.7109375" style="5" customWidth="1"/>
    <col min="13318" max="13320" width="6.140625" style="5" customWidth="1"/>
    <col min="13321" max="13321" width="1.7109375" style="5" customWidth="1"/>
    <col min="13322" max="13324" width="6.140625" style="5" customWidth="1"/>
    <col min="13325" max="13564" width="11.42578125" style="5"/>
    <col min="13565" max="13565" width="32.28515625" style="5" customWidth="1"/>
    <col min="13566" max="13566" width="6.28515625" style="5" customWidth="1"/>
    <col min="13567" max="13568" width="6.140625" style="5" customWidth="1"/>
    <col min="13569" max="13569" width="1.7109375" style="5" customWidth="1"/>
    <col min="13570" max="13572" width="6.140625" style="5" customWidth="1"/>
    <col min="13573" max="13573" width="1.7109375" style="5" customWidth="1"/>
    <col min="13574" max="13576" width="6.140625" style="5" customWidth="1"/>
    <col min="13577" max="13577" width="1.7109375" style="5" customWidth="1"/>
    <col min="13578" max="13580" width="6.140625" style="5" customWidth="1"/>
    <col min="13581" max="13820" width="11.42578125" style="5"/>
    <col min="13821" max="13821" width="32.28515625" style="5" customWidth="1"/>
    <col min="13822" max="13822" width="6.28515625" style="5" customWidth="1"/>
    <col min="13823" max="13824" width="6.140625" style="5" customWidth="1"/>
    <col min="13825" max="13825" width="1.7109375" style="5" customWidth="1"/>
    <col min="13826" max="13828" width="6.140625" style="5" customWidth="1"/>
    <col min="13829" max="13829" width="1.7109375" style="5" customWidth="1"/>
    <col min="13830" max="13832" width="6.140625" style="5" customWidth="1"/>
    <col min="13833" max="13833" width="1.7109375" style="5" customWidth="1"/>
    <col min="13834" max="13836" width="6.140625" style="5" customWidth="1"/>
    <col min="13837" max="14076" width="11.42578125" style="5"/>
    <col min="14077" max="14077" width="32.28515625" style="5" customWidth="1"/>
    <col min="14078" max="14078" width="6.28515625" style="5" customWidth="1"/>
    <col min="14079" max="14080" width="6.140625" style="5" customWidth="1"/>
    <col min="14081" max="14081" width="1.7109375" style="5" customWidth="1"/>
    <col min="14082" max="14084" width="6.140625" style="5" customWidth="1"/>
    <col min="14085" max="14085" width="1.7109375" style="5" customWidth="1"/>
    <col min="14086" max="14088" width="6.140625" style="5" customWidth="1"/>
    <col min="14089" max="14089" width="1.7109375" style="5" customWidth="1"/>
    <col min="14090" max="14092" width="6.140625" style="5" customWidth="1"/>
    <col min="14093" max="14332" width="11.42578125" style="5"/>
    <col min="14333" max="14333" width="32.28515625" style="5" customWidth="1"/>
    <col min="14334" max="14334" width="6.28515625" style="5" customWidth="1"/>
    <col min="14335" max="14336" width="6.140625" style="5" customWidth="1"/>
    <col min="14337" max="14337" width="1.7109375" style="5" customWidth="1"/>
    <col min="14338" max="14340" width="6.140625" style="5" customWidth="1"/>
    <col min="14341" max="14341" width="1.7109375" style="5" customWidth="1"/>
    <col min="14342" max="14344" width="6.140625" style="5" customWidth="1"/>
    <col min="14345" max="14345" width="1.7109375" style="5" customWidth="1"/>
    <col min="14346" max="14348" width="6.140625" style="5" customWidth="1"/>
    <col min="14349" max="14588" width="11.42578125" style="5"/>
    <col min="14589" max="14589" width="32.28515625" style="5" customWidth="1"/>
    <col min="14590" max="14590" width="6.28515625" style="5" customWidth="1"/>
    <col min="14591" max="14592" width="6.140625" style="5" customWidth="1"/>
    <col min="14593" max="14593" width="1.7109375" style="5" customWidth="1"/>
    <col min="14594" max="14596" width="6.140625" style="5" customWidth="1"/>
    <col min="14597" max="14597" width="1.7109375" style="5" customWidth="1"/>
    <col min="14598" max="14600" width="6.140625" style="5" customWidth="1"/>
    <col min="14601" max="14601" width="1.7109375" style="5" customWidth="1"/>
    <col min="14602" max="14604" width="6.140625" style="5" customWidth="1"/>
    <col min="14605" max="14844" width="11.42578125" style="5"/>
    <col min="14845" max="14845" width="32.28515625" style="5" customWidth="1"/>
    <col min="14846" max="14846" width="6.28515625" style="5" customWidth="1"/>
    <col min="14847" max="14848" width="6.140625" style="5" customWidth="1"/>
    <col min="14849" max="14849" width="1.7109375" style="5" customWidth="1"/>
    <col min="14850" max="14852" width="6.140625" style="5" customWidth="1"/>
    <col min="14853" max="14853" width="1.7109375" style="5" customWidth="1"/>
    <col min="14854" max="14856" width="6.140625" style="5" customWidth="1"/>
    <col min="14857" max="14857" width="1.7109375" style="5" customWidth="1"/>
    <col min="14858" max="14860" width="6.140625" style="5" customWidth="1"/>
    <col min="14861" max="15100" width="11.42578125" style="5"/>
    <col min="15101" max="15101" width="32.28515625" style="5" customWidth="1"/>
    <col min="15102" max="15102" width="6.28515625" style="5" customWidth="1"/>
    <col min="15103" max="15104" width="6.140625" style="5" customWidth="1"/>
    <col min="15105" max="15105" width="1.7109375" style="5" customWidth="1"/>
    <col min="15106" max="15108" width="6.140625" style="5" customWidth="1"/>
    <col min="15109" max="15109" width="1.7109375" style="5" customWidth="1"/>
    <col min="15110" max="15112" width="6.140625" style="5" customWidth="1"/>
    <col min="15113" max="15113" width="1.7109375" style="5" customWidth="1"/>
    <col min="15114" max="15116" width="6.140625" style="5" customWidth="1"/>
    <col min="15117" max="15356" width="11.42578125" style="5"/>
    <col min="15357" max="15357" width="32.28515625" style="5" customWidth="1"/>
    <col min="15358" max="15358" width="6.28515625" style="5" customWidth="1"/>
    <col min="15359" max="15360" width="6.140625" style="5" customWidth="1"/>
    <col min="15361" max="15361" width="1.7109375" style="5" customWidth="1"/>
    <col min="15362" max="15364" width="6.140625" style="5" customWidth="1"/>
    <col min="15365" max="15365" width="1.7109375" style="5" customWidth="1"/>
    <col min="15366" max="15368" width="6.140625" style="5" customWidth="1"/>
    <col min="15369" max="15369" width="1.7109375" style="5" customWidth="1"/>
    <col min="15370" max="15372" width="6.140625" style="5" customWidth="1"/>
    <col min="15373" max="15612" width="11.42578125" style="5"/>
    <col min="15613" max="15613" width="32.28515625" style="5" customWidth="1"/>
    <col min="15614" max="15614" width="6.28515625" style="5" customWidth="1"/>
    <col min="15615" max="15616" width="6.140625" style="5" customWidth="1"/>
    <col min="15617" max="15617" width="1.7109375" style="5" customWidth="1"/>
    <col min="15618" max="15620" width="6.140625" style="5" customWidth="1"/>
    <col min="15621" max="15621" width="1.7109375" style="5" customWidth="1"/>
    <col min="15622" max="15624" width="6.140625" style="5" customWidth="1"/>
    <col min="15625" max="15625" width="1.7109375" style="5" customWidth="1"/>
    <col min="15626" max="15628" width="6.140625" style="5" customWidth="1"/>
    <col min="15629" max="15868" width="11.42578125" style="5"/>
    <col min="15869" max="15869" width="32.28515625" style="5" customWidth="1"/>
    <col min="15870" max="15870" width="6.28515625" style="5" customWidth="1"/>
    <col min="15871" max="15872" width="6.140625" style="5" customWidth="1"/>
    <col min="15873" max="15873" width="1.7109375" style="5" customWidth="1"/>
    <col min="15874" max="15876" width="6.140625" style="5" customWidth="1"/>
    <col min="15877" max="15877" width="1.7109375" style="5" customWidth="1"/>
    <col min="15878" max="15880" width="6.140625" style="5" customWidth="1"/>
    <col min="15881" max="15881" width="1.7109375" style="5" customWidth="1"/>
    <col min="15882" max="15884" width="6.140625" style="5" customWidth="1"/>
    <col min="15885" max="16124" width="11.42578125" style="5"/>
    <col min="16125" max="16125" width="32.28515625" style="5" customWidth="1"/>
    <col min="16126" max="16126" width="6.28515625" style="5" customWidth="1"/>
    <col min="16127" max="16128" width="6.140625" style="5" customWidth="1"/>
    <col min="16129" max="16129" width="1.7109375" style="5" customWidth="1"/>
    <col min="16130" max="16132" width="6.140625" style="5" customWidth="1"/>
    <col min="16133" max="16133" width="1.7109375" style="5" customWidth="1"/>
    <col min="16134" max="16136" width="6.140625" style="5" customWidth="1"/>
    <col min="16137" max="16137" width="1.7109375" style="5" customWidth="1"/>
    <col min="16138" max="16140" width="6.140625" style="5" customWidth="1"/>
    <col min="16141" max="16384" width="11.42578125" style="5"/>
  </cols>
  <sheetData>
    <row r="1" spans="1:24" ht="19.5" thickBot="1" x14ac:dyDescent="0.35">
      <c r="A1" s="360" t="s">
        <v>214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V1" s="179"/>
      <c r="W1" s="285" t="s">
        <v>195</v>
      </c>
      <c r="X1" s="179"/>
    </row>
    <row r="2" spans="1:24" ht="12.75" customHeight="1" x14ac:dyDescent="0.2">
      <c r="A2" s="360" t="s">
        <v>366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V2" s="179"/>
      <c r="W2" s="179"/>
      <c r="X2" s="179"/>
    </row>
    <row r="3" spans="1:24" ht="12.75" customHeight="1" x14ac:dyDescent="0.2">
      <c r="A3" s="360" t="s">
        <v>370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</row>
    <row r="4" spans="1:24" ht="12.75" customHeight="1" x14ac:dyDescent="0.2">
      <c r="A4" s="360" t="s">
        <v>375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</row>
    <row r="5" spans="1:24" ht="12.75" customHeight="1" x14ac:dyDescent="0.2">
      <c r="A5" s="360" t="s">
        <v>361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</row>
    <row r="6" spans="1:24" ht="12.75" customHeight="1" x14ac:dyDescent="0.2">
      <c r="A6" s="360" t="s">
        <v>403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</row>
    <row r="7" spans="1:24" ht="12.75" customHeight="1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17"/>
      <c r="R7" s="17"/>
      <c r="S7" s="17"/>
      <c r="T7" s="17"/>
    </row>
    <row r="8" spans="1:24" ht="25.5" customHeight="1" x14ac:dyDescent="0.2">
      <c r="A8" s="369" t="s">
        <v>152</v>
      </c>
      <c r="B8" s="367" t="s">
        <v>0</v>
      </c>
      <c r="C8" s="367"/>
      <c r="D8" s="367"/>
      <c r="E8" s="199"/>
      <c r="F8" s="367" t="s">
        <v>81</v>
      </c>
      <c r="G8" s="367"/>
      <c r="H8" s="367"/>
      <c r="I8" s="199"/>
      <c r="J8" s="367" t="s">
        <v>79</v>
      </c>
      <c r="K8" s="367"/>
      <c r="L8" s="367"/>
      <c r="M8" s="199"/>
      <c r="N8" s="367" t="s">
        <v>1</v>
      </c>
      <c r="O8" s="367"/>
      <c r="P8" s="367"/>
      <c r="Q8" s="250"/>
      <c r="R8" s="367" t="s">
        <v>82</v>
      </c>
      <c r="S8" s="367"/>
      <c r="T8" s="367"/>
    </row>
    <row r="9" spans="1:24" ht="15.75" customHeight="1" thickBot="1" x14ac:dyDescent="0.25">
      <c r="A9" s="370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ht="15" customHeight="1" x14ac:dyDescent="0.2">
      <c r="A10" s="143"/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7"/>
      <c r="R10" s="7"/>
      <c r="S10" s="7"/>
      <c r="T10" s="7"/>
    </row>
    <row r="11" spans="1:24" ht="15" customHeight="1" x14ac:dyDescent="0.25">
      <c r="A11" s="26"/>
      <c r="B11" s="346" t="s">
        <v>5</v>
      </c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</row>
    <row r="12" spans="1:24" ht="15" customHeight="1" x14ac:dyDescent="0.25">
      <c r="A12" s="26"/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</row>
    <row r="13" spans="1:24" s="13" customFormat="1" ht="15" customHeight="1" x14ac:dyDescent="0.25">
      <c r="A13" s="11" t="s">
        <v>0</v>
      </c>
      <c r="B13" s="220">
        <f>SUM(B15:B20)</f>
        <v>121259</v>
      </c>
      <c r="C13" s="220">
        <f t="shared" ref="C13:D13" si="0">SUM(C15:C20)</f>
        <v>34615</v>
      </c>
      <c r="D13" s="220">
        <f t="shared" si="0"/>
        <v>86644</v>
      </c>
      <c r="E13" s="220"/>
      <c r="F13" s="220">
        <f>SUM(F15:F20)</f>
        <v>6839</v>
      </c>
      <c r="G13" s="220">
        <f t="shared" ref="G13:H13" si="1">SUM(G15:G20)</f>
        <v>2288</v>
      </c>
      <c r="H13" s="220">
        <f t="shared" si="1"/>
        <v>4551</v>
      </c>
      <c r="I13" s="220"/>
      <c r="J13" s="220">
        <f>SUM(J15:J20)</f>
        <v>3014</v>
      </c>
      <c r="K13" s="220">
        <f t="shared" ref="K13:L13" si="2">SUM(K15:K20)</f>
        <v>438</v>
      </c>
      <c r="L13" s="220">
        <f t="shared" si="2"/>
        <v>2576</v>
      </c>
      <c r="M13" s="220"/>
      <c r="N13" s="220">
        <f>SUM(N15:N20)</f>
        <v>89799</v>
      </c>
      <c r="O13" s="220">
        <f t="shared" ref="O13:P13" si="3">SUM(O15:O20)</f>
        <v>25345</v>
      </c>
      <c r="P13" s="220">
        <f t="shared" si="3"/>
        <v>64454</v>
      </c>
      <c r="Q13" s="299"/>
      <c r="R13" s="220">
        <f>SUM(R15:R20)</f>
        <v>21607</v>
      </c>
      <c r="S13" s="220">
        <f t="shared" ref="S13:T13" si="4">SUM(S15:S20)</f>
        <v>6544</v>
      </c>
      <c r="T13" s="220">
        <f t="shared" si="4"/>
        <v>15063</v>
      </c>
      <c r="V13" s="77"/>
    </row>
    <row r="14" spans="1:24" ht="15" customHeight="1" x14ac:dyDescent="0.2">
      <c r="A14" s="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</row>
    <row r="15" spans="1:24" ht="15" customHeight="1" x14ac:dyDescent="0.2">
      <c r="A15" s="209" t="s">
        <v>127</v>
      </c>
      <c r="B15" s="295">
        <v>11470</v>
      </c>
      <c r="C15" s="295">
        <v>1053</v>
      </c>
      <c r="D15" s="295">
        <v>10417</v>
      </c>
      <c r="E15" s="295"/>
      <c r="F15" s="295">
        <v>394</v>
      </c>
      <c r="G15" s="295">
        <v>50</v>
      </c>
      <c r="H15" s="295">
        <v>344</v>
      </c>
      <c r="I15" s="295"/>
      <c r="J15" s="295">
        <v>51</v>
      </c>
      <c r="K15" s="295">
        <v>2</v>
      </c>
      <c r="L15" s="295">
        <v>49</v>
      </c>
      <c r="M15" s="295"/>
      <c r="N15" s="295">
        <v>9653</v>
      </c>
      <c r="O15" s="295">
        <v>676</v>
      </c>
      <c r="P15" s="295">
        <v>8977</v>
      </c>
      <c r="Q15" s="295"/>
      <c r="R15" s="295">
        <v>1372</v>
      </c>
      <c r="S15" s="295">
        <v>325</v>
      </c>
      <c r="T15" s="295">
        <v>1047</v>
      </c>
    </row>
    <row r="16" spans="1:24" ht="15" customHeight="1" x14ac:dyDescent="0.2">
      <c r="A16" s="209" t="s">
        <v>128</v>
      </c>
      <c r="B16" s="295">
        <v>50141</v>
      </c>
      <c r="C16" s="295">
        <v>12448</v>
      </c>
      <c r="D16" s="295">
        <v>37693</v>
      </c>
      <c r="E16" s="295"/>
      <c r="F16" s="295">
        <v>3237</v>
      </c>
      <c r="G16" s="295">
        <v>1011</v>
      </c>
      <c r="H16" s="295">
        <v>2226</v>
      </c>
      <c r="I16" s="295"/>
      <c r="J16" s="295">
        <v>982</v>
      </c>
      <c r="K16" s="295">
        <v>113</v>
      </c>
      <c r="L16" s="295">
        <v>869</v>
      </c>
      <c r="M16" s="295"/>
      <c r="N16" s="295">
        <v>33883</v>
      </c>
      <c r="O16" s="295">
        <v>8109</v>
      </c>
      <c r="P16" s="295">
        <v>25774</v>
      </c>
      <c r="Q16" s="295"/>
      <c r="R16" s="295">
        <v>12039</v>
      </c>
      <c r="S16" s="295">
        <v>3215</v>
      </c>
      <c r="T16" s="295">
        <v>8824</v>
      </c>
    </row>
    <row r="17" spans="1:20" ht="15" customHeight="1" x14ac:dyDescent="0.2">
      <c r="A17" s="209" t="s">
        <v>132</v>
      </c>
      <c r="B17" s="295">
        <v>36</v>
      </c>
      <c r="C17" s="295">
        <v>9</v>
      </c>
      <c r="D17" s="295">
        <v>27</v>
      </c>
      <c r="E17" s="295"/>
      <c r="F17" s="295">
        <v>6</v>
      </c>
      <c r="G17" s="295">
        <v>1</v>
      </c>
      <c r="H17" s="295">
        <v>5</v>
      </c>
      <c r="I17" s="295"/>
      <c r="J17" s="295">
        <v>2</v>
      </c>
      <c r="K17" s="295">
        <v>0</v>
      </c>
      <c r="L17" s="295">
        <v>2</v>
      </c>
      <c r="M17" s="295"/>
      <c r="N17" s="295">
        <v>14</v>
      </c>
      <c r="O17" s="295">
        <v>3</v>
      </c>
      <c r="P17" s="295">
        <v>11</v>
      </c>
      <c r="Q17" s="295"/>
      <c r="R17" s="295">
        <v>14</v>
      </c>
      <c r="S17" s="295">
        <v>5</v>
      </c>
      <c r="T17" s="295">
        <v>9</v>
      </c>
    </row>
    <row r="18" spans="1:20" ht="15" customHeight="1" x14ac:dyDescent="0.2">
      <c r="A18" s="209" t="s">
        <v>144</v>
      </c>
      <c r="B18" s="295">
        <v>41423</v>
      </c>
      <c r="C18" s="295">
        <v>17450</v>
      </c>
      <c r="D18" s="295">
        <v>23973</v>
      </c>
      <c r="E18" s="295"/>
      <c r="F18" s="295">
        <v>2856</v>
      </c>
      <c r="G18" s="295">
        <v>1093</v>
      </c>
      <c r="H18" s="295">
        <v>1763</v>
      </c>
      <c r="I18" s="295"/>
      <c r="J18" s="295">
        <v>1854</v>
      </c>
      <c r="K18" s="295">
        <v>311</v>
      </c>
      <c r="L18" s="295">
        <v>1543</v>
      </c>
      <c r="M18" s="295"/>
      <c r="N18" s="295">
        <v>29788</v>
      </c>
      <c r="O18" s="295">
        <v>13396</v>
      </c>
      <c r="P18" s="295">
        <v>16392</v>
      </c>
      <c r="Q18" s="295"/>
      <c r="R18" s="295">
        <v>6925</v>
      </c>
      <c r="S18" s="295">
        <v>2650</v>
      </c>
      <c r="T18" s="295">
        <v>4275</v>
      </c>
    </row>
    <row r="19" spans="1:20" ht="15" customHeight="1" x14ac:dyDescent="0.2">
      <c r="A19" s="209" t="s">
        <v>145</v>
      </c>
      <c r="B19" s="295">
        <v>13926</v>
      </c>
      <c r="C19" s="295">
        <v>1937</v>
      </c>
      <c r="D19" s="295">
        <v>11989</v>
      </c>
      <c r="E19" s="295"/>
      <c r="F19" s="295">
        <v>71</v>
      </c>
      <c r="G19" s="295">
        <v>7</v>
      </c>
      <c r="H19" s="295">
        <v>64</v>
      </c>
      <c r="I19" s="295"/>
      <c r="J19" s="295">
        <v>5</v>
      </c>
      <c r="K19" s="295">
        <v>1</v>
      </c>
      <c r="L19" s="295">
        <v>4</v>
      </c>
      <c r="M19" s="295"/>
      <c r="N19" s="295">
        <v>13166</v>
      </c>
      <c r="O19" s="295">
        <v>1800</v>
      </c>
      <c r="P19" s="295">
        <v>11366</v>
      </c>
      <c r="Q19" s="295"/>
      <c r="R19" s="295">
        <v>684</v>
      </c>
      <c r="S19" s="295">
        <v>129</v>
      </c>
      <c r="T19" s="295">
        <v>555</v>
      </c>
    </row>
    <row r="20" spans="1:20" ht="15" customHeight="1" x14ac:dyDescent="0.2">
      <c r="A20" s="209" t="s">
        <v>146</v>
      </c>
      <c r="B20" s="295">
        <v>4263</v>
      </c>
      <c r="C20" s="295">
        <v>1718</v>
      </c>
      <c r="D20" s="295">
        <v>2545</v>
      </c>
      <c r="E20" s="295"/>
      <c r="F20" s="295">
        <v>275</v>
      </c>
      <c r="G20" s="295">
        <v>126</v>
      </c>
      <c r="H20" s="295">
        <v>149</v>
      </c>
      <c r="I20" s="295"/>
      <c r="J20" s="295">
        <v>120</v>
      </c>
      <c r="K20" s="295">
        <v>11</v>
      </c>
      <c r="L20" s="295">
        <v>109</v>
      </c>
      <c r="M20" s="295"/>
      <c r="N20" s="295">
        <v>3295</v>
      </c>
      <c r="O20" s="295">
        <v>1361</v>
      </c>
      <c r="P20" s="295">
        <v>1934</v>
      </c>
      <c r="Q20" s="295"/>
      <c r="R20" s="295">
        <v>573</v>
      </c>
      <c r="S20" s="295">
        <v>220</v>
      </c>
      <c r="T20" s="295">
        <v>353</v>
      </c>
    </row>
    <row r="21" spans="1:20" ht="15" customHeight="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7"/>
      <c r="R21" s="7"/>
      <c r="S21" s="7"/>
      <c r="T21" s="7"/>
    </row>
    <row r="22" spans="1:20" ht="15" customHeight="1" x14ac:dyDescent="0.25">
      <c r="A22" s="95"/>
      <c r="B22" s="346" t="s">
        <v>11</v>
      </c>
      <c r="C22" s="346"/>
      <c r="D22" s="346"/>
      <c r="E22" s="346"/>
      <c r="F22" s="346"/>
      <c r="G22" s="346"/>
      <c r="H22" s="346"/>
      <c r="I22" s="346"/>
      <c r="J22" s="346"/>
      <c r="K22" s="346"/>
      <c r="L22" s="346"/>
      <c r="M22" s="346"/>
      <c r="N22" s="346"/>
      <c r="O22" s="346"/>
      <c r="P22" s="346"/>
      <c r="Q22" s="346"/>
      <c r="R22" s="346"/>
      <c r="S22" s="346"/>
      <c r="T22" s="346"/>
    </row>
    <row r="23" spans="1:20" ht="15" customHeight="1" x14ac:dyDescent="0.25">
      <c r="A23" s="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1:20" s="13" customFormat="1" ht="15" customHeight="1" x14ac:dyDescent="0.25">
      <c r="A24" s="11" t="s">
        <v>0</v>
      </c>
      <c r="B24" s="144">
        <f>+C24+D24</f>
        <v>100</v>
      </c>
      <c r="C24" s="144">
        <f>+C13/B13*100</f>
        <v>28.546334705052821</v>
      </c>
      <c r="D24" s="144">
        <f>+D13/B13*100</f>
        <v>71.453665294947172</v>
      </c>
      <c r="E24" s="11"/>
      <c r="F24" s="144">
        <f>+G24+H24</f>
        <v>100.00000000000001</v>
      </c>
      <c r="G24" s="144">
        <f>+G13/F13*100</f>
        <v>33.455183506360584</v>
      </c>
      <c r="H24" s="144">
        <f>+H13/F13*100</f>
        <v>66.544816493639431</v>
      </c>
      <c r="I24" s="11"/>
      <c r="J24" s="144">
        <f>+K24+L24</f>
        <v>100</v>
      </c>
      <c r="K24" s="144">
        <f>+K13/J13*100</f>
        <v>14.532183145321831</v>
      </c>
      <c r="L24" s="144">
        <f>+L13/J13*100</f>
        <v>85.467816854678176</v>
      </c>
      <c r="M24" s="11"/>
      <c r="N24" s="144">
        <f>+O24+P24</f>
        <v>100</v>
      </c>
      <c r="O24" s="144">
        <f>+O13/N13*100</f>
        <v>28.224145035022662</v>
      </c>
      <c r="P24" s="144">
        <f>+P13/N13*100</f>
        <v>71.775854964977341</v>
      </c>
      <c r="Q24" s="131"/>
      <c r="R24" s="144">
        <f>+S24+T24</f>
        <v>100</v>
      </c>
      <c r="S24" s="144">
        <f>+S13/R13*100</f>
        <v>30.28648123293377</v>
      </c>
      <c r="T24" s="144">
        <f>+T13/R13*100</f>
        <v>69.713518767066233</v>
      </c>
    </row>
    <row r="25" spans="1:20" ht="15" customHeight="1" x14ac:dyDescent="0.2">
      <c r="A25" s="2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15" customHeight="1" x14ac:dyDescent="0.2">
      <c r="A26" s="209" t="s">
        <v>127</v>
      </c>
      <c r="B26" s="121">
        <f t="shared" ref="B26:B31" si="5">+C26+D26</f>
        <v>100</v>
      </c>
      <c r="C26" s="121">
        <f t="shared" ref="C26:C31" si="6">+C15/B15*100</f>
        <v>9.1804707933740204</v>
      </c>
      <c r="D26" s="121">
        <f t="shared" ref="D26:D31" si="7">+D15/B15*100</f>
        <v>90.819529206625987</v>
      </c>
      <c r="E26" s="7"/>
      <c r="F26" s="121">
        <f t="shared" ref="F26:F31" si="8">+G26+H26</f>
        <v>100</v>
      </c>
      <c r="G26" s="121">
        <f t="shared" ref="G26:G31" si="9">+G15/F15*100</f>
        <v>12.690355329949238</v>
      </c>
      <c r="H26" s="121">
        <f t="shared" ref="H26:H31" si="10">+H15/F15*100</f>
        <v>87.309644670050758</v>
      </c>
      <c r="I26" s="7"/>
      <c r="J26" s="121">
        <f t="shared" ref="J26:J31" si="11">+K26+L26</f>
        <v>100</v>
      </c>
      <c r="K26" s="121">
        <f t="shared" ref="K26:K31" si="12">+K15/J15*100</f>
        <v>3.9215686274509802</v>
      </c>
      <c r="L26" s="121">
        <f t="shared" ref="L26:L31" si="13">+L15/J15*100</f>
        <v>96.078431372549019</v>
      </c>
      <c r="M26" s="7"/>
      <c r="N26" s="121">
        <f t="shared" ref="N26:N31" si="14">+O26+P26</f>
        <v>100</v>
      </c>
      <c r="O26" s="121">
        <f t="shared" ref="O26:O31" si="15">+O15/N15*100</f>
        <v>7.0030042473842329</v>
      </c>
      <c r="P26" s="121">
        <f t="shared" ref="P26:P31" si="16">+P15/N15*100</f>
        <v>92.99699575261576</v>
      </c>
      <c r="Q26" s="7"/>
      <c r="R26" s="121">
        <f t="shared" ref="R26:R31" si="17">+S26+T26</f>
        <v>100</v>
      </c>
      <c r="S26" s="121">
        <f t="shared" ref="S26:S31" si="18">+S15/R15*100</f>
        <v>23.688046647230323</v>
      </c>
      <c r="T26" s="121">
        <f t="shared" ref="T26:T31" si="19">+T15/R15*100</f>
        <v>76.311953352769677</v>
      </c>
    </row>
    <row r="27" spans="1:20" ht="15" customHeight="1" x14ac:dyDescent="0.2">
      <c r="A27" s="209" t="s">
        <v>128</v>
      </c>
      <c r="B27" s="121">
        <f t="shared" si="5"/>
        <v>100</v>
      </c>
      <c r="C27" s="121">
        <f t="shared" si="6"/>
        <v>24.825990706208493</v>
      </c>
      <c r="D27" s="121">
        <f t="shared" si="7"/>
        <v>75.174009293791514</v>
      </c>
      <c r="E27" s="7"/>
      <c r="F27" s="121">
        <f t="shared" si="8"/>
        <v>100</v>
      </c>
      <c r="G27" s="121">
        <f t="shared" si="9"/>
        <v>31.23262279888786</v>
      </c>
      <c r="H27" s="121">
        <f t="shared" si="10"/>
        <v>68.76737720111214</v>
      </c>
      <c r="I27" s="7"/>
      <c r="J27" s="121">
        <f t="shared" si="11"/>
        <v>100</v>
      </c>
      <c r="K27" s="121">
        <f t="shared" si="12"/>
        <v>11.507128309572302</v>
      </c>
      <c r="L27" s="121">
        <f t="shared" si="13"/>
        <v>88.492871690427705</v>
      </c>
      <c r="M27" s="7"/>
      <c r="N27" s="121">
        <f t="shared" si="14"/>
        <v>100</v>
      </c>
      <c r="O27" s="121">
        <f t="shared" si="15"/>
        <v>23.932355458489507</v>
      </c>
      <c r="P27" s="121">
        <f t="shared" si="16"/>
        <v>76.067644541510489</v>
      </c>
      <c r="Q27" s="7"/>
      <c r="R27" s="121">
        <f t="shared" si="17"/>
        <v>100</v>
      </c>
      <c r="S27" s="121">
        <f t="shared" si="18"/>
        <v>26.704875820250852</v>
      </c>
      <c r="T27" s="121">
        <f t="shared" si="19"/>
        <v>73.295124179749152</v>
      </c>
    </row>
    <row r="28" spans="1:20" ht="15" customHeight="1" x14ac:dyDescent="0.2">
      <c r="A28" s="209" t="s">
        <v>132</v>
      </c>
      <c r="B28" s="121">
        <f t="shared" si="5"/>
        <v>100</v>
      </c>
      <c r="C28" s="121">
        <f t="shared" si="6"/>
        <v>25</v>
      </c>
      <c r="D28" s="121">
        <f t="shared" si="7"/>
        <v>75</v>
      </c>
      <c r="E28" s="7"/>
      <c r="F28" s="121">
        <f t="shared" si="8"/>
        <v>100</v>
      </c>
      <c r="G28" s="121">
        <f t="shared" si="9"/>
        <v>16.666666666666664</v>
      </c>
      <c r="H28" s="121">
        <f t="shared" si="10"/>
        <v>83.333333333333343</v>
      </c>
      <c r="I28" s="7"/>
      <c r="J28" s="121">
        <f t="shared" si="11"/>
        <v>100</v>
      </c>
      <c r="K28" s="121">
        <f t="shared" si="12"/>
        <v>0</v>
      </c>
      <c r="L28" s="121">
        <f t="shared" si="13"/>
        <v>100</v>
      </c>
      <c r="M28" s="7"/>
      <c r="N28" s="121">
        <f t="shared" si="14"/>
        <v>100</v>
      </c>
      <c r="O28" s="121">
        <f t="shared" si="15"/>
        <v>21.428571428571427</v>
      </c>
      <c r="P28" s="121">
        <f t="shared" si="16"/>
        <v>78.571428571428569</v>
      </c>
      <c r="Q28" s="7"/>
      <c r="R28" s="121">
        <f t="shared" si="17"/>
        <v>100</v>
      </c>
      <c r="S28" s="121">
        <f t="shared" si="18"/>
        <v>35.714285714285715</v>
      </c>
      <c r="T28" s="121">
        <f t="shared" si="19"/>
        <v>64.285714285714292</v>
      </c>
    </row>
    <row r="29" spans="1:20" ht="15" customHeight="1" x14ac:dyDescent="0.2">
      <c r="A29" s="209" t="s">
        <v>144</v>
      </c>
      <c r="B29" s="121">
        <f t="shared" si="5"/>
        <v>100</v>
      </c>
      <c r="C29" s="121">
        <f t="shared" si="6"/>
        <v>42.126354923593176</v>
      </c>
      <c r="D29" s="121">
        <f t="shared" si="7"/>
        <v>57.873645076406831</v>
      </c>
      <c r="E29" s="7"/>
      <c r="F29" s="121">
        <f t="shared" si="8"/>
        <v>100</v>
      </c>
      <c r="G29" s="121">
        <f t="shared" si="9"/>
        <v>38.270308123249293</v>
      </c>
      <c r="H29" s="121">
        <f t="shared" si="10"/>
        <v>61.729691876750707</v>
      </c>
      <c r="I29" s="7"/>
      <c r="J29" s="121">
        <f t="shared" si="11"/>
        <v>100</v>
      </c>
      <c r="K29" s="121">
        <f t="shared" si="12"/>
        <v>16.774541531823083</v>
      </c>
      <c r="L29" s="121">
        <f t="shared" si="13"/>
        <v>83.22545846817691</v>
      </c>
      <c r="M29" s="7"/>
      <c r="N29" s="121">
        <f t="shared" si="14"/>
        <v>100</v>
      </c>
      <c r="O29" s="121">
        <f t="shared" si="15"/>
        <v>44.971129313817642</v>
      </c>
      <c r="P29" s="121">
        <f t="shared" si="16"/>
        <v>55.028870686182351</v>
      </c>
      <c r="Q29" s="7"/>
      <c r="R29" s="121">
        <f t="shared" si="17"/>
        <v>100</v>
      </c>
      <c r="S29" s="121">
        <f t="shared" si="18"/>
        <v>38.26714801444043</v>
      </c>
      <c r="T29" s="121">
        <f t="shared" si="19"/>
        <v>61.73285198555957</v>
      </c>
    </row>
    <row r="30" spans="1:20" ht="15" customHeight="1" x14ac:dyDescent="0.2">
      <c r="A30" s="210" t="s">
        <v>145</v>
      </c>
      <c r="B30" s="122">
        <f t="shared" si="5"/>
        <v>100</v>
      </c>
      <c r="C30" s="122">
        <f t="shared" si="6"/>
        <v>13.909234525348268</v>
      </c>
      <c r="D30" s="122">
        <f t="shared" si="7"/>
        <v>86.090765474651732</v>
      </c>
      <c r="E30" s="16"/>
      <c r="F30" s="122">
        <f t="shared" si="8"/>
        <v>100</v>
      </c>
      <c r="G30" s="122">
        <f t="shared" si="9"/>
        <v>9.8591549295774641</v>
      </c>
      <c r="H30" s="122">
        <f t="shared" si="10"/>
        <v>90.140845070422543</v>
      </c>
      <c r="I30" s="16"/>
      <c r="J30" s="122">
        <f t="shared" si="11"/>
        <v>100</v>
      </c>
      <c r="K30" s="122">
        <f t="shared" si="12"/>
        <v>20</v>
      </c>
      <c r="L30" s="122">
        <f t="shared" si="13"/>
        <v>80</v>
      </c>
      <c r="M30" s="16"/>
      <c r="N30" s="122">
        <f t="shared" si="14"/>
        <v>100</v>
      </c>
      <c r="O30" s="122">
        <f t="shared" si="15"/>
        <v>13.671578307762418</v>
      </c>
      <c r="P30" s="122">
        <f t="shared" si="16"/>
        <v>86.328421692237583</v>
      </c>
      <c r="Q30" s="7"/>
      <c r="R30" s="122">
        <f t="shared" si="17"/>
        <v>100</v>
      </c>
      <c r="S30" s="122">
        <f t="shared" si="18"/>
        <v>18.859649122807017</v>
      </c>
      <c r="T30" s="122">
        <f t="shared" si="19"/>
        <v>81.140350877192986</v>
      </c>
    </row>
    <row r="31" spans="1:20" ht="15" customHeight="1" thickBot="1" x14ac:dyDescent="0.25">
      <c r="A31" s="211" t="s">
        <v>146</v>
      </c>
      <c r="B31" s="142">
        <f t="shared" si="5"/>
        <v>100</v>
      </c>
      <c r="C31" s="142">
        <f t="shared" si="6"/>
        <v>40.300258034248181</v>
      </c>
      <c r="D31" s="142">
        <f t="shared" si="7"/>
        <v>59.699741965751819</v>
      </c>
      <c r="E31" s="17"/>
      <c r="F31" s="142">
        <f t="shared" si="8"/>
        <v>100</v>
      </c>
      <c r="G31" s="142">
        <f t="shared" si="9"/>
        <v>45.81818181818182</v>
      </c>
      <c r="H31" s="142">
        <f t="shared" si="10"/>
        <v>54.181818181818187</v>
      </c>
      <c r="I31" s="17"/>
      <c r="J31" s="142">
        <f t="shared" si="11"/>
        <v>100</v>
      </c>
      <c r="K31" s="142">
        <f t="shared" si="12"/>
        <v>9.1666666666666661</v>
      </c>
      <c r="L31" s="142">
        <f t="shared" si="13"/>
        <v>90.833333333333329</v>
      </c>
      <c r="M31" s="17"/>
      <c r="N31" s="142">
        <f t="shared" si="14"/>
        <v>100</v>
      </c>
      <c r="O31" s="142">
        <f t="shared" si="15"/>
        <v>41.305007587253414</v>
      </c>
      <c r="P31" s="142">
        <f t="shared" si="16"/>
        <v>58.694992412746586</v>
      </c>
      <c r="Q31" s="17"/>
      <c r="R31" s="142">
        <f t="shared" si="17"/>
        <v>100</v>
      </c>
      <c r="S31" s="142">
        <f t="shared" si="18"/>
        <v>38.394415357766142</v>
      </c>
      <c r="T31" s="142">
        <f t="shared" si="19"/>
        <v>61.605584642233858</v>
      </c>
    </row>
    <row r="32" spans="1:20" s="99" customFormat="1" ht="30" customHeight="1" x14ac:dyDescent="0.2">
      <c r="A32" s="368" t="s">
        <v>235</v>
      </c>
      <c r="B32" s="368"/>
      <c r="C32" s="368"/>
      <c r="D32" s="368"/>
      <c r="E32" s="368"/>
      <c r="F32" s="368"/>
      <c r="G32" s="368"/>
      <c r="H32" s="368"/>
      <c r="I32" s="368"/>
      <c r="J32" s="368"/>
      <c r="K32" s="368"/>
      <c r="L32" s="368"/>
      <c r="M32" s="368"/>
      <c r="N32" s="368"/>
      <c r="O32" s="368"/>
      <c r="P32" s="368"/>
      <c r="Q32" s="368"/>
      <c r="R32" s="368"/>
      <c r="S32" s="368"/>
      <c r="T32" s="368"/>
    </row>
    <row r="33" spans="1:20" s="99" customFormat="1" ht="11.25" x14ac:dyDescent="0.2">
      <c r="A33" s="338" t="s">
        <v>236</v>
      </c>
      <c r="B33" s="338"/>
      <c r="C33" s="338"/>
      <c r="D33" s="338"/>
      <c r="E33" s="338"/>
      <c r="F33" s="338"/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338"/>
      <c r="T33" s="338"/>
    </row>
    <row r="34" spans="1:20" s="99" customFormat="1" ht="11.25" x14ac:dyDescent="0.2">
      <c r="A34" s="339" t="s">
        <v>232</v>
      </c>
      <c r="B34" s="339"/>
      <c r="C34" s="339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339"/>
      <c r="S34" s="339"/>
      <c r="T34" s="339"/>
    </row>
  </sheetData>
  <mergeCells count="17">
    <mergeCell ref="A1:T1"/>
    <mergeCell ref="B11:T11"/>
    <mergeCell ref="B22:T22"/>
    <mergeCell ref="A32:T32"/>
    <mergeCell ref="A33:T33"/>
    <mergeCell ref="A8:A9"/>
    <mergeCell ref="A2:T2"/>
    <mergeCell ref="A3:T3"/>
    <mergeCell ref="A4:T4"/>
    <mergeCell ref="A5:T5"/>
    <mergeCell ref="A6:T6"/>
    <mergeCell ref="R8:T8"/>
    <mergeCell ref="B8:D8"/>
    <mergeCell ref="F8:H8"/>
    <mergeCell ref="J8:L8"/>
    <mergeCell ref="N8:P8"/>
    <mergeCell ref="A34:T34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showGridLines="0" zoomScaleNormal="100" workbookViewId="0">
      <selection activeCell="V20" sqref="V20"/>
    </sheetView>
  </sheetViews>
  <sheetFormatPr baseColWidth="10" defaultRowHeight="12.75" x14ac:dyDescent="0.2"/>
  <cols>
    <col min="1" max="1" width="28.28515625" style="5" bestFit="1" customWidth="1"/>
    <col min="2" max="2" width="9.140625" style="5" bestFit="1" customWidth="1"/>
    <col min="3" max="4" width="7.7109375" style="5" customWidth="1"/>
    <col min="5" max="5" width="3.7109375" style="5" customWidth="1"/>
    <col min="6" max="8" width="7.7109375" style="5" customWidth="1"/>
    <col min="9" max="9" width="3.7109375" style="5" customWidth="1"/>
    <col min="10" max="12" width="7.7109375" style="5" customWidth="1"/>
    <col min="13" max="13" width="3.7109375" style="5" customWidth="1"/>
    <col min="14" max="16" width="7.7109375" style="5" customWidth="1"/>
    <col min="17" max="17" width="3.7109375" style="5" customWidth="1"/>
    <col min="18" max="20" width="7.7109375" style="5" customWidth="1"/>
    <col min="21" max="22" width="11.42578125" style="5"/>
    <col min="23" max="23" width="11.140625" style="5" bestFit="1" customWidth="1"/>
    <col min="24" max="252" width="11.42578125" style="5"/>
    <col min="253" max="253" width="32.28515625" style="5" customWidth="1"/>
    <col min="254" max="254" width="6.28515625" style="5" customWidth="1"/>
    <col min="255" max="256" width="6.140625" style="5" customWidth="1"/>
    <col min="257" max="257" width="1.7109375" style="5" customWidth="1"/>
    <col min="258" max="260" width="6.140625" style="5" customWidth="1"/>
    <col min="261" max="261" width="1.7109375" style="5" customWidth="1"/>
    <col min="262" max="264" width="6.140625" style="5" customWidth="1"/>
    <col min="265" max="265" width="1.7109375" style="5" customWidth="1"/>
    <col min="266" max="268" width="6.140625" style="5" customWidth="1"/>
    <col min="269" max="508" width="11.42578125" style="5"/>
    <col min="509" max="509" width="32.28515625" style="5" customWidth="1"/>
    <col min="510" max="510" width="6.28515625" style="5" customWidth="1"/>
    <col min="511" max="512" width="6.140625" style="5" customWidth="1"/>
    <col min="513" max="513" width="1.7109375" style="5" customWidth="1"/>
    <col min="514" max="516" width="6.140625" style="5" customWidth="1"/>
    <col min="517" max="517" width="1.7109375" style="5" customWidth="1"/>
    <col min="518" max="520" width="6.140625" style="5" customWidth="1"/>
    <col min="521" max="521" width="1.7109375" style="5" customWidth="1"/>
    <col min="522" max="524" width="6.140625" style="5" customWidth="1"/>
    <col min="525" max="764" width="11.42578125" style="5"/>
    <col min="765" max="765" width="32.28515625" style="5" customWidth="1"/>
    <col min="766" max="766" width="6.28515625" style="5" customWidth="1"/>
    <col min="767" max="768" width="6.140625" style="5" customWidth="1"/>
    <col min="769" max="769" width="1.7109375" style="5" customWidth="1"/>
    <col min="770" max="772" width="6.140625" style="5" customWidth="1"/>
    <col min="773" max="773" width="1.7109375" style="5" customWidth="1"/>
    <col min="774" max="776" width="6.140625" style="5" customWidth="1"/>
    <col min="777" max="777" width="1.7109375" style="5" customWidth="1"/>
    <col min="778" max="780" width="6.140625" style="5" customWidth="1"/>
    <col min="781" max="1020" width="11.42578125" style="5"/>
    <col min="1021" max="1021" width="32.28515625" style="5" customWidth="1"/>
    <col min="1022" max="1022" width="6.28515625" style="5" customWidth="1"/>
    <col min="1023" max="1024" width="6.140625" style="5" customWidth="1"/>
    <col min="1025" max="1025" width="1.7109375" style="5" customWidth="1"/>
    <col min="1026" max="1028" width="6.140625" style="5" customWidth="1"/>
    <col min="1029" max="1029" width="1.7109375" style="5" customWidth="1"/>
    <col min="1030" max="1032" width="6.140625" style="5" customWidth="1"/>
    <col min="1033" max="1033" width="1.7109375" style="5" customWidth="1"/>
    <col min="1034" max="1036" width="6.140625" style="5" customWidth="1"/>
    <col min="1037" max="1276" width="11.42578125" style="5"/>
    <col min="1277" max="1277" width="32.28515625" style="5" customWidth="1"/>
    <col min="1278" max="1278" width="6.28515625" style="5" customWidth="1"/>
    <col min="1279" max="1280" width="6.140625" style="5" customWidth="1"/>
    <col min="1281" max="1281" width="1.7109375" style="5" customWidth="1"/>
    <col min="1282" max="1284" width="6.140625" style="5" customWidth="1"/>
    <col min="1285" max="1285" width="1.7109375" style="5" customWidth="1"/>
    <col min="1286" max="1288" width="6.140625" style="5" customWidth="1"/>
    <col min="1289" max="1289" width="1.7109375" style="5" customWidth="1"/>
    <col min="1290" max="1292" width="6.140625" style="5" customWidth="1"/>
    <col min="1293" max="1532" width="11.42578125" style="5"/>
    <col min="1533" max="1533" width="32.28515625" style="5" customWidth="1"/>
    <col min="1534" max="1534" width="6.28515625" style="5" customWidth="1"/>
    <col min="1535" max="1536" width="6.140625" style="5" customWidth="1"/>
    <col min="1537" max="1537" width="1.7109375" style="5" customWidth="1"/>
    <col min="1538" max="1540" width="6.140625" style="5" customWidth="1"/>
    <col min="1541" max="1541" width="1.7109375" style="5" customWidth="1"/>
    <col min="1542" max="1544" width="6.140625" style="5" customWidth="1"/>
    <col min="1545" max="1545" width="1.7109375" style="5" customWidth="1"/>
    <col min="1546" max="1548" width="6.140625" style="5" customWidth="1"/>
    <col min="1549" max="1788" width="11.42578125" style="5"/>
    <col min="1789" max="1789" width="32.28515625" style="5" customWidth="1"/>
    <col min="1790" max="1790" width="6.28515625" style="5" customWidth="1"/>
    <col min="1791" max="1792" width="6.140625" style="5" customWidth="1"/>
    <col min="1793" max="1793" width="1.7109375" style="5" customWidth="1"/>
    <col min="1794" max="1796" width="6.140625" style="5" customWidth="1"/>
    <col min="1797" max="1797" width="1.7109375" style="5" customWidth="1"/>
    <col min="1798" max="1800" width="6.140625" style="5" customWidth="1"/>
    <col min="1801" max="1801" width="1.7109375" style="5" customWidth="1"/>
    <col min="1802" max="1804" width="6.140625" style="5" customWidth="1"/>
    <col min="1805" max="2044" width="11.42578125" style="5"/>
    <col min="2045" max="2045" width="32.28515625" style="5" customWidth="1"/>
    <col min="2046" max="2046" width="6.28515625" style="5" customWidth="1"/>
    <col min="2047" max="2048" width="6.140625" style="5" customWidth="1"/>
    <col min="2049" max="2049" width="1.7109375" style="5" customWidth="1"/>
    <col min="2050" max="2052" width="6.140625" style="5" customWidth="1"/>
    <col min="2053" max="2053" width="1.7109375" style="5" customWidth="1"/>
    <col min="2054" max="2056" width="6.140625" style="5" customWidth="1"/>
    <col min="2057" max="2057" width="1.7109375" style="5" customWidth="1"/>
    <col min="2058" max="2060" width="6.140625" style="5" customWidth="1"/>
    <col min="2061" max="2300" width="11.42578125" style="5"/>
    <col min="2301" max="2301" width="32.28515625" style="5" customWidth="1"/>
    <col min="2302" max="2302" width="6.28515625" style="5" customWidth="1"/>
    <col min="2303" max="2304" width="6.140625" style="5" customWidth="1"/>
    <col min="2305" max="2305" width="1.7109375" style="5" customWidth="1"/>
    <col min="2306" max="2308" width="6.140625" style="5" customWidth="1"/>
    <col min="2309" max="2309" width="1.7109375" style="5" customWidth="1"/>
    <col min="2310" max="2312" width="6.140625" style="5" customWidth="1"/>
    <col min="2313" max="2313" width="1.7109375" style="5" customWidth="1"/>
    <col min="2314" max="2316" width="6.140625" style="5" customWidth="1"/>
    <col min="2317" max="2556" width="11.42578125" style="5"/>
    <col min="2557" max="2557" width="32.28515625" style="5" customWidth="1"/>
    <col min="2558" max="2558" width="6.28515625" style="5" customWidth="1"/>
    <col min="2559" max="2560" width="6.140625" style="5" customWidth="1"/>
    <col min="2561" max="2561" width="1.7109375" style="5" customWidth="1"/>
    <col min="2562" max="2564" width="6.140625" style="5" customWidth="1"/>
    <col min="2565" max="2565" width="1.7109375" style="5" customWidth="1"/>
    <col min="2566" max="2568" width="6.140625" style="5" customWidth="1"/>
    <col min="2569" max="2569" width="1.7109375" style="5" customWidth="1"/>
    <col min="2570" max="2572" width="6.140625" style="5" customWidth="1"/>
    <col min="2573" max="2812" width="11.42578125" style="5"/>
    <col min="2813" max="2813" width="32.28515625" style="5" customWidth="1"/>
    <col min="2814" max="2814" width="6.28515625" style="5" customWidth="1"/>
    <col min="2815" max="2816" width="6.140625" style="5" customWidth="1"/>
    <col min="2817" max="2817" width="1.7109375" style="5" customWidth="1"/>
    <col min="2818" max="2820" width="6.140625" style="5" customWidth="1"/>
    <col min="2821" max="2821" width="1.7109375" style="5" customWidth="1"/>
    <col min="2822" max="2824" width="6.140625" style="5" customWidth="1"/>
    <col min="2825" max="2825" width="1.7109375" style="5" customWidth="1"/>
    <col min="2826" max="2828" width="6.140625" style="5" customWidth="1"/>
    <col min="2829" max="3068" width="11.42578125" style="5"/>
    <col min="3069" max="3069" width="32.28515625" style="5" customWidth="1"/>
    <col min="3070" max="3070" width="6.28515625" style="5" customWidth="1"/>
    <col min="3071" max="3072" width="6.140625" style="5" customWidth="1"/>
    <col min="3073" max="3073" width="1.7109375" style="5" customWidth="1"/>
    <col min="3074" max="3076" width="6.140625" style="5" customWidth="1"/>
    <col min="3077" max="3077" width="1.7109375" style="5" customWidth="1"/>
    <col min="3078" max="3080" width="6.140625" style="5" customWidth="1"/>
    <col min="3081" max="3081" width="1.7109375" style="5" customWidth="1"/>
    <col min="3082" max="3084" width="6.140625" style="5" customWidth="1"/>
    <col min="3085" max="3324" width="11.42578125" style="5"/>
    <col min="3325" max="3325" width="32.28515625" style="5" customWidth="1"/>
    <col min="3326" max="3326" width="6.28515625" style="5" customWidth="1"/>
    <col min="3327" max="3328" width="6.140625" style="5" customWidth="1"/>
    <col min="3329" max="3329" width="1.7109375" style="5" customWidth="1"/>
    <col min="3330" max="3332" width="6.140625" style="5" customWidth="1"/>
    <col min="3333" max="3333" width="1.7109375" style="5" customWidth="1"/>
    <col min="3334" max="3336" width="6.140625" style="5" customWidth="1"/>
    <col min="3337" max="3337" width="1.7109375" style="5" customWidth="1"/>
    <col min="3338" max="3340" width="6.140625" style="5" customWidth="1"/>
    <col min="3341" max="3580" width="11.42578125" style="5"/>
    <col min="3581" max="3581" width="32.28515625" style="5" customWidth="1"/>
    <col min="3582" max="3582" width="6.28515625" style="5" customWidth="1"/>
    <col min="3583" max="3584" width="6.140625" style="5" customWidth="1"/>
    <col min="3585" max="3585" width="1.7109375" style="5" customWidth="1"/>
    <col min="3586" max="3588" width="6.140625" style="5" customWidth="1"/>
    <col min="3589" max="3589" width="1.7109375" style="5" customWidth="1"/>
    <col min="3590" max="3592" width="6.140625" style="5" customWidth="1"/>
    <col min="3593" max="3593" width="1.7109375" style="5" customWidth="1"/>
    <col min="3594" max="3596" width="6.140625" style="5" customWidth="1"/>
    <col min="3597" max="3836" width="11.42578125" style="5"/>
    <col min="3837" max="3837" width="32.28515625" style="5" customWidth="1"/>
    <col min="3838" max="3838" width="6.28515625" style="5" customWidth="1"/>
    <col min="3839" max="3840" width="6.140625" style="5" customWidth="1"/>
    <col min="3841" max="3841" width="1.7109375" style="5" customWidth="1"/>
    <col min="3842" max="3844" width="6.140625" style="5" customWidth="1"/>
    <col min="3845" max="3845" width="1.7109375" style="5" customWidth="1"/>
    <col min="3846" max="3848" width="6.140625" style="5" customWidth="1"/>
    <col min="3849" max="3849" width="1.7109375" style="5" customWidth="1"/>
    <col min="3850" max="3852" width="6.140625" style="5" customWidth="1"/>
    <col min="3853" max="4092" width="11.42578125" style="5"/>
    <col min="4093" max="4093" width="32.28515625" style="5" customWidth="1"/>
    <col min="4094" max="4094" width="6.28515625" style="5" customWidth="1"/>
    <col min="4095" max="4096" width="6.140625" style="5" customWidth="1"/>
    <col min="4097" max="4097" width="1.7109375" style="5" customWidth="1"/>
    <col min="4098" max="4100" width="6.140625" style="5" customWidth="1"/>
    <col min="4101" max="4101" width="1.7109375" style="5" customWidth="1"/>
    <col min="4102" max="4104" width="6.140625" style="5" customWidth="1"/>
    <col min="4105" max="4105" width="1.7109375" style="5" customWidth="1"/>
    <col min="4106" max="4108" width="6.140625" style="5" customWidth="1"/>
    <col min="4109" max="4348" width="11.42578125" style="5"/>
    <col min="4349" max="4349" width="32.28515625" style="5" customWidth="1"/>
    <col min="4350" max="4350" width="6.28515625" style="5" customWidth="1"/>
    <col min="4351" max="4352" width="6.140625" style="5" customWidth="1"/>
    <col min="4353" max="4353" width="1.7109375" style="5" customWidth="1"/>
    <col min="4354" max="4356" width="6.140625" style="5" customWidth="1"/>
    <col min="4357" max="4357" width="1.7109375" style="5" customWidth="1"/>
    <col min="4358" max="4360" width="6.140625" style="5" customWidth="1"/>
    <col min="4361" max="4361" width="1.7109375" style="5" customWidth="1"/>
    <col min="4362" max="4364" width="6.140625" style="5" customWidth="1"/>
    <col min="4365" max="4604" width="11.42578125" style="5"/>
    <col min="4605" max="4605" width="32.28515625" style="5" customWidth="1"/>
    <col min="4606" max="4606" width="6.28515625" style="5" customWidth="1"/>
    <col min="4607" max="4608" width="6.140625" style="5" customWidth="1"/>
    <col min="4609" max="4609" width="1.7109375" style="5" customWidth="1"/>
    <col min="4610" max="4612" width="6.140625" style="5" customWidth="1"/>
    <col min="4613" max="4613" width="1.7109375" style="5" customWidth="1"/>
    <col min="4614" max="4616" width="6.140625" style="5" customWidth="1"/>
    <col min="4617" max="4617" width="1.7109375" style="5" customWidth="1"/>
    <col min="4618" max="4620" width="6.140625" style="5" customWidth="1"/>
    <col min="4621" max="4860" width="11.42578125" style="5"/>
    <col min="4861" max="4861" width="32.28515625" style="5" customWidth="1"/>
    <col min="4862" max="4862" width="6.28515625" style="5" customWidth="1"/>
    <col min="4863" max="4864" width="6.140625" style="5" customWidth="1"/>
    <col min="4865" max="4865" width="1.7109375" style="5" customWidth="1"/>
    <col min="4866" max="4868" width="6.140625" style="5" customWidth="1"/>
    <col min="4869" max="4869" width="1.7109375" style="5" customWidth="1"/>
    <col min="4870" max="4872" width="6.140625" style="5" customWidth="1"/>
    <col min="4873" max="4873" width="1.7109375" style="5" customWidth="1"/>
    <col min="4874" max="4876" width="6.140625" style="5" customWidth="1"/>
    <col min="4877" max="5116" width="11.42578125" style="5"/>
    <col min="5117" max="5117" width="32.28515625" style="5" customWidth="1"/>
    <col min="5118" max="5118" width="6.28515625" style="5" customWidth="1"/>
    <col min="5119" max="5120" width="6.140625" style="5" customWidth="1"/>
    <col min="5121" max="5121" width="1.7109375" style="5" customWidth="1"/>
    <col min="5122" max="5124" width="6.140625" style="5" customWidth="1"/>
    <col min="5125" max="5125" width="1.7109375" style="5" customWidth="1"/>
    <col min="5126" max="5128" width="6.140625" style="5" customWidth="1"/>
    <col min="5129" max="5129" width="1.7109375" style="5" customWidth="1"/>
    <col min="5130" max="5132" width="6.140625" style="5" customWidth="1"/>
    <col min="5133" max="5372" width="11.42578125" style="5"/>
    <col min="5373" max="5373" width="32.28515625" style="5" customWidth="1"/>
    <col min="5374" max="5374" width="6.28515625" style="5" customWidth="1"/>
    <col min="5375" max="5376" width="6.140625" style="5" customWidth="1"/>
    <col min="5377" max="5377" width="1.7109375" style="5" customWidth="1"/>
    <col min="5378" max="5380" width="6.140625" style="5" customWidth="1"/>
    <col min="5381" max="5381" width="1.7109375" style="5" customWidth="1"/>
    <col min="5382" max="5384" width="6.140625" style="5" customWidth="1"/>
    <col min="5385" max="5385" width="1.7109375" style="5" customWidth="1"/>
    <col min="5386" max="5388" width="6.140625" style="5" customWidth="1"/>
    <col min="5389" max="5628" width="11.42578125" style="5"/>
    <col min="5629" max="5629" width="32.28515625" style="5" customWidth="1"/>
    <col min="5630" max="5630" width="6.28515625" style="5" customWidth="1"/>
    <col min="5631" max="5632" width="6.140625" style="5" customWidth="1"/>
    <col min="5633" max="5633" width="1.7109375" style="5" customWidth="1"/>
    <col min="5634" max="5636" width="6.140625" style="5" customWidth="1"/>
    <col min="5637" max="5637" width="1.7109375" style="5" customWidth="1"/>
    <col min="5638" max="5640" width="6.140625" style="5" customWidth="1"/>
    <col min="5641" max="5641" width="1.7109375" style="5" customWidth="1"/>
    <col min="5642" max="5644" width="6.140625" style="5" customWidth="1"/>
    <col min="5645" max="5884" width="11.42578125" style="5"/>
    <col min="5885" max="5885" width="32.28515625" style="5" customWidth="1"/>
    <col min="5886" max="5886" width="6.28515625" style="5" customWidth="1"/>
    <col min="5887" max="5888" width="6.140625" style="5" customWidth="1"/>
    <col min="5889" max="5889" width="1.7109375" style="5" customWidth="1"/>
    <col min="5890" max="5892" width="6.140625" style="5" customWidth="1"/>
    <col min="5893" max="5893" width="1.7109375" style="5" customWidth="1"/>
    <col min="5894" max="5896" width="6.140625" style="5" customWidth="1"/>
    <col min="5897" max="5897" width="1.7109375" style="5" customWidth="1"/>
    <col min="5898" max="5900" width="6.140625" style="5" customWidth="1"/>
    <col min="5901" max="6140" width="11.42578125" style="5"/>
    <col min="6141" max="6141" width="32.28515625" style="5" customWidth="1"/>
    <col min="6142" max="6142" width="6.28515625" style="5" customWidth="1"/>
    <col min="6143" max="6144" width="6.140625" style="5" customWidth="1"/>
    <col min="6145" max="6145" width="1.7109375" style="5" customWidth="1"/>
    <col min="6146" max="6148" width="6.140625" style="5" customWidth="1"/>
    <col min="6149" max="6149" width="1.7109375" style="5" customWidth="1"/>
    <col min="6150" max="6152" width="6.140625" style="5" customWidth="1"/>
    <col min="6153" max="6153" width="1.7109375" style="5" customWidth="1"/>
    <col min="6154" max="6156" width="6.140625" style="5" customWidth="1"/>
    <col min="6157" max="6396" width="11.42578125" style="5"/>
    <col min="6397" max="6397" width="32.28515625" style="5" customWidth="1"/>
    <col min="6398" max="6398" width="6.28515625" style="5" customWidth="1"/>
    <col min="6399" max="6400" width="6.140625" style="5" customWidth="1"/>
    <col min="6401" max="6401" width="1.7109375" style="5" customWidth="1"/>
    <col min="6402" max="6404" width="6.140625" style="5" customWidth="1"/>
    <col min="6405" max="6405" width="1.7109375" style="5" customWidth="1"/>
    <col min="6406" max="6408" width="6.140625" style="5" customWidth="1"/>
    <col min="6409" max="6409" width="1.7109375" style="5" customWidth="1"/>
    <col min="6410" max="6412" width="6.140625" style="5" customWidth="1"/>
    <col min="6413" max="6652" width="11.42578125" style="5"/>
    <col min="6653" max="6653" width="32.28515625" style="5" customWidth="1"/>
    <col min="6654" max="6654" width="6.28515625" style="5" customWidth="1"/>
    <col min="6655" max="6656" width="6.140625" style="5" customWidth="1"/>
    <col min="6657" max="6657" width="1.7109375" style="5" customWidth="1"/>
    <col min="6658" max="6660" width="6.140625" style="5" customWidth="1"/>
    <col min="6661" max="6661" width="1.7109375" style="5" customWidth="1"/>
    <col min="6662" max="6664" width="6.140625" style="5" customWidth="1"/>
    <col min="6665" max="6665" width="1.7109375" style="5" customWidth="1"/>
    <col min="6666" max="6668" width="6.140625" style="5" customWidth="1"/>
    <col min="6669" max="6908" width="11.42578125" style="5"/>
    <col min="6909" max="6909" width="32.28515625" style="5" customWidth="1"/>
    <col min="6910" max="6910" width="6.28515625" style="5" customWidth="1"/>
    <col min="6911" max="6912" width="6.140625" style="5" customWidth="1"/>
    <col min="6913" max="6913" width="1.7109375" style="5" customWidth="1"/>
    <col min="6914" max="6916" width="6.140625" style="5" customWidth="1"/>
    <col min="6917" max="6917" width="1.7109375" style="5" customWidth="1"/>
    <col min="6918" max="6920" width="6.140625" style="5" customWidth="1"/>
    <col min="6921" max="6921" width="1.7109375" style="5" customWidth="1"/>
    <col min="6922" max="6924" width="6.140625" style="5" customWidth="1"/>
    <col min="6925" max="7164" width="11.42578125" style="5"/>
    <col min="7165" max="7165" width="32.28515625" style="5" customWidth="1"/>
    <col min="7166" max="7166" width="6.28515625" style="5" customWidth="1"/>
    <col min="7167" max="7168" width="6.140625" style="5" customWidth="1"/>
    <col min="7169" max="7169" width="1.7109375" style="5" customWidth="1"/>
    <col min="7170" max="7172" width="6.140625" style="5" customWidth="1"/>
    <col min="7173" max="7173" width="1.7109375" style="5" customWidth="1"/>
    <col min="7174" max="7176" width="6.140625" style="5" customWidth="1"/>
    <col min="7177" max="7177" width="1.7109375" style="5" customWidth="1"/>
    <col min="7178" max="7180" width="6.140625" style="5" customWidth="1"/>
    <col min="7181" max="7420" width="11.42578125" style="5"/>
    <col min="7421" max="7421" width="32.28515625" style="5" customWidth="1"/>
    <col min="7422" max="7422" width="6.28515625" style="5" customWidth="1"/>
    <col min="7423" max="7424" width="6.140625" style="5" customWidth="1"/>
    <col min="7425" max="7425" width="1.7109375" style="5" customWidth="1"/>
    <col min="7426" max="7428" width="6.140625" style="5" customWidth="1"/>
    <col min="7429" max="7429" width="1.7109375" style="5" customWidth="1"/>
    <col min="7430" max="7432" width="6.140625" style="5" customWidth="1"/>
    <col min="7433" max="7433" width="1.7109375" style="5" customWidth="1"/>
    <col min="7434" max="7436" width="6.140625" style="5" customWidth="1"/>
    <col min="7437" max="7676" width="11.42578125" style="5"/>
    <col min="7677" max="7677" width="32.28515625" style="5" customWidth="1"/>
    <col min="7678" max="7678" width="6.28515625" style="5" customWidth="1"/>
    <col min="7679" max="7680" width="6.140625" style="5" customWidth="1"/>
    <col min="7681" max="7681" width="1.7109375" style="5" customWidth="1"/>
    <col min="7682" max="7684" width="6.140625" style="5" customWidth="1"/>
    <col min="7685" max="7685" width="1.7109375" style="5" customWidth="1"/>
    <col min="7686" max="7688" width="6.140625" style="5" customWidth="1"/>
    <col min="7689" max="7689" width="1.7109375" style="5" customWidth="1"/>
    <col min="7690" max="7692" width="6.140625" style="5" customWidth="1"/>
    <col min="7693" max="7932" width="11.42578125" style="5"/>
    <col min="7933" max="7933" width="32.28515625" style="5" customWidth="1"/>
    <col min="7934" max="7934" width="6.28515625" style="5" customWidth="1"/>
    <col min="7935" max="7936" width="6.140625" style="5" customWidth="1"/>
    <col min="7937" max="7937" width="1.7109375" style="5" customWidth="1"/>
    <col min="7938" max="7940" width="6.140625" style="5" customWidth="1"/>
    <col min="7941" max="7941" width="1.7109375" style="5" customWidth="1"/>
    <col min="7942" max="7944" width="6.140625" style="5" customWidth="1"/>
    <col min="7945" max="7945" width="1.7109375" style="5" customWidth="1"/>
    <col min="7946" max="7948" width="6.140625" style="5" customWidth="1"/>
    <col min="7949" max="8188" width="11.42578125" style="5"/>
    <col min="8189" max="8189" width="32.28515625" style="5" customWidth="1"/>
    <col min="8190" max="8190" width="6.28515625" style="5" customWidth="1"/>
    <col min="8191" max="8192" width="6.140625" style="5" customWidth="1"/>
    <col min="8193" max="8193" width="1.7109375" style="5" customWidth="1"/>
    <col min="8194" max="8196" width="6.140625" style="5" customWidth="1"/>
    <col min="8197" max="8197" width="1.7109375" style="5" customWidth="1"/>
    <col min="8198" max="8200" width="6.140625" style="5" customWidth="1"/>
    <col min="8201" max="8201" width="1.7109375" style="5" customWidth="1"/>
    <col min="8202" max="8204" width="6.140625" style="5" customWidth="1"/>
    <col min="8205" max="8444" width="11.42578125" style="5"/>
    <col min="8445" max="8445" width="32.28515625" style="5" customWidth="1"/>
    <col min="8446" max="8446" width="6.28515625" style="5" customWidth="1"/>
    <col min="8447" max="8448" width="6.140625" style="5" customWidth="1"/>
    <col min="8449" max="8449" width="1.7109375" style="5" customWidth="1"/>
    <col min="8450" max="8452" width="6.140625" style="5" customWidth="1"/>
    <col min="8453" max="8453" width="1.7109375" style="5" customWidth="1"/>
    <col min="8454" max="8456" width="6.140625" style="5" customWidth="1"/>
    <col min="8457" max="8457" width="1.7109375" style="5" customWidth="1"/>
    <col min="8458" max="8460" width="6.140625" style="5" customWidth="1"/>
    <col min="8461" max="8700" width="11.42578125" style="5"/>
    <col min="8701" max="8701" width="32.28515625" style="5" customWidth="1"/>
    <col min="8702" max="8702" width="6.28515625" style="5" customWidth="1"/>
    <col min="8703" max="8704" width="6.140625" style="5" customWidth="1"/>
    <col min="8705" max="8705" width="1.7109375" style="5" customWidth="1"/>
    <col min="8706" max="8708" width="6.140625" style="5" customWidth="1"/>
    <col min="8709" max="8709" width="1.7109375" style="5" customWidth="1"/>
    <col min="8710" max="8712" width="6.140625" style="5" customWidth="1"/>
    <col min="8713" max="8713" width="1.7109375" style="5" customWidth="1"/>
    <col min="8714" max="8716" width="6.140625" style="5" customWidth="1"/>
    <col min="8717" max="8956" width="11.42578125" style="5"/>
    <col min="8957" max="8957" width="32.28515625" style="5" customWidth="1"/>
    <col min="8958" max="8958" width="6.28515625" style="5" customWidth="1"/>
    <col min="8959" max="8960" width="6.140625" style="5" customWidth="1"/>
    <col min="8961" max="8961" width="1.7109375" style="5" customWidth="1"/>
    <col min="8962" max="8964" width="6.140625" style="5" customWidth="1"/>
    <col min="8965" max="8965" width="1.7109375" style="5" customWidth="1"/>
    <col min="8966" max="8968" width="6.140625" style="5" customWidth="1"/>
    <col min="8969" max="8969" width="1.7109375" style="5" customWidth="1"/>
    <col min="8970" max="8972" width="6.140625" style="5" customWidth="1"/>
    <col min="8973" max="9212" width="11.42578125" style="5"/>
    <col min="9213" max="9213" width="32.28515625" style="5" customWidth="1"/>
    <col min="9214" max="9214" width="6.28515625" style="5" customWidth="1"/>
    <col min="9215" max="9216" width="6.140625" style="5" customWidth="1"/>
    <col min="9217" max="9217" width="1.7109375" style="5" customWidth="1"/>
    <col min="9218" max="9220" width="6.140625" style="5" customWidth="1"/>
    <col min="9221" max="9221" width="1.7109375" style="5" customWidth="1"/>
    <col min="9222" max="9224" width="6.140625" style="5" customWidth="1"/>
    <col min="9225" max="9225" width="1.7109375" style="5" customWidth="1"/>
    <col min="9226" max="9228" width="6.140625" style="5" customWidth="1"/>
    <col min="9229" max="9468" width="11.42578125" style="5"/>
    <col min="9469" max="9469" width="32.28515625" style="5" customWidth="1"/>
    <col min="9470" max="9470" width="6.28515625" style="5" customWidth="1"/>
    <col min="9471" max="9472" width="6.140625" style="5" customWidth="1"/>
    <col min="9473" max="9473" width="1.7109375" style="5" customWidth="1"/>
    <col min="9474" max="9476" width="6.140625" style="5" customWidth="1"/>
    <col min="9477" max="9477" width="1.7109375" style="5" customWidth="1"/>
    <col min="9478" max="9480" width="6.140625" style="5" customWidth="1"/>
    <col min="9481" max="9481" width="1.7109375" style="5" customWidth="1"/>
    <col min="9482" max="9484" width="6.140625" style="5" customWidth="1"/>
    <col min="9485" max="9724" width="11.42578125" style="5"/>
    <col min="9725" max="9725" width="32.28515625" style="5" customWidth="1"/>
    <col min="9726" max="9726" width="6.28515625" style="5" customWidth="1"/>
    <col min="9727" max="9728" width="6.140625" style="5" customWidth="1"/>
    <col min="9729" max="9729" width="1.7109375" style="5" customWidth="1"/>
    <col min="9730" max="9732" width="6.140625" style="5" customWidth="1"/>
    <col min="9733" max="9733" width="1.7109375" style="5" customWidth="1"/>
    <col min="9734" max="9736" width="6.140625" style="5" customWidth="1"/>
    <col min="9737" max="9737" width="1.7109375" style="5" customWidth="1"/>
    <col min="9738" max="9740" width="6.140625" style="5" customWidth="1"/>
    <col min="9741" max="9980" width="11.42578125" style="5"/>
    <col min="9981" max="9981" width="32.28515625" style="5" customWidth="1"/>
    <col min="9982" max="9982" width="6.28515625" style="5" customWidth="1"/>
    <col min="9983" max="9984" width="6.140625" style="5" customWidth="1"/>
    <col min="9985" max="9985" width="1.7109375" style="5" customWidth="1"/>
    <col min="9986" max="9988" width="6.140625" style="5" customWidth="1"/>
    <col min="9989" max="9989" width="1.7109375" style="5" customWidth="1"/>
    <col min="9990" max="9992" width="6.140625" style="5" customWidth="1"/>
    <col min="9993" max="9993" width="1.7109375" style="5" customWidth="1"/>
    <col min="9994" max="9996" width="6.140625" style="5" customWidth="1"/>
    <col min="9997" max="10236" width="11.42578125" style="5"/>
    <col min="10237" max="10237" width="32.28515625" style="5" customWidth="1"/>
    <col min="10238" max="10238" width="6.28515625" style="5" customWidth="1"/>
    <col min="10239" max="10240" width="6.140625" style="5" customWidth="1"/>
    <col min="10241" max="10241" width="1.7109375" style="5" customWidth="1"/>
    <col min="10242" max="10244" width="6.140625" style="5" customWidth="1"/>
    <col min="10245" max="10245" width="1.7109375" style="5" customWidth="1"/>
    <col min="10246" max="10248" width="6.140625" style="5" customWidth="1"/>
    <col min="10249" max="10249" width="1.7109375" style="5" customWidth="1"/>
    <col min="10250" max="10252" width="6.140625" style="5" customWidth="1"/>
    <col min="10253" max="10492" width="11.42578125" style="5"/>
    <col min="10493" max="10493" width="32.28515625" style="5" customWidth="1"/>
    <col min="10494" max="10494" width="6.28515625" style="5" customWidth="1"/>
    <col min="10495" max="10496" width="6.140625" style="5" customWidth="1"/>
    <col min="10497" max="10497" width="1.7109375" style="5" customWidth="1"/>
    <col min="10498" max="10500" width="6.140625" style="5" customWidth="1"/>
    <col min="10501" max="10501" width="1.7109375" style="5" customWidth="1"/>
    <col min="10502" max="10504" width="6.140625" style="5" customWidth="1"/>
    <col min="10505" max="10505" width="1.7109375" style="5" customWidth="1"/>
    <col min="10506" max="10508" width="6.140625" style="5" customWidth="1"/>
    <col min="10509" max="10748" width="11.42578125" style="5"/>
    <col min="10749" max="10749" width="32.28515625" style="5" customWidth="1"/>
    <col min="10750" max="10750" width="6.28515625" style="5" customWidth="1"/>
    <col min="10751" max="10752" width="6.140625" style="5" customWidth="1"/>
    <col min="10753" max="10753" width="1.7109375" style="5" customWidth="1"/>
    <col min="10754" max="10756" width="6.140625" style="5" customWidth="1"/>
    <col min="10757" max="10757" width="1.7109375" style="5" customWidth="1"/>
    <col min="10758" max="10760" width="6.140625" style="5" customWidth="1"/>
    <col min="10761" max="10761" width="1.7109375" style="5" customWidth="1"/>
    <col min="10762" max="10764" width="6.140625" style="5" customWidth="1"/>
    <col min="10765" max="11004" width="11.42578125" style="5"/>
    <col min="11005" max="11005" width="32.28515625" style="5" customWidth="1"/>
    <col min="11006" max="11006" width="6.28515625" style="5" customWidth="1"/>
    <col min="11007" max="11008" width="6.140625" style="5" customWidth="1"/>
    <col min="11009" max="11009" width="1.7109375" style="5" customWidth="1"/>
    <col min="11010" max="11012" width="6.140625" style="5" customWidth="1"/>
    <col min="11013" max="11013" width="1.7109375" style="5" customWidth="1"/>
    <col min="11014" max="11016" width="6.140625" style="5" customWidth="1"/>
    <col min="11017" max="11017" width="1.7109375" style="5" customWidth="1"/>
    <col min="11018" max="11020" width="6.140625" style="5" customWidth="1"/>
    <col min="11021" max="11260" width="11.42578125" style="5"/>
    <col min="11261" max="11261" width="32.28515625" style="5" customWidth="1"/>
    <col min="11262" max="11262" width="6.28515625" style="5" customWidth="1"/>
    <col min="11263" max="11264" width="6.140625" style="5" customWidth="1"/>
    <col min="11265" max="11265" width="1.7109375" style="5" customWidth="1"/>
    <col min="11266" max="11268" width="6.140625" style="5" customWidth="1"/>
    <col min="11269" max="11269" width="1.7109375" style="5" customWidth="1"/>
    <col min="11270" max="11272" width="6.140625" style="5" customWidth="1"/>
    <col min="11273" max="11273" width="1.7109375" style="5" customWidth="1"/>
    <col min="11274" max="11276" width="6.140625" style="5" customWidth="1"/>
    <col min="11277" max="11516" width="11.42578125" style="5"/>
    <col min="11517" max="11517" width="32.28515625" style="5" customWidth="1"/>
    <col min="11518" max="11518" width="6.28515625" style="5" customWidth="1"/>
    <col min="11519" max="11520" width="6.140625" style="5" customWidth="1"/>
    <col min="11521" max="11521" width="1.7109375" style="5" customWidth="1"/>
    <col min="11522" max="11524" width="6.140625" style="5" customWidth="1"/>
    <col min="11525" max="11525" width="1.7109375" style="5" customWidth="1"/>
    <col min="11526" max="11528" width="6.140625" style="5" customWidth="1"/>
    <col min="11529" max="11529" width="1.7109375" style="5" customWidth="1"/>
    <col min="11530" max="11532" width="6.140625" style="5" customWidth="1"/>
    <col min="11533" max="11772" width="11.42578125" style="5"/>
    <col min="11773" max="11773" width="32.28515625" style="5" customWidth="1"/>
    <col min="11774" max="11774" width="6.28515625" style="5" customWidth="1"/>
    <col min="11775" max="11776" width="6.140625" style="5" customWidth="1"/>
    <col min="11777" max="11777" width="1.7109375" style="5" customWidth="1"/>
    <col min="11778" max="11780" width="6.140625" style="5" customWidth="1"/>
    <col min="11781" max="11781" width="1.7109375" style="5" customWidth="1"/>
    <col min="11782" max="11784" width="6.140625" style="5" customWidth="1"/>
    <col min="11785" max="11785" width="1.7109375" style="5" customWidth="1"/>
    <col min="11786" max="11788" width="6.140625" style="5" customWidth="1"/>
    <col min="11789" max="12028" width="11.42578125" style="5"/>
    <col min="12029" max="12029" width="32.28515625" style="5" customWidth="1"/>
    <col min="12030" max="12030" width="6.28515625" style="5" customWidth="1"/>
    <col min="12031" max="12032" width="6.140625" style="5" customWidth="1"/>
    <col min="12033" max="12033" width="1.7109375" style="5" customWidth="1"/>
    <col min="12034" max="12036" width="6.140625" style="5" customWidth="1"/>
    <col min="12037" max="12037" width="1.7109375" style="5" customWidth="1"/>
    <col min="12038" max="12040" width="6.140625" style="5" customWidth="1"/>
    <col min="12041" max="12041" width="1.7109375" style="5" customWidth="1"/>
    <col min="12042" max="12044" width="6.140625" style="5" customWidth="1"/>
    <col min="12045" max="12284" width="11.42578125" style="5"/>
    <col min="12285" max="12285" width="32.28515625" style="5" customWidth="1"/>
    <col min="12286" max="12286" width="6.28515625" style="5" customWidth="1"/>
    <col min="12287" max="12288" width="6.140625" style="5" customWidth="1"/>
    <col min="12289" max="12289" width="1.7109375" style="5" customWidth="1"/>
    <col min="12290" max="12292" width="6.140625" style="5" customWidth="1"/>
    <col min="12293" max="12293" width="1.7109375" style="5" customWidth="1"/>
    <col min="12294" max="12296" width="6.140625" style="5" customWidth="1"/>
    <col min="12297" max="12297" width="1.7109375" style="5" customWidth="1"/>
    <col min="12298" max="12300" width="6.140625" style="5" customWidth="1"/>
    <col min="12301" max="12540" width="11.42578125" style="5"/>
    <col min="12541" max="12541" width="32.28515625" style="5" customWidth="1"/>
    <col min="12542" max="12542" width="6.28515625" style="5" customWidth="1"/>
    <col min="12543" max="12544" width="6.140625" style="5" customWidth="1"/>
    <col min="12545" max="12545" width="1.7109375" style="5" customWidth="1"/>
    <col min="12546" max="12548" width="6.140625" style="5" customWidth="1"/>
    <col min="12549" max="12549" width="1.7109375" style="5" customWidth="1"/>
    <col min="12550" max="12552" width="6.140625" style="5" customWidth="1"/>
    <col min="12553" max="12553" width="1.7109375" style="5" customWidth="1"/>
    <col min="12554" max="12556" width="6.140625" style="5" customWidth="1"/>
    <col min="12557" max="12796" width="11.42578125" style="5"/>
    <col min="12797" max="12797" width="32.28515625" style="5" customWidth="1"/>
    <col min="12798" max="12798" width="6.28515625" style="5" customWidth="1"/>
    <col min="12799" max="12800" width="6.140625" style="5" customWidth="1"/>
    <col min="12801" max="12801" width="1.7109375" style="5" customWidth="1"/>
    <col min="12802" max="12804" width="6.140625" style="5" customWidth="1"/>
    <col min="12805" max="12805" width="1.7109375" style="5" customWidth="1"/>
    <col min="12806" max="12808" width="6.140625" style="5" customWidth="1"/>
    <col min="12809" max="12809" width="1.7109375" style="5" customWidth="1"/>
    <col min="12810" max="12812" width="6.140625" style="5" customWidth="1"/>
    <col min="12813" max="13052" width="11.42578125" style="5"/>
    <col min="13053" max="13053" width="32.28515625" style="5" customWidth="1"/>
    <col min="13054" max="13054" width="6.28515625" style="5" customWidth="1"/>
    <col min="13055" max="13056" width="6.140625" style="5" customWidth="1"/>
    <col min="13057" max="13057" width="1.7109375" style="5" customWidth="1"/>
    <col min="13058" max="13060" width="6.140625" style="5" customWidth="1"/>
    <col min="13061" max="13061" width="1.7109375" style="5" customWidth="1"/>
    <col min="13062" max="13064" width="6.140625" style="5" customWidth="1"/>
    <col min="13065" max="13065" width="1.7109375" style="5" customWidth="1"/>
    <col min="13066" max="13068" width="6.140625" style="5" customWidth="1"/>
    <col min="13069" max="13308" width="11.42578125" style="5"/>
    <col min="13309" max="13309" width="32.28515625" style="5" customWidth="1"/>
    <col min="13310" max="13310" width="6.28515625" style="5" customWidth="1"/>
    <col min="13311" max="13312" width="6.140625" style="5" customWidth="1"/>
    <col min="13313" max="13313" width="1.7109375" style="5" customWidth="1"/>
    <col min="13314" max="13316" width="6.140625" style="5" customWidth="1"/>
    <col min="13317" max="13317" width="1.7109375" style="5" customWidth="1"/>
    <col min="13318" max="13320" width="6.140625" style="5" customWidth="1"/>
    <col min="13321" max="13321" width="1.7109375" style="5" customWidth="1"/>
    <col min="13322" max="13324" width="6.140625" style="5" customWidth="1"/>
    <col min="13325" max="13564" width="11.42578125" style="5"/>
    <col min="13565" max="13565" width="32.28515625" style="5" customWidth="1"/>
    <col min="13566" max="13566" width="6.28515625" style="5" customWidth="1"/>
    <col min="13567" max="13568" width="6.140625" style="5" customWidth="1"/>
    <col min="13569" max="13569" width="1.7109375" style="5" customWidth="1"/>
    <col min="13570" max="13572" width="6.140625" style="5" customWidth="1"/>
    <col min="13573" max="13573" width="1.7109375" style="5" customWidth="1"/>
    <col min="13574" max="13576" width="6.140625" style="5" customWidth="1"/>
    <col min="13577" max="13577" width="1.7109375" style="5" customWidth="1"/>
    <col min="13578" max="13580" width="6.140625" style="5" customWidth="1"/>
    <col min="13581" max="13820" width="11.42578125" style="5"/>
    <col min="13821" max="13821" width="32.28515625" style="5" customWidth="1"/>
    <col min="13822" max="13822" width="6.28515625" style="5" customWidth="1"/>
    <col min="13823" max="13824" width="6.140625" style="5" customWidth="1"/>
    <col min="13825" max="13825" width="1.7109375" style="5" customWidth="1"/>
    <col min="13826" max="13828" width="6.140625" style="5" customWidth="1"/>
    <col min="13829" max="13829" width="1.7109375" style="5" customWidth="1"/>
    <col min="13830" max="13832" width="6.140625" style="5" customWidth="1"/>
    <col min="13833" max="13833" width="1.7109375" style="5" customWidth="1"/>
    <col min="13834" max="13836" width="6.140625" style="5" customWidth="1"/>
    <col min="13837" max="14076" width="11.42578125" style="5"/>
    <col min="14077" max="14077" width="32.28515625" style="5" customWidth="1"/>
    <col min="14078" max="14078" width="6.28515625" style="5" customWidth="1"/>
    <col min="14079" max="14080" width="6.140625" style="5" customWidth="1"/>
    <col min="14081" max="14081" width="1.7109375" style="5" customWidth="1"/>
    <col min="14082" max="14084" width="6.140625" style="5" customWidth="1"/>
    <col min="14085" max="14085" width="1.7109375" style="5" customWidth="1"/>
    <col min="14086" max="14088" width="6.140625" style="5" customWidth="1"/>
    <col min="14089" max="14089" width="1.7109375" style="5" customWidth="1"/>
    <col min="14090" max="14092" width="6.140625" style="5" customWidth="1"/>
    <col min="14093" max="14332" width="11.42578125" style="5"/>
    <col min="14333" max="14333" width="32.28515625" style="5" customWidth="1"/>
    <col min="14334" max="14334" width="6.28515625" style="5" customWidth="1"/>
    <col min="14335" max="14336" width="6.140625" style="5" customWidth="1"/>
    <col min="14337" max="14337" width="1.7109375" style="5" customWidth="1"/>
    <col min="14338" max="14340" width="6.140625" style="5" customWidth="1"/>
    <col min="14341" max="14341" width="1.7109375" style="5" customWidth="1"/>
    <col min="14342" max="14344" width="6.140625" style="5" customWidth="1"/>
    <col min="14345" max="14345" width="1.7109375" style="5" customWidth="1"/>
    <col min="14346" max="14348" width="6.140625" style="5" customWidth="1"/>
    <col min="14349" max="14588" width="11.42578125" style="5"/>
    <col min="14589" max="14589" width="32.28515625" style="5" customWidth="1"/>
    <col min="14590" max="14590" width="6.28515625" style="5" customWidth="1"/>
    <col min="14591" max="14592" width="6.140625" style="5" customWidth="1"/>
    <col min="14593" max="14593" width="1.7109375" style="5" customWidth="1"/>
    <col min="14594" max="14596" width="6.140625" style="5" customWidth="1"/>
    <col min="14597" max="14597" width="1.7109375" style="5" customWidth="1"/>
    <col min="14598" max="14600" width="6.140625" style="5" customWidth="1"/>
    <col min="14601" max="14601" width="1.7109375" style="5" customWidth="1"/>
    <col min="14602" max="14604" width="6.140625" style="5" customWidth="1"/>
    <col min="14605" max="14844" width="11.42578125" style="5"/>
    <col min="14845" max="14845" width="32.28515625" style="5" customWidth="1"/>
    <col min="14846" max="14846" width="6.28515625" style="5" customWidth="1"/>
    <col min="14847" max="14848" width="6.140625" style="5" customWidth="1"/>
    <col min="14849" max="14849" width="1.7109375" style="5" customWidth="1"/>
    <col min="14850" max="14852" width="6.140625" style="5" customWidth="1"/>
    <col min="14853" max="14853" width="1.7109375" style="5" customWidth="1"/>
    <col min="14854" max="14856" width="6.140625" style="5" customWidth="1"/>
    <col min="14857" max="14857" width="1.7109375" style="5" customWidth="1"/>
    <col min="14858" max="14860" width="6.140625" style="5" customWidth="1"/>
    <col min="14861" max="15100" width="11.42578125" style="5"/>
    <col min="15101" max="15101" width="32.28515625" style="5" customWidth="1"/>
    <col min="15102" max="15102" width="6.28515625" style="5" customWidth="1"/>
    <col min="15103" max="15104" width="6.140625" style="5" customWidth="1"/>
    <col min="15105" max="15105" width="1.7109375" style="5" customWidth="1"/>
    <col min="15106" max="15108" width="6.140625" style="5" customWidth="1"/>
    <col min="15109" max="15109" width="1.7109375" style="5" customWidth="1"/>
    <col min="15110" max="15112" width="6.140625" style="5" customWidth="1"/>
    <col min="15113" max="15113" width="1.7109375" style="5" customWidth="1"/>
    <col min="15114" max="15116" width="6.140625" style="5" customWidth="1"/>
    <col min="15117" max="15356" width="11.42578125" style="5"/>
    <col min="15357" max="15357" width="32.28515625" style="5" customWidth="1"/>
    <col min="15358" max="15358" width="6.28515625" style="5" customWidth="1"/>
    <col min="15359" max="15360" width="6.140625" style="5" customWidth="1"/>
    <col min="15361" max="15361" width="1.7109375" style="5" customWidth="1"/>
    <col min="15362" max="15364" width="6.140625" style="5" customWidth="1"/>
    <col min="15365" max="15365" width="1.7109375" style="5" customWidth="1"/>
    <col min="15366" max="15368" width="6.140625" style="5" customWidth="1"/>
    <col min="15369" max="15369" width="1.7109375" style="5" customWidth="1"/>
    <col min="15370" max="15372" width="6.140625" style="5" customWidth="1"/>
    <col min="15373" max="15612" width="11.42578125" style="5"/>
    <col min="15613" max="15613" width="32.28515625" style="5" customWidth="1"/>
    <col min="15614" max="15614" width="6.28515625" style="5" customWidth="1"/>
    <col min="15615" max="15616" width="6.140625" style="5" customWidth="1"/>
    <col min="15617" max="15617" width="1.7109375" style="5" customWidth="1"/>
    <col min="15618" max="15620" width="6.140625" style="5" customWidth="1"/>
    <col min="15621" max="15621" width="1.7109375" style="5" customWidth="1"/>
    <col min="15622" max="15624" width="6.140625" style="5" customWidth="1"/>
    <col min="15625" max="15625" width="1.7109375" style="5" customWidth="1"/>
    <col min="15626" max="15628" width="6.140625" style="5" customWidth="1"/>
    <col min="15629" max="15868" width="11.42578125" style="5"/>
    <col min="15869" max="15869" width="32.28515625" style="5" customWidth="1"/>
    <col min="15870" max="15870" width="6.28515625" style="5" customWidth="1"/>
    <col min="15871" max="15872" width="6.140625" style="5" customWidth="1"/>
    <col min="15873" max="15873" width="1.7109375" style="5" customWidth="1"/>
    <col min="15874" max="15876" width="6.140625" style="5" customWidth="1"/>
    <col min="15877" max="15877" width="1.7109375" style="5" customWidth="1"/>
    <col min="15878" max="15880" width="6.140625" style="5" customWidth="1"/>
    <col min="15881" max="15881" width="1.7109375" style="5" customWidth="1"/>
    <col min="15882" max="15884" width="6.140625" style="5" customWidth="1"/>
    <col min="15885" max="16124" width="11.42578125" style="5"/>
    <col min="16125" max="16125" width="32.28515625" style="5" customWidth="1"/>
    <col min="16126" max="16126" width="6.28515625" style="5" customWidth="1"/>
    <col min="16127" max="16128" width="6.140625" style="5" customWidth="1"/>
    <col min="16129" max="16129" width="1.7109375" style="5" customWidth="1"/>
    <col min="16130" max="16132" width="6.140625" style="5" customWidth="1"/>
    <col min="16133" max="16133" width="1.7109375" style="5" customWidth="1"/>
    <col min="16134" max="16136" width="6.140625" style="5" customWidth="1"/>
    <col min="16137" max="16137" width="1.7109375" style="5" customWidth="1"/>
    <col min="16138" max="16140" width="6.140625" style="5" customWidth="1"/>
    <col min="16141" max="16384" width="11.42578125" style="5"/>
  </cols>
  <sheetData>
    <row r="1" spans="1:24" ht="19.5" thickBot="1" x14ac:dyDescent="0.35">
      <c r="A1" s="360" t="s">
        <v>215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V1" s="179"/>
      <c r="W1" s="285" t="s">
        <v>195</v>
      </c>
      <c r="X1" s="179"/>
    </row>
    <row r="2" spans="1:24" ht="12.75" customHeight="1" x14ac:dyDescent="0.2">
      <c r="A2" s="360" t="s">
        <v>366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V2" s="179"/>
      <c r="W2" s="179"/>
      <c r="X2" s="179"/>
    </row>
    <row r="3" spans="1:24" ht="12.75" customHeight="1" x14ac:dyDescent="0.2">
      <c r="A3" s="360" t="s">
        <v>370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</row>
    <row r="4" spans="1:24" ht="12.75" customHeight="1" x14ac:dyDescent="0.2">
      <c r="A4" s="360" t="s">
        <v>375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</row>
    <row r="5" spans="1:24" ht="12.75" customHeight="1" x14ac:dyDescent="0.2">
      <c r="A5" s="360" t="s">
        <v>369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</row>
    <row r="6" spans="1:24" ht="12.75" customHeight="1" x14ac:dyDescent="0.2">
      <c r="A6" s="360" t="s">
        <v>403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</row>
    <row r="7" spans="1:24" ht="12.75" customHeight="1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17"/>
      <c r="R7" s="17"/>
      <c r="S7" s="17"/>
      <c r="T7" s="17"/>
    </row>
    <row r="8" spans="1:24" ht="25.5" customHeight="1" x14ac:dyDescent="0.2">
      <c r="A8" s="369" t="s">
        <v>152</v>
      </c>
      <c r="B8" s="367" t="s">
        <v>0</v>
      </c>
      <c r="C8" s="367"/>
      <c r="D8" s="367"/>
      <c r="E8" s="199"/>
      <c r="F8" s="367" t="s">
        <v>81</v>
      </c>
      <c r="G8" s="367"/>
      <c r="H8" s="367"/>
      <c r="I8" s="199"/>
      <c r="J8" s="367" t="s">
        <v>79</v>
      </c>
      <c r="K8" s="367"/>
      <c r="L8" s="367"/>
      <c r="M8" s="199"/>
      <c r="N8" s="367" t="s">
        <v>1</v>
      </c>
      <c r="O8" s="367"/>
      <c r="P8" s="367"/>
      <c r="Q8" s="250"/>
      <c r="R8" s="367" t="s">
        <v>82</v>
      </c>
      <c r="S8" s="367"/>
      <c r="T8" s="367"/>
    </row>
    <row r="9" spans="1:24" ht="15.75" customHeight="1" thickBot="1" x14ac:dyDescent="0.25">
      <c r="A9" s="370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ht="15" customHeight="1" x14ac:dyDescent="0.2">
      <c r="A10" s="143"/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7"/>
      <c r="R10" s="7"/>
      <c r="S10" s="7"/>
      <c r="T10" s="7"/>
    </row>
    <row r="11" spans="1:24" ht="15" customHeight="1" x14ac:dyDescent="0.25">
      <c r="A11" s="26"/>
      <c r="B11" s="346" t="s">
        <v>5</v>
      </c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</row>
    <row r="12" spans="1:24" ht="15" customHeight="1" x14ac:dyDescent="0.25">
      <c r="A12" s="26"/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</row>
    <row r="13" spans="1:24" s="13" customFormat="1" ht="15" customHeight="1" x14ac:dyDescent="0.25">
      <c r="A13" s="11" t="s">
        <v>0</v>
      </c>
      <c r="B13" s="220">
        <f>SUM(B15:B20)</f>
        <v>102432</v>
      </c>
      <c r="C13" s="220">
        <f t="shared" ref="C13:D13" si="0">SUM(C15:C20)</f>
        <v>29230</v>
      </c>
      <c r="D13" s="220">
        <f t="shared" si="0"/>
        <v>73202</v>
      </c>
      <c r="E13" s="220"/>
      <c r="F13" s="220">
        <f>SUM(F15:F20)</f>
        <v>5134</v>
      </c>
      <c r="G13" s="220">
        <f t="shared" ref="G13:H13" si="1">SUM(G15:G20)</f>
        <v>1903</v>
      </c>
      <c r="H13" s="220">
        <f t="shared" si="1"/>
        <v>3231</v>
      </c>
      <c r="I13" s="220"/>
      <c r="J13" s="220">
        <f>SUM(J15:J20)</f>
        <v>2512</v>
      </c>
      <c r="K13" s="220">
        <f t="shared" ref="K13:L13" si="2">SUM(K15:K20)</f>
        <v>361</v>
      </c>
      <c r="L13" s="220">
        <f t="shared" si="2"/>
        <v>2151</v>
      </c>
      <c r="M13" s="220"/>
      <c r="N13" s="220">
        <f>SUM(N15:N20)</f>
        <v>77184</v>
      </c>
      <c r="O13" s="220">
        <f t="shared" ref="O13:P13" si="3">SUM(O15:O20)</f>
        <v>21620</v>
      </c>
      <c r="P13" s="220">
        <f t="shared" si="3"/>
        <v>55564</v>
      </c>
      <c r="Q13" s="299"/>
      <c r="R13" s="220">
        <f>SUM(R15:R20)</f>
        <v>17602</v>
      </c>
      <c r="S13" s="220">
        <f t="shared" ref="S13:T13" si="4">SUM(S15:S20)</f>
        <v>5346</v>
      </c>
      <c r="T13" s="220">
        <f t="shared" si="4"/>
        <v>12256</v>
      </c>
      <c r="V13" s="77"/>
    </row>
    <row r="14" spans="1:24" ht="15" customHeight="1" x14ac:dyDescent="0.2">
      <c r="A14" s="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</row>
    <row r="15" spans="1:24" ht="15" customHeight="1" x14ac:dyDescent="0.2">
      <c r="A15" s="209" t="s">
        <v>127</v>
      </c>
      <c r="B15" s="295">
        <v>7767</v>
      </c>
      <c r="C15" s="295">
        <v>497</v>
      </c>
      <c r="D15" s="295">
        <v>7270</v>
      </c>
      <c r="E15" s="295"/>
      <c r="F15" s="295">
        <v>148</v>
      </c>
      <c r="G15" s="295">
        <v>25</v>
      </c>
      <c r="H15" s="295">
        <v>123</v>
      </c>
      <c r="I15" s="295"/>
      <c r="J15" s="295">
        <v>20</v>
      </c>
      <c r="K15" s="295">
        <v>1</v>
      </c>
      <c r="L15" s="295">
        <v>19</v>
      </c>
      <c r="M15" s="295"/>
      <c r="N15" s="295">
        <v>6783</v>
      </c>
      <c r="O15" s="295">
        <v>234</v>
      </c>
      <c r="P15" s="295">
        <v>6549</v>
      </c>
      <c r="Q15" s="295"/>
      <c r="R15" s="295">
        <v>816</v>
      </c>
      <c r="S15" s="295">
        <v>237</v>
      </c>
      <c r="T15" s="295">
        <v>579</v>
      </c>
    </row>
    <row r="16" spans="1:24" ht="15" customHeight="1" x14ac:dyDescent="0.2">
      <c r="A16" s="209" t="s">
        <v>128</v>
      </c>
      <c r="B16" s="295">
        <v>42935</v>
      </c>
      <c r="C16" s="295">
        <v>10751</v>
      </c>
      <c r="D16" s="295">
        <v>32184</v>
      </c>
      <c r="E16" s="295"/>
      <c r="F16" s="295">
        <v>2485</v>
      </c>
      <c r="G16" s="295">
        <v>863</v>
      </c>
      <c r="H16" s="295">
        <v>1622</v>
      </c>
      <c r="I16" s="295"/>
      <c r="J16" s="295">
        <v>789</v>
      </c>
      <c r="K16" s="295">
        <v>90</v>
      </c>
      <c r="L16" s="295">
        <v>699</v>
      </c>
      <c r="M16" s="295"/>
      <c r="N16" s="295">
        <v>29354</v>
      </c>
      <c r="O16" s="295">
        <v>7093</v>
      </c>
      <c r="P16" s="295">
        <v>22261</v>
      </c>
      <c r="Q16" s="295"/>
      <c r="R16" s="295">
        <v>10307</v>
      </c>
      <c r="S16" s="295">
        <v>2705</v>
      </c>
      <c r="T16" s="295">
        <v>7602</v>
      </c>
    </row>
    <row r="17" spans="1:20" ht="15" customHeight="1" x14ac:dyDescent="0.2">
      <c r="A17" s="209" t="s">
        <v>132</v>
      </c>
      <c r="B17" s="295">
        <v>36</v>
      </c>
      <c r="C17" s="295">
        <v>9</v>
      </c>
      <c r="D17" s="295">
        <v>27</v>
      </c>
      <c r="E17" s="295"/>
      <c r="F17" s="295">
        <v>6</v>
      </c>
      <c r="G17" s="295">
        <v>1</v>
      </c>
      <c r="H17" s="295">
        <v>5</v>
      </c>
      <c r="I17" s="295"/>
      <c r="J17" s="295">
        <v>2</v>
      </c>
      <c r="K17" s="295">
        <v>0</v>
      </c>
      <c r="L17" s="295">
        <v>2</v>
      </c>
      <c r="M17" s="295"/>
      <c r="N17" s="295">
        <v>14</v>
      </c>
      <c r="O17" s="295">
        <v>3</v>
      </c>
      <c r="P17" s="295">
        <v>11</v>
      </c>
      <c r="Q17" s="295"/>
      <c r="R17" s="295">
        <v>14</v>
      </c>
      <c r="S17" s="295">
        <v>5</v>
      </c>
      <c r="T17" s="295">
        <v>9</v>
      </c>
    </row>
    <row r="18" spans="1:20" ht="15" customHeight="1" x14ac:dyDescent="0.2">
      <c r="A18" s="209" t="s">
        <v>144</v>
      </c>
      <c r="B18" s="295">
        <v>34239</v>
      </c>
      <c r="C18" s="295">
        <v>14430</v>
      </c>
      <c r="D18" s="295">
        <v>19809</v>
      </c>
      <c r="E18" s="295"/>
      <c r="F18" s="295">
        <v>2169</v>
      </c>
      <c r="G18" s="295">
        <v>884</v>
      </c>
      <c r="H18" s="295">
        <v>1285</v>
      </c>
      <c r="I18" s="295"/>
      <c r="J18" s="295">
        <v>1577</v>
      </c>
      <c r="K18" s="295">
        <v>258</v>
      </c>
      <c r="L18" s="295">
        <v>1319</v>
      </c>
      <c r="M18" s="295"/>
      <c r="N18" s="295">
        <v>25163</v>
      </c>
      <c r="O18" s="295">
        <v>11213</v>
      </c>
      <c r="P18" s="295">
        <v>13950</v>
      </c>
      <c r="Q18" s="295"/>
      <c r="R18" s="295">
        <v>5330</v>
      </c>
      <c r="S18" s="295">
        <v>2075</v>
      </c>
      <c r="T18" s="295">
        <v>3255</v>
      </c>
    </row>
    <row r="19" spans="1:20" ht="15" customHeight="1" x14ac:dyDescent="0.2">
      <c r="A19" s="209" t="s">
        <v>145</v>
      </c>
      <c r="B19" s="295">
        <v>13192</v>
      </c>
      <c r="C19" s="295">
        <v>1825</v>
      </c>
      <c r="D19" s="295">
        <v>11367</v>
      </c>
      <c r="E19" s="295"/>
      <c r="F19" s="295">
        <v>51</v>
      </c>
      <c r="G19" s="295">
        <v>4</v>
      </c>
      <c r="H19" s="295">
        <v>47</v>
      </c>
      <c r="I19" s="295"/>
      <c r="J19" s="295">
        <v>4</v>
      </c>
      <c r="K19" s="295">
        <v>1</v>
      </c>
      <c r="L19" s="295">
        <v>3</v>
      </c>
      <c r="M19" s="295"/>
      <c r="N19" s="295">
        <v>12575</v>
      </c>
      <c r="O19" s="295">
        <v>1716</v>
      </c>
      <c r="P19" s="295">
        <v>10859</v>
      </c>
      <c r="Q19" s="295"/>
      <c r="R19" s="295">
        <v>562</v>
      </c>
      <c r="S19" s="295">
        <v>104</v>
      </c>
      <c r="T19" s="295">
        <v>458</v>
      </c>
    </row>
    <row r="20" spans="1:20" ht="15" customHeight="1" x14ac:dyDescent="0.2">
      <c r="A20" s="209" t="s">
        <v>146</v>
      </c>
      <c r="B20" s="295">
        <v>4263</v>
      </c>
      <c r="C20" s="295">
        <v>1718</v>
      </c>
      <c r="D20" s="295">
        <v>2545</v>
      </c>
      <c r="E20" s="295"/>
      <c r="F20" s="295">
        <v>275</v>
      </c>
      <c r="G20" s="295">
        <v>126</v>
      </c>
      <c r="H20" s="295">
        <v>149</v>
      </c>
      <c r="I20" s="295"/>
      <c r="J20" s="295">
        <v>120</v>
      </c>
      <c r="K20" s="295">
        <v>11</v>
      </c>
      <c r="L20" s="295">
        <v>109</v>
      </c>
      <c r="M20" s="295"/>
      <c r="N20" s="295">
        <v>3295</v>
      </c>
      <c r="O20" s="295">
        <v>1361</v>
      </c>
      <c r="P20" s="295">
        <v>1934</v>
      </c>
      <c r="Q20" s="295"/>
      <c r="R20" s="295">
        <v>573</v>
      </c>
      <c r="S20" s="295">
        <v>220</v>
      </c>
      <c r="T20" s="295">
        <v>353</v>
      </c>
    </row>
    <row r="21" spans="1:20" ht="15" customHeight="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7"/>
      <c r="R21" s="7"/>
      <c r="S21" s="7"/>
      <c r="T21" s="7"/>
    </row>
    <row r="22" spans="1:20" ht="15" customHeight="1" x14ac:dyDescent="0.25">
      <c r="A22" s="95"/>
      <c r="B22" s="346" t="s">
        <v>11</v>
      </c>
      <c r="C22" s="346"/>
      <c r="D22" s="346"/>
      <c r="E22" s="346"/>
      <c r="F22" s="346"/>
      <c r="G22" s="346"/>
      <c r="H22" s="346"/>
      <c r="I22" s="346"/>
      <c r="J22" s="346"/>
      <c r="K22" s="346"/>
      <c r="L22" s="346"/>
      <c r="M22" s="346"/>
      <c r="N22" s="346"/>
      <c r="O22" s="346"/>
      <c r="P22" s="346"/>
      <c r="Q22" s="346"/>
      <c r="R22" s="346"/>
      <c r="S22" s="346"/>
      <c r="T22" s="346"/>
    </row>
    <row r="23" spans="1:20" ht="15" customHeight="1" x14ac:dyDescent="0.25">
      <c r="A23" s="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1:20" s="13" customFormat="1" ht="15" customHeight="1" x14ac:dyDescent="0.25">
      <c r="A24" s="11" t="s">
        <v>0</v>
      </c>
      <c r="B24" s="144">
        <f>+C24+D24</f>
        <v>100</v>
      </c>
      <c r="C24" s="144">
        <f>+C13/B13*100</f>
        <v>28.53600437363324</v>
      </c>
      <c r="D24" s="144">
        <f>+D13/B13*100</f>
        <v>71.463995626366767</v>
      </c>
      <c r="E24" s="11"/>
      <c r="F24" s="144">
        <f>+G24+H24</f>
        <v>100</v>
      </c>
      <c r="G24" s="144">
        <f>+G13/F13*100</f>
        <v>37.066614725360338</v>
      </c>
      <c r="H24" s="144">
        <f>+H13/F13*100</f>
        <v>62.933385274639654</v>
      </c>
      <c r="I24" s="11"/>
      <c r="J24" s="144">
        <f>+K24+L24</f>
        <v>99.999999999999986</v>
      </c>
      <c r="K24" s="144">
        <f>+K13/J13*100</f>
        <v>14.371019108280256</v>
      </c>
      <c r="L24" s="144">
        <f>+L13/J13*100</f>
        <v>85.628980891719735</v>
      </c>
      <c r="M24" s="11"/>
      <c r="N24" s="144">
        <f>+O24+P24</f>
        <v>100</v>
      </c>
      <c r="O24" s="144">
        <f>+O13/N13*100</f>
        <v>28.010986733001658</v>
      </c>
      <c r="P24" s="144">
        <f>+P13/N13*100</f>
        <v>71.989013266998342</v>
      </c>
      <c r="Q24" s="131"/>
      <c r="R24" s="144">
        <f>+S24+T24</f>
        <v>100</v>
      </c>
      <c r="S24" s="144">
        <f>+S13/R13*100</f>
        <v>30.371548687649131</v>
      </c>
      <c r="T24" s="144">
        <f>+T13/R13*100</f>
        <v>69.628451312350876</v>
      </c>
    </row>
    <row r="25" spans="1:20" ht="15" customHeight="1" x14ac:dyDescent="0.2">
      <c r="A25" s="2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15" customHeight="1" x14ac:dyDescent="0.2">
      <c r="A26" s="209" t="s">
        <v>127</v>
      </c>
      <c r="B26" s="121">
        <f t="shared" ref="B26:B31" si="5">+C26+D26</f>
        <v>100</v>
      </c>
      <c r="C26" s="121">
        <f t="shared" ref="C26:C31" si="6">+C15/B15*100</f>
        <v>6.3988670014162485</v>
      </c>
      <c r="D26" s="121">
        <f t="shared" ref="D26:D31" si="7">+D15/B15*100</f>
        <v>93.601132998583751</v>
      </c>
      <c r="E26" s="7"/>
      <c r="F26" s="121">
        <f t="shared" ref="F26:F31" si="8">+G26+H26</f>
        <v>99.999999999999986</v>
      </c>
      <c r="G26" s="121">
        <f t="shared" ref="G26:G31" si="9">+G15/F15*100</f>
        <v>16.891891891891891</v>
      </c>
      <c r="H26" s="121">
        <f t="shared" ref="H26:H31" si="10">+H15/F15*100</f>
        <v>83.108108108108098</v>
      </c>
      <c r="I26" s="7"/>
      <c r="J26" s="121">
        <f t="shared" ref="J26:J31" si="11">+K26+L26</f>
        <v>100</v>
      </c>
      <c r="K26" s="121">
        <f t="shared" ref="K26:K31" si="12">+K15/J15*100</f>
        <v>5</v>
      </c>
      <c r="L26" s="121">
        <f t="shared" ref="L26:L31" si="13">+L15/J15*100</f>
        <v>95</v>
      </c>
      <c r="M26" s="7"/>
      <c r="N26" s="121">
        <f t="shared" ref="N26:N31" si="14">+O26+P26</f>
        <v>100</v>
      </c>
      <c r="O26" s="121">
        <f t="shared" ref="O26:O31" si="15">+O15/N15*100</f>
        <v>3.4498009730207868</v>
      </c>
      <c r="P26" s="121">
        <f t="shared" ref="P26:P31" si="16">+P15/N15*100</f>
        <v>96.550199026979215</v>
      </c>
      <c r="Q26" s="7"/>
      <c r="R26" s="121">
        <f t="shared" ref="R26:R31" si="17">+S26+T26</f>
        <v>100</v>
      </c>
      <c r="S26" s="121">
        <f t="shared" ref="S26:S31" si="18">+S15/R15*100</f>
        <v>29.044117647058826</v>
      </c>
      <c r="T26" s="121">
        <f t="shared" ref="T26:T31" si="19">+T15/R15*100</f>
        <v>70.955882352941174</v>
      </c>
    </row>
    <row r="27" spans="1:20" ht="15" customHeight="1" x14ac:dyDescent="0.2">
      <c r="A27" s="209" t="s">
        <v>128</v>
      </c>
      <c r="B27" s="121">
        <f t="shared" si="5"/>
        <v>100</v>
      </c>
      <c r="C27" s="121">
        <f t="shared" si="6"/>
        <v>25.040177011761966</v>
      </c>
      <c r="D27" s="121">
        <f t="shared" si="7"/>
        <v>74.959822988238031</v>
      </c>
      <c r="E27" s="7"/>
      <c r="F27" s="121">
        <f t="shared" si="8"/>
        <v>100</v>
      </c>
      <c r="G27" s="121">
        <f t="shared" si="9"/>
        <v>34.728370221327971</v>
      </c>
      <c r="H27" s="121">
        <f t="shared" si="10"/>
        <v>65.271629778672036</v>
      </c>
      <c r="I27" s="7"/>
      <c r="J27" s="121">
        <f t="shared" si="11"/>
        <v>100</v>
      </c>
      <c r="K27" s="121">
        <f t="shared" si="12"/>
        <v>11.406844106463879</v>
      </c>
      <c r="L27" s="121">
        <f t="shared" si="13"/>
        <v>88.593155893536121</v>
      </c>
      <c r="M27" s="7"/>
      <c r="N27" s="121">
        <f t="shared" si="14"/>
        <v>100</v>
      </c>
      <c r="O27" s="121">
        <f t="shared" si="15"/>
        <v>24.163657423179124</v>
      </c>
      <c r="P27" s="121">
        <f t="shared" si="16"/>
        <v>75.836342576820883</v>
      </c>
      <c r="Q27" s="7"/>
      <c r="R27" s="121">
        <f t="shared" si="17"/>
        <v>100</v>
      </c>
      <c r="S27" s="121">
        <f t="shared" si="18"/>
        <v>26.244299990297854</v>
      </c>
      <c r="T27" s="121">
        <f t="shared" si="19"/>
        <v>73.755700009702139</v>
      </c>
    </row>
    <row r="28" spans="1:20" ht="15" customHeight="1" x14ac:dyDescent="0.2">
      <c r="A28" s="209" t="s">
        <v>132</v>
      </c>
      <c r="B28" s="121">
        <f t="shared" si="5"/>
        <v>100</v>
      </c>
      <c r="C28" s="121">
        <f t="shared" si="6"/>
        <v>25</v>
      </c>
      <c r="D28" s="121">
        <f t="shared" si="7"/>
        <v>75</v>
      </c>
      <c r="E28" s="7"/>
      <c r="F28" s="121">
        <f t="shared" si="8"/>
        <v>100</v>
      </c>
      <c r="G28" s="121">
        <f t="shared" si="9"/>
        <v>16.666666666666664</v>
      </c>
      <c r="H28" s="121">
        <f t="shared" si="10"/>
        <v>83.333333333333343</v>
      </c>
      <c r="I28" s="7"/>
      <c r="J28" s="121">
        <f t="shared" si="11"/>
        <v>100</v>
      </c>
      <c r="K28" s="121">
        <f t="shared" si="12"/>
        <v>0</v>
      </c>
      <c r="L28" s="121">
        <f t="shared" si="13"/>
        <v>100</v>
      </c>
      <c r="M28" s="7"/>
      <c r="N28" s="121">
        <f t="shared" si="14"/>
        <v>100</v>
      </c>
      <c r="O28" s="121">
        <f t="shared" si="15"/>
        <v>21.428571428571427</v>
      </c>
      <c r="P28" s="121">
        <f t="shared" si="16"/>
        <v>78.571428571428569</v>
      </c>
      <c r="Q28" s="7"/>
      <c r="R28" s="121">
        <f t="shared" si="17"/>
        <v>100</v>
      </c>
      <c r="S28" s="121">
        <f t="shared" si="18"/>
        <v>35.714285714285715</v>
      </c>
      <c r="T28" s="121">
        <f t="shared" si="19"/>
        <v>64.285714285714292</v>
      </c>
    </row>
    <row r="29" spans="1:20" ht="15" customHeight="1" x14ac:dyDescent="0.2">
      <c r="A29" s="209" t="s">
        <v>144</v>
      </c>
      <c r="B29" s="121">
        <f t="shared" si="5"/>
        <v>100</v>
      </c>
      <c r="C29" s="121">
        <f t="shared" si="6"/>
        <v>42.144922456847453</v>
      </c>
      <c r="D29" s="121">
        <f t="shared" si="7"/>
        <v>57.855077543152547</v>
      </c>
      <c r="E29" s="7"/>
      <c r="F29" s="121">
        <f t="shared" si="8"/>
        <v>100</v>
      </c>
      <c r="G29" s="121">
        <f t="shared" si="9"/>
        <v>40.756108805901334</v>
      </c>
      <c r="H29" s="121">
        <f t="shared" si="10"/>
        <v>59.243891194098666</v>
      </c>
      <c r="I29" s="7"/>
      <c r="J29" s="121">
        <f t="shared" si="11"/>
        <v>100</v>
      </c>
      <c r="K29" s="121">
        <f t="shared" si="12"/>
        <v>16.360177552314521</v>
      </c>
      <c r="L29" s="121">
        <f t="shared" si="13"/>
        <v>83.639822447685475</v>
      </c>
      <c r="M29" s="7"/>
      <c r="N29" s="121">
        <f t="shared" si="14"/>
        <v>100</v>
      </c>
      <c r="O29" s="121">
        <f t="shared" si="15"/>
        <v>44.56145928545881</v>
      </c>
      <c r="P29" s="121">
        <f t="shared" si="16"/>
        <v>55.438540714541197</v>
      </c>
      <c r="Q29" s="7"/>
      <c r="R29" s="121">
        <f t="shared" si="17"/>
        <v>100</v>
      </c>
      <c r="S29" s="121">
        <f t="shared" si="18"/>
        <v>38.930581613508444</v>
      </c>
      <c r="T29" s="121">
        <f t="shared" si="19"/>
        <v>61.069418386491556</v>
      </c>
    </row>
    <row r="30" spans="1:20" ht="15" customHeight="1" x14ac:dyDescent="0.2">
      <c r="A30" s="210" t="s">
        <v>145</v>
      </c>
      <c r="B30" s="122">
        <f t="shared" si="5"/>
        <v>100</v>
      </c>
      <c r="C30" s="122">
        <f t="shared" si="6"/>
        <v>13.834141904184355</v>
      </c>
      <c r="D30" s="122">
        <f t="shared" si="7"/>
        <v>86.165858095815651</v>
      </c>
      <c r="E30" s="16"/>
      <c r="F30" s="122">
        <f t="shared" si="8"/>
        <v>100</v>
      </c>
      <c r="G30" s="122">
        <f t="shared" si="9"/>
        <v>7.8431372549019605</v>
      </c>
      <c r="H30" s="122">
        <f t="shared" si="10"/>
        <v>92.156862745098039</v>
      </c>
      <c r="I30" s="16"/>
      <c r="J30" s="122">
        <f t="shared" si="11"/>
        <v>100</v>
      </c>
      <c r="K30" s="122">
        <f t="shared" si="12"/>
        <v>25</v>
      </c>
      <c r="L30" s="122">
        <f t="shared" si="13"/>
        <v>75</v>
      </c>
      <c r="M30" s="16"/>
      <c r="N30" s="122">
        <f t="shared" si="14"/>
        <v>100</v>
      </c>
      <c r="O30" s="122">
        <f t="shared" si="15"/>
        <v>13.646123260437376</v>
      </c>
      <c r="P30" s="122">
        <f t="shared" si="16"/>
        <v>86.353876739562622</v>
      </c>
      <c r="Q30" s="7"/>
      <c r="R30" s="122">
        <f t="shared" si="17"/>
        <v>100</v>
      </c>
      <c r="S30" s="122">
        <f t="shared" si="18"/>
        <v>18.505338078291814</v>
      </c>
      <c r="T30" s="122">
        <f t="shared" si="19"/>
        <v>81.494661921708186</v>
      </c>
    </row>
    <row r="31" spans="1:20" ht="15" customHeight="1" thickBot="1" x14ac:dyDescent="0.25">
      <c r="A31" s="211" t="s">
        <v>146</v>
      </c>
      <c r="B31" s="142">
        <f t="shared" si="5"/>
        <v>100</v>
      </c>
      <c r="C31" s="142">
        <f t="shared" si="6"/>
        <v>40.300258034248181</v>
      </c>
      <c r="D31" s="142">
        <f t="shared" si="7"/>
        <v>59.699741965751819</v>
      </c>
      <c r="E31" s="17"/>
      <c r="F31" s="142">
        <f t="shared" si="8"/>
        <v>100</v>
      </c>
      <c r="G31" s="142">
        <f t="shared" si="9"/>
        <v>45.81818181818182</v>
      </c>
      <c r="H31" s="142">
        <f t="shared" si="10"/>
        <v>54.181818181818187</v>
      </c>
      <c r="I31" s="17"/>
      <c r="J31" s="142">
        <f t="shared" si="11"/>
        <v>100</v>
      </c>
      <c r="K31" s="142">
        <f t="shared" si="12"/>
        <v>9.1666666666666661</v>
      </c>
      <c r="L31" s="142">
        <f t="shared" si="13"/>
        <v>90.833333333333329</v>
      </c>
      <c r="M31" s="17"/>
      <c r="N31" s="142">
        <f t="shared" si="14"/>
        <v>100</v>
      </c>
      <c r="O31" s="142">
        <f t="shared" si="15"/>
        <v>41.305007587253414</v>
      </c>
      <c r="P31" s="142">
        <f t="shared" si="16"/>
        <v>58.694992412746586</v>
      </c>
      <c r="Q31" s="17"/>
      <c r="R31" s="142">
        <f t="shared" si="17"/>
        <v>100</v>
      </c>
      <c r="S31" s="142">
        <f t="shared" si="18"/>
        <v>38.394415357766142</v>
      </c>
      <c r="T31" s="142">
        <f t="shared" si="19"/>
        <v>61.605584642233858</v>
      </c>
    </row>
    <row r="32" spans="1:20" s="99" customFormat="1" ht="30" customHeight="1" x14ac:dyDescent="0.2">
      <c r="A32" s="368" t="s">
        <v>235</v>
      </c>
      <c r="B32" s="368"/>
      <c r="C32" s="368"/>
      <c r="D32" s="368"/>
      <c r="E32" s="368"/>
      <c r="F32" s="368"/>
      <c r="G32" s="368"/>
      <c r="H32" s="368"/>
      <c r="I32" s="368"/>
      <c r="J32" s="368"/>
      <c r="K32" s="368"/>
      <c r="L32" s="368"/>
      <c r="M32" s="368"/>
      <c r="N32" s="368"/>
      <c r="O32" s="368"/>
      <c r="P32" s="368"/>
      <c r="Q32" s="368"/>
      <c r="R32" s="368"/>
      <c r="S32" s="368"/>
      <c r="T32" s="368"/>
    </row>
    <row r="33" spans="1:20" s="99" customFormat="1" ht="11.25" x14ac:dyDescent="0.2">
      <c r="A33" s="338" t="s">
        <v>236</v>
      </c>
      <c r="B33" s="338"/>
      <c r="C33" s="338"/>
      <c r="D33" s="338"/>
      <c r="E33" s="338"/>
      <c r="F33" s="338"/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338"/>
      <c r="T33" s="338"/>
    </row>
    <row r="34" spans="1:20" s="99" customFormat="1" ht="11.25" x14ac:dyDescent="0.2">
      <c r="A34" s="339" t="s">
        <v>232</v>
      </c>
      <c r="B34" s="339"/>
      <c r="C34" s="339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339"/>
      <c r="S34" s="339"/>
      <c r="T34" s="339"/>
    </row>
  </sheetData>
  <mergeCells count="17">
    <mergeCell ref="A2:T2"/>
    <mergeCell ref="A3:T3"/>
    <mergeCell ref="A4:T4"/>
    <mergeCell ref="A5:T5"/>
    <mergeCell ref="A1:T1"/>
    <mergeCell ref="A6:T6"/>
    <mergeCell ref="A34:T34"/>
    <mergeCell ref="R8:T8"/>
    <mergeCell ref="B11:T11"/>
    <mergeCell ref="B22:T22"/>
    <mergeCell ref="A32:T32"/>
    <mergeCell ref="A33:T33"/>
    <mergeCell ref="A8:A9"/>
    <mergeCell ref="B8:D8"/>
    <mergeCell ref="F8:H8"/>
    <mergeCell ref="N8:P8"/>
    <mergeCell ref="J8:L8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showGridLines="0" zoomScaleNormal="100" workbookViewId="0">
      <selection activeCell="B17" sqref="B17:T17"/>
    </sheetView>
  </sheetViews>
  <sheetFormatPr baseColWidth="10" defaultRowHeight="12.75" x14ac:dyDescent="0.2"/>
  <cols>
    <col min="1" max="1" width="28.28515625" style="5" bestFit="1" customWidth="1"/>
    <col min="2" max="2" width="8.28515625" style="5" bestFit="1" customWidth="1"/>
    <col min="3" max="4" width="7.7109375" style="5" customWidth="1"/>
    <col min="5" max="5" width="3.7109375" style="5" customWidth="1"/>
    <col min="6" max="8" width="7.7109375" style="5" customWidth="1"/>
    <col min="9" max="9" width="3.7109375" style="5" customWidth="1"/>
    <col min="10" max="12" width="7.7109375" style="5" customWidth="1"/>
    <col min="13" max="13" width="3.7109375" style="5" customWidth="1"/>
    <col min="14" max="16" width="7.7109375" style="5" customWidth="1"/>
    <col min="17" max="17" width="3.7109375" style="5" customWidth="1"/>
    <col min="18" max="20" width="7.7109375" style="5" customWidth="1"/>
    <col min="21" max="22" width="11.42578125" style="5"/>
    <col min="23" max="23" width="11.140625" style="5" bestFit="1" customWidth="1"/>
    <col min="24" max="252" width="11.42578125" style="5"/>
    <col min="253" max="253" width="32.28515625" style="5" customWidth="1"/>
    <col min="254" max="254" width="6.28515625" style="5" customWidth="1"/>
    <col min="255" max="256" width="6.140625" style="5" customWidth="1"/>
    <col min="257" max="257" width="1.7109375" style="5" customWidth="1"/>
    <col min="258" max="260" width="6.140625" style="5" customWidth="1"/>
    <col min="261" max="261" width="1.7109375" style="5" customWidth="1"/>
    <col min="262" max="264" width="6.140625" style="5" customWidth="1"/>
    <col min="265" max="265" width="1.7109375" style="5" customWidth="1"/>
    <col min="266" max="268" width="6.140625" style="5" customWidth="1"/>
    <col min="269" max="508" width="11.42578125" style="5"/>
    <col min="509" max="509" width="32.28515625" style="5" customWidth="1"/>
    <col min="510" max="510" width="6.28515625" style="5" customWidth="1"/>
    <col min="511" max="512" width="6.140625" style="5" customWidth="1"/>
    <col min="513" max="513" width="1.7109375" style="5" customWidth="1"/>
    <col min="514" max="516" width="6.140625" style="5" customWidth="1"/>
    <col min="517" max="517" width="1.7109375" style="5" customWidth="1"/>
    <col min="518" max="520" width="6.140625" style="5" customWidth="1"/>
    <col min="521" max="521" width="1.7109375" style="5" customWidth="1"/>
    <col min="522" max="524" width="6.140625" style="5" customWidth="1"/>
    <col min="525" max="764" width="11.42578125" style="5"/>
    <col min="765" max="765" width="32.28515625" style="5" customWidth="1"/>
    <col min="766" max="766" width="6.28515625" style="5" customWidth="1"/>
    <col min="767" max="768" width="6.140625" style="5" customWidth="1"/>
    <col min="769" max="769" width="1.7109375" style="5" customWidth="1"/>
    <col min="770" max="772" width="6.140625" style="5" customWidth="1"/>
    <col min="773" max="773" width="1.7109375" style="5" customWidth="1"/>
    <col min="774" max="776" width="6.140625" style="5" customWidth="1"/>
    <col min="777" max="777" width="1.7109375" style="5" customWidth="1"/>
    <col min="778" max="780" width="6.140625" style="5" customWidth="1"/>
    <col min="781" max="1020" width="11.42578125" style="5"/>
    <col min="1021" max="1021" width="32.28515625" style="5" customWidth="1"/>
    <col min="1022" max="1022" width="6.28515625" style="5" customWidth="1"/>
    <col min="1023" max="1024" width="6.140625" style="5" customWidth="1"/>
    <col min="1025" max="1025" width="1.7109375" style="5" customWidth="1"/>
    <col min="1026" max="1028" width="6.140625" style="5" customWidth="1"/>
    <col min="1029" max="1029" width="1.7109375" style="5" customWidth="1"/>
    <col min="1030" max="1032" width="6.140625" style="5" customWidth="1"/>
    <col min="1033" max="1033" width="1.7109375" style="5" customWidth="1"/>
    <col min="1034" max="1036" width="6.140625" style="5" customWidth="1"/>
    <col min="1037" max="1276" width="11.42578125" style="5"/>
    <col min="1277" max="1277" width="32.28515625" style="5" customWidth="1"/>
    <col min="1278" max="1278" width="6.28515625" style="5" customWidth="1"/>
    <col min="1279" max="1280" width="6.140625" style="5" customWidth="1"/>
    <col min="1281" max="1281" width="1.7109375" style="5" customWidth="1"/>
    <col min="1282" max="1284" width="6.140625" style="5" customWidth="1"/>
    <col min="1285" max="1285" width="1.7109375" style="5" customWidth="1"/>
    <col min="1286" max="1288" width="6.140625" style="5" customWidth="1"/>
    <col min="1289" max="1289" width="1.7109375" style="5" customWidth="1"/>
    <col min="1290" max="1292" width="6.140625" style="5" customWidth="1"/>
    <col min="1293" max="1532" width="11.42578125" style="5"/>
    <col min="1533" max="1533" width="32.28515625" style="5" customWidth="1"/>
    <col min="1534" max="1534" width="6.28515625" style="5" customWidth="1"/>
    <col min="1535" max="1536" width="6.140625" style="5" customWidth="1"/>
    <col min="1537" max="1537" width="1.7109375" style="5" customWidth="1"/>
    <col min="1538" max="1540" width="6.140625" style="5" customWidth="1"/>
    <col min="1541" max="1541" width="1.7109375" style="5" customWidth="1"/>
    <col min="1542" max="1544" width="6.140625" style="5" customWidth="1"/>
    <col min="1545" max="1545" width="1.7109375" style="5" customWidth="1"/>
    <col min="1546" max="1548" width="6.140625" style="5" customWidth="1"/>
    <col min="1549" max="1788" width="11.42578125" style="5"/>
    <col min="1789" max="1789" width="32.28515625" style="5" customWidth="1"/>
    <col min="1790" max="1790" width="6.28515625" style="5" customWidth="1"/>
    <col min="1791" max="1792" width="6.140625" style="5" customWidth="1"/>
    <col min="1793" max="1793" width="1.7109375" style="5" customWidth="1"/>
    <col min="1794" max="1796" width="6.140625" style="5" customWidth="1"/>
    <col min="1797" max="1797" width="1.7109375" style="5" customWidth="1"/>
    <col min="1798" max="1800" width="6.140625" style="5" customWidth="1"/>
    <col min="1801" max="1801" width="1.7109375" style="5" customWidth="1"/>
    <col min="1802" max="1804" width="6.140625" style="5" customWidth="1"/>
    <col min="1805" max="2044" width="11.42578125" style="5"/>
    <col min="2045" max="2045" width="32.28515625" style="5" customWidth="1"/>
    <col min="2046" max="2046" width="6.28515625" style="5" customWidth="1"/>
    <col min="2047" max="2048" width="6.140625" style="5" customWidth="1"/>
    <col min="2049" max="2049" width="1.7109375" style="5" customWidth="1"/>
    <col min="2050" max="2052" width="6.140625" style="5" customWidth="1"/>
    <col min="2053" max="2053" width="1.7109375" style="5" customWidth="1"/>
    <col min="2054" max="2056" width="6.140625" style="5" customWidth="1"/>
    <col min="2057" max="2057" width="1.7109375" style="5" customWidth="1"/>
    <col min="2058" max="2060" width="6.140625" style="5" customWidth="1"/>
    <col min="2061" max="2300" width="11.42578125" style="5"/>
    <col min="2301" max="2301" width="32.28515625" style="5" customWidth="1"/>
    <col min="2302" max="2302" width="6.28515625" style="5" customWidth="1"/>
    <col min="2303" max="2304" width="6.140625" style="5" customWidth="1"/>
    <col min="2305" max="2305" width="1.7109375" style="5" customWidth="1"/>
    <col min="2306" max="2308" width="6.140625" style="5" customWidth="1"/>
    <col min="2309" max="2309" width="1.7109375" style="5" customWidth="1"/>
    <col min="2310" max="2312" width="6.140625" style="5" customWidth="1"/>
    <col min="2313" max="2313" width="1.7109375" style="5" customWidth="1"/>
    <col min="2314" max="2316" width="6.140625" style="5" customWidth="1"/>
    <col min="2317" max="2556" width="11.42578125" style="5"/>
    <col min="2557" max="2557" width="32.28515625" style="5" customWidth="1"/>
    <col min="2558" max="2558" width="6.28515625" style="5" customWidth="1"/>
    <col min="2559" max="2560" width="6.140625" style="5" customWidth="1"/>
    <col min="2561" max="2561" width="1.7109375" style="5" customWidth="1"/>
    <col min="2562" max="2564" width="6.140625" style="5" customWidth="1"/>
    <col min="2565" max="2565" width="1.7109375" style="5" customWidth="1"/>
    <col min="2566" max="2568" width="6.140625" style="5" customWidth="1"/>
    <col min="2569" max="2569" width="1.7109375" style="5" customWidth="1"/>
    <col min="2570" max="2572" width="6.140625" style="5" customWidth="1"/>
    <col min="2573" max="2812" width="11.42578125" style="5"/>
    <col min="2813" max="2813" width="32.28515625" style="5" customWidth="1"/>
    <col min="2814" max="2814" width="6.28515625" style="5" customWidth="1"/>
    <col min="2815" max="2816" width="6.140625" style="5" customWidth="1"/>
    <col min="2817" max="2817" width="1.7109375" style="5" customWidth="1"/>
    <col min="2818" max="2820" width="6.140625" style="5" customWidth="1"/>
    <col min="2821" max="2821" width="1.7109375" style="5" customWidth="1"/>
    <col min="2822" max="2824" width="6.140625" style="5" customWidth="1"/>
    <col min="2825" max="2825" width="1.7109375" style="5" customWidth="1"/>
    <col min="2826" max="2828" width="6.140625" style="5" customWidth="1"/>
    <col min="2829" max="3068" width="11.42578125" style="5"/>
    <col min="3069" max="3069" width="32.28515625" style="5" customWidth="1"/>
    <col min="3070" max="3070" width="6.28515625" style="5" customWidth="1"/>
    <col min="3071" max="3072" width="6.140625" style="5" customWidth="1"/>
    <col min="3073" max="3073" width="1.7109375" style="5" customWidth="1"/>
    <col min="3074" max="3076" width="6.140625" style="5" customWidth="1"/>
    <col min="3077" max="3077" width="1.7109375" style="5" customWidth="1"/>
    <col min="3078" max="3080" width="6.140625" style="5" customWidth="1"/>
    <col min="3081" max="3081" width="1.7109375" style="5" customWidth="1"/>
    <col min="3082" max="3084" width="6.140625" style="5" customWidth="1"/>
    <col min="3085" max="3324" width="11.42578125" style="5"/>
    <col min="3325" max="3325" width="32.28515625" style="5" customWidth="1"/>
    <col min="3326" max="3326" width="6.28515625" style="5" customWidth="1"/>
    <col min="3327" max="3328" width="6.140625" style="5" customWidth="1"/>
    <col min="3329" max="3329" width="1.7109375" style="5" customWidth="1"/>
    <col min="3330" max="3332" width="6.140625" style="5" customWidth="1"/>
    <col min="3333" max="3333" width="1.7109375" style="5" customWidth="1"/>
    <col min="3334" max="3336" width="6.140625" style="5" customWidth="1"/>
    <col min="3337" max="3337" width="1.7109375" style="5" customWidth="1"/>
    <col min="3338" max="3340" width="6.140625" style="5" customWidth="1"/>
    <col min="3341" max="3580" width="11.42578125" style="5"/>
    <col min="3581" max="3581" width="32.28515625" style="5" customWidth="1"/>
    <col min="3582" max="3582" width="6.28515625" style="5" customWidth="1"/>
    <col min="3583" max="3584" width="6.140625" style="5" customWidth="1"/>
    <col min="3585" max="3585" width="1.7109375" style="5" customWidth="1"/>
    <col min="3586" max="3588" width="6.140625" style="5" customWidth="1"/>
    <col min="3589" max="3589" width="1.7109375" style="5" customWidth="1"/>
    <col min="3590" max="3592" width="6.140625" style="5" customWidth="1"/>
    <col min="3593" max="3593" width="1.7109375" style="5" customWidth="1"/>
    <col min="3594" max="3596" width="6.140625" style="5" customWidth="1"/>
    <col min="3597" max="3836" width="11.42578125" style="5"/>
    <col min="3837" max="3837" width="32.28515625" style="5" customWidth="1"/>
    <col min="3838" max="3838" width="6.28515625" style="5" customWidth="1"/>
    <col min="3839" max="3840" width="6.140625" style="5" customWidth="1"/>
    <col min="3841" max="3841" width="1.7109375" style="5" customWidth="1"/>
    <col min="3842" max="3844" width="6.140625" style="5" customWidth="1"/>
    <col min="3845" max="3845" width="1.7109375" style="5" customWidth="1"/>
    <col min="3846" max="3848" width="6.140625" style="5" customWidth="1"/>
    <col min="3849" max="3849" width="1.7109375" style="5" customWidth="1"/>
    <col min="3850" max="3852" width="6.140625" style="5" customWidth="1"/>
    <col min="3853" max="4092" width="11.42578125" style="5"/>
    <col min="4093" max="4093" width="32.28515625" style="5" customWidth="1"/>
    <col min="4094" max="4094" width="6.28515625" style="5" customWidth="1"/>
    <col min="4095" max="4096" width="6.140625" style="5" customWidth="1"/>
    <col min="4097" max="4097" width="1.7109375" style="5" customWidth="1"/>
    <col min="4098" max="4100" width="6.140625" style="5" customWidth="1"/>
    <col min="4101" max="4101" width="1.7109375" style="5" customWidth="1"/>
    <col min="4102" max="4104" width="6.140625" style="5" customWidth="1"/>
    <col min="4105" max="4105" width="1.7109375" style="5" customWidth="1"/>
    <col min="4106" max="4108" width="6.140625" style="5" customWidth="1"/>
    <col min="4109" max="4348" width="11.42578125" style="5"/>
    <col min="4349" max="4349" width="32.28515625" style="5" customWidth="1"/>
    <col min="4350" max="4350" width="6.28515625" style="5" customWidth="1"/>
    <col min="4351" max="4352" width="6.140625" style="5" customWidth="1"/>
    <col min="4353" max="4353" width="1.7109375" style="5" customWidth="1"/>
    <col min="4354" max="4356" width="6.140625" style="5" customWidth="1"/>
    <col min="4357" max="4357" width="1.7109375" style="5" customWidth="1"/>
    <col min="4358" max="4360" width="6.140625" style="5" customWidth="1"/>
    <col min="4361" max="4361" width="1.7109375" style="5" customWidth="1"/>
    <col min="4362" max="4364" width="6.140625" style="5" customWidth="1"/>
    <col min="4365" max="4604" width="11.42578125" style="5"/>
    <col min="4605" max="4605" width="32.28515625" style="5" customWidth="1"/>
    <col min="4606" max="4606" width="6.28515625" style="5" customWidth="1"/>
    <col min="4607" max="4608" width="6.140625" style="5" customWidth="1"/>
    <col min="4609" max="4609" width="1.7109375" style="5" customWidth="1"/>
    <col min="4610" max="4612" width="6.140625" style="5" customWidth="1"/>
    <col min="4613" max="4613" width="1.7109375" style="5" customWidth="1"/>
    <col min="4614" max="4616" width="6.140625" style="5" customWidth="1"/>
    <col min="4617" max="4617" width="1.7109375" style="5" customWidth="1"/>
    <col min="4618" max="4620" width="6.140625" style="5" customWidth="1"/>
    <col min="4621" max="4860" width="11.42578125" style="5"/>
    <col min="4861" max="4861" width="32.28515625" style="5" customWidth="1"/>
    <col min="4862" max="4862" width="6.28515625" style="5" customWidth="1"/>
    <col min="4863" max="4864" width="6.140625" style="5" customWidth="1"/>
    <col min="4865" max="4865" width="1.7109375" style="5" customWidth="1"/>
    <col min="4866" max="4868" width="6.140625" style="5" customWidth="1"/>
    <col min="4869" max="4869" width="1.7109375" style="5" customWidth="1"/>
    <col min="4870" max="4872" width="6.140625" style="5" customWidth="1"/>
    <col min="4873" max="4873" width="1.7109375" style="5" customWidth="1"/>
    <col min="4874" max="4876" width="6.140625" style="5" customWidth="1"/>
    <col min="4877" max="5116" width="11.42578125" style="5"/>
    <col min="5117" max="5117" width="32.28515625" style="5" customWidth="1"/>
    <col min="5118" max="5118" width="6.28515625" style="5" customWidth="1"/>
    <col min="5119" max="5120" width="6.140625" style="5" customWidth="1"/>
    <col min="5121" max="5121" width="1.7109375" style="5" customWidth="1"/>
    <col min="5122" max="5124" width="6.140625" style="5" customWidth="1"/>
    <col min="5125" max="5125" width="1.7109375" style="5" customWidth="1"/>
    <col min="5126" max="5128" width="6.140625" style="5" customWidth="1"/>
    <col min="5129" max="5129" width="1.7109375" style="5" customWidth="1"/>
    <col min="5130" max="5132" width="6.140625" style="5" customWidth="1"/>
    <col min="5133" max="5372" width="11.42578125" style="5"/>
    <col min="5373" max="5373" width="32.28515625" style="5" customWidth="1"/>
    <col min="5374" max="5374" width="6.28515625" style="5" customWidth="1"/>
    <col min="5375" max="5376" width="6.140625" style="5" customWidth="1"/>
    <col min="5377" max="5377" width="1.7109375" style="5" customWidth="1"/>
    <col min="5378" max="5380" width="6.140625" style="5" customWidth="1"/>
    <col min="5381" max="5381" width="1.7109375" style="5" customWidth="1"/>
    <col min="5382" max="5384" width="6.140625" style="5" customWidth="1"/>
    <col min="5385" max="5385" width="1.7109375" style="5" customWidth="1"/>
    <col min="5386" max="5388" width="6.140625" style="5" customWidth="1"/>
    <col min="5389" max="5628" width="11.42578125" style="5"/>
    <col min="5629" max="5629" width="32.28515625" style="5" customWidth="1"/>
    <col min="5630" max="5630" width="6.28515625" style="5" customWidth="1"/>
    <col min="5631" max="5632" width="6.140625" style="5" customWidth="1"/>
    <col min="5633" max="5633" width="1.7109375" style="5" customWidth="1"/>
    <col min="5634" max="5636" width="6.140625" style="5" customWidth="1"/>
    <col min="5637" max="5637" width="1.7109375" style="5" customWidth="1"/>
    <col min="5638" max="5640" width="6.140625" style="5" customWidth="1"/>
    <col min="5641" max="5641" width="1.7109375" style="5" customWidth="1"/>
    <col min="5642" max="5644" width="6.140625" style="5" customWidth="1"/>
    <col min="5645" max="5884" width="11.42578125" style="5"/>
    <col min="5885" max="5885" width="32.28515625" style="5" customWidth="1"/>
    <col min="5886" max="5886" width="6.28515625" style="5" customWidth="1"/>
    <col min="5887" max="5888" width="6.140625" style="5" customWidth="1"/>
    <col min="5889" max="5889" width="1.7109375" style="5" customWidth="1"/>
    <col min="5890" max="5892" width="6.140625" style="5" customWidth="1"/>
    <col min="5893" max="5893" width="1.7109375" style="5" customWidth="1"/>
    <col min="5894" max="5896" width="6.140625" style="5" customWidth="1"/>
    <col min="5897" max="5897" width="1.7109375" style="5" customWidth="1"/>
    <col min="5898" max="5900" width="6.140625" style="5" customWidth="1"/>
    <col min="5901" max="6140" width="11.42578125" style="5"/>
    <col min="6141" max="6141" width="32.28515625" style="5" customWidth="1"/>
    <col min="6142" max="6142" width="6.28515625" style="5" customWidth="1"/>
    <col min="6143" max="6144" width="6.140625" style="5" customWidth="1"/>
    <col min="6145" max="6145" width="1.7109375" style="5" customWidth="1"/>
    <col min="6146" max="6148" width="6.140625" style="5" customWidth="1"/>
    <col min="6149" max="6149" width="1.7109375" style="5" customWidth="1"/>
    <col min="6150" max="6152" width="6.140625" style="5" customWidth="1"/>
    <col min="6153" max="6153" width="1.7109375" style="5" customWidth="1"/>
    <col min="6154" max="6156" width="6.140625" style="5" customWidth="1"/>
    <col min="6157" max="6396" width="11.42578125" style="5"/>
    <col min="6397" max="6397" width="32.28515625" style="5" customWidth="1"/>
    <col min="6398" max="6398" width="6.28515625" style="5" customWidth="1"/>
    <col min="6399" max="6400" width="6.140625" style="5" customWidth="1"/>
    <col min="6401" max="6401" width="1.7109375" style="5" customWidth="1"/>
    <col min="6402" max="6404" width="6.140625" style="5" customWidth="1"/>
    <col min="6405" max="6405" width="1.7109375" style="5" customWidth="1"/>
    <col min="6406" max="6408" width="6.140625" style="5" customWidth="1"/>
    <col min="6409" max="6409" width="1.7109375" style="5" customWidth="1"/>
    <col min="6410" max="6412" width="6.140625" style="5" customWidth="1"/>
    <col min="6413" max="6652" width="11.42578125" style="5"/>
    <col min="6653" max="6653" width="32.28515625" style="5" customWidth="1"/>
    <col min="6654" max="6654" width="6.28515625" style="5" customWidth="1"/>
    <col min="6655" max="6656" width="6.140625" style="5" customWidth="1"/>
    <col min="6657" max="6657" width="1.7109375" style="5" customWidth="1"/>
    <col min="6658" max="6660" width="6.140625" style="5" customWidth="1"/>
    <col min="6661" max="6661" width="1.7109375" style="5" customWidth="1"/>
    <col min="6662" max="6664" width="6.140625" style="5" customWidth="1"/>
    <col min="6665" max="6665" width="1.7109375" style="5" customWidth="1"/>
    <col min="6666" max="6668" width="6.140625" style="5" customWidth="1"/>
    <col min="6669" max="6908" width="11.42578125" style="5"/>
    <col min="6909" max="6909" width="32.28515625" style="5" customWidth="1"/>
    <col min="6910" max="6910" width="6.28515625" style="5" customWidth="1"/>
    <col min="6911" max="6912" width="6.140625" style="5" customWidth="1"/>
    <col min="6913" max="6913" width="1.7109375" style="5" customWidth="1"/>
    <col min="6914" max="6916" width="6.140625" style="5" customWidth="1"/>
    <col min="6917" max="6917" width="1.7109375" style="5" customWidth="1"/>
    <col min="6918" max="6920" width="6.140625" style="5" customWidth="1"/>
    <col min="6921" max="6921" width="1.7109375" style="5" customWidth="1"/>
    <col min="6922" max="6924" width="6.140625" style="5" customWidth="1"/>
    <col min="6925" max="7164" width="11.42578125" style="5"/>
    <col min="7165" max="7165" width="32.28515625" style="5" customWidth="1"/>
    <col min="7166" max="7166" width="6.28515625" style="5" customWidth="1"/>
    <col min="7167" max="7168" width="6.140625" style="5" customWidth="1"/>
    <col min="7169" max="7169" width="1.7109375" style="5" customWidth="1"/>
    <col min="7170" max="7172" width="6.140625" style="5" customWidth="1"/>
    <col min="7173" max="7173" width="1.7109375" style="5" customWidth="1"/>
    <col min="7174" max="7176" width="6.140625" style="5" customWidth="1"/>
    <col min="7177" max="7177" width="1.7109375" style="5" customWidth="1"/>
    <col min="7178" max="7180" width="6.140625" style="5" customWidth="1"/>
    <col min="7181" max="7420" width="11.42578125" style="5"/>
    <col min="7421" max="7421" width="32.28515625" style="5" customWidth="1"/>
    <col min="7422" max="7422" width="6.28515625" style="5" customWidth="1"/>
    <col min="7423" max="7424" width="6.140625" style="5" customWidth="1"/>
    <col min="7425" max="7425" width="1.7109375" style="5" customWidth="1"/>
    <col min="7426" max="7428" width="6.140625" style="5" customWidth="1"/>
    <col min="7429" max="7429" width="1.7109375" style="5" customWidth="1"/>
    <col min="7430" max="7432" width="6.140625" style="5" customWidth="1"/>
    <col min="7433" max="7433" width="1.7109375" style="5" customWidth="1"/>
    <col min="7434" max="7436" width="6.140625" style="5" customWidth="1"/>
    <col min="7437" max="7676" width="11.42578125" style="5"/>
    <col min="7677" max="7677" width="32.28515625" style="5" customWidth="1"/>
    <col min="7678" max="7678" width="6.28515625" style="5" customWidth="1"/>
    <col min="7679" max="7680" width="6.140625" style="5" customWidth="1"/>
    <col min="7681" max="7681" width="1.7109375" style="5" customWidth="1"/>
    <col min="7682" max="7684" width="6.140625" style="5" customWidth="1"/>
    <col min="7685" max="7685" width="1.7109375" style="5" customWidth="1"/>
    <col min="7686" max="7688" width="6.140625" style="5" customWidth="1"/>
    <col min="7689" max="7689" width="1.7109375" style="5" customWidth="1"/>
    <col min="7690" max="7692" width="6.140625" style="5" customWidth="1"/>
    <col min="7693" max="7932" width="11.42578125" style="5"/>
    <col min="7933" max="7933" width="32.28515625" style="5" customWidth="1"/>
    <col min="7934" max="7934" width="6.28515625" style="5" customWidth="1"/>
    <col min="7935" max="7936" width="6.140625" style="5" customWidth="1"/>
    <col min="7937" max="7937" width="1.7109375" style="5" customWidth="1"/>
    <col min="7938" max="7940" width="6.140625" style="5" customWidth="1"/>
    <col min="7941" max="7941" width="1.7109375" style="5" customWidth="1"/>
    <col min="7942" max="7944" width="6.140625" style="5" customWidth="1"/>
    <col min="7945" max="7945" width="1.7109375" style="5" customWidth="1"/>
    <col min="7946" max="7948" width="6.140625" style="5" customWidth="1"/>
    <col min="7949" max="8188" width="11.42578125" style="5"/>
    <col min="8189" max="8189" width="32.28515625" style="5" customWidth="1"/>
    <col min="8190" max="8190" width="6.28515625" style="5" customWidth="1"/>
    <col min="8191" max="8192" width="6.140625" style="5" customWidth="1"/>
    <col min="8193" max="8193" width="1.7109375" style="5" customWidth="1"/>
    <col min="8194" max="8196" width="6.140625" style="5" customWidth="1"/>
    <col min="8197" max="8197" width="1.7109375" style="5" customWidth="1"/>
    <col min="8198" max="8200" width="6.140625" style="5" customWidth="1"/>
    <col min="8201" max="8201" width="1.7109375" style="5" customWidth="1"/>
    <col min="8202" max="8204" width="6.140625" style="5" customWidth="1"/>
    <col min="8205" max="8444" width="11.42578125" style="5"/>
    <col min="8445" max="8445" width="32.28515625" style="5" customWidth="1"/>
    <col min="8446" max="8446" width="6.28515625" style="5" customWidth="1"/>
    <col min="8447" max="8448" width="6.140625" style="5" customWidth="1"/>
    <col min="8449" max="8449" width="1.7109375" style="5" customWidth="1"/>
    <col min="8450" max="8452" width="6.140625" style="5" customWidth="1"/>
    <col min="8453" max="8453" width="1.7109375" style="5" customWidth="1"/>
    <col min="8454" max="8456" width="6.140625" style="5" customWidth="1"/>
    <col min="8457" max="8457" width="1.7109375" style="5" customWidth="1"/>
    <col min="8458" max="8460" width="6.140625" style="5" customWidth="1"/>
    <col min="8461" max="8700" width="11.42578125" style="5"/>
    <col min="8701" max="8701" width="32.28515625" style="5" customWidth="1"/>
    <col min="8702" max="8702" width="6.28515625" style="5" customWidth="1"/>
    <col min="8703" max="8704" width="6.140625" style="5" customWidth="1"/>
    <col min="8705" max="8705" width="1.7109375" style="5" customWidth="1"/>
    <col min="8706" max="8708" width="6.140625" style="5" customWidth="1"/>
    <col min="8709" max="8709" width="1.7109375" style="5" customWidth="1"/>
    <col min="8710" max="8712" width="6.140625" style="5" customWidth="1"/>
    <col min="8713" max="8713" width="1.7109375" style="5" customWidth="1"/>
    <col min="8714" max="8716" width="6.140625" style="5" customWidth="1"/>
    <col min="8717" max="8956" width="11.42578125" style="5"/>
    <col min="8957" max="8957" width="32.28515625" style="5" customWidth="1"/>
    <col min="8958" max="8958" width="6.28515625" style="5" customWidth="1"/>
    <col min="8959" max="8960" width="6.140625" style="5" customWidth="1"/>
    <col min="8961" max="8961" width="1.7109375" style="5" customWidth="1"/>
    <col min="8962" max="8964" width="6.140625" style="5" customWidth="1"/>
    <col min="8965" max="8965" width="1.7109375" style="5" customWidth="1"/>
    <col min="8966" max="8968" width="6.140625" style="5" customWidth="1"/>
    <col min="8969" max="8969" width="1.7109375" style="5" customWidth="1"/>
    <col min="8970" max="8972" width="6.140625" style="5" customWidth="1"/>
    <col min="8973" max="9212" width="11.42578125" style="5"/>
    <col min="9213" max="9213" width="32.28515625" style="5" customWidth="1"/>
    <col min="9214" max="9214" width="6.28515625" style="5" customWidth="1"/>
    <col min="9215" max="9216" width="6.140625" style="5" customWidth="1"/>
    <col min="9217" max="9217" width="1.7109375" style="5" customWidth="1"/>
    <col min="9218" max="9220" width="6.140625" style="5" customWidth="1"/>
    <col min="9221" max="9221" width="1.7109375" style="5" customWidth="1"/>
    <col min="9222" max="9224" width="6.140625" style="5" customWidth="1"/>
    <col min="9225" max="9225" width="1.7109375" style="5" customWidth="1"/>
    <col min="9226" max="9228" width="6.140625" style="5" customWidth="1"/>
    <col min="9229" max="9468" width="11.42578125" style="5"/>
    <col min="9469" max="9469" width="32.28515625" style="5" customWidth="1"/>
    <col min="9470" max="9470" width="6.28515625" style="5" customWidth="1"/>
    <col min="9471" max="9472" width="6.140625" style="5" customWidth="1"/>
    <col min="9473" max="9473" width="1.7109375" style="5" customWidth="1"/>
    <col min="9474" max="9476" width="6.140625" style="5" customWidth="1"/>
    <col min="9477" max="9477" width="1.7109375" style="5" customWidth="1"/>
    <col min="9478" max="9480" width="6.140625" style="5" customWidth="1"/>
    <col min="9481" max="9481" width="1.7109375" style="5" customWidth="1"/>
    <col min="9482" max="9484" width="6.140625" style="5" customWidth="1"/>
    <col min="9485" max="9724" width="11.42578125" style="5"/>
    <col min="9725" max="9725" width="32.28515625" style="5" customWidth="1"/>
    <col min="9726" max="9726" width="6.28515625" style="5" customWidth="1"/>
    <col min="9727" max="9728" width="6.140625" style="5" customWidth="1"/>
    <col min="9729" max="9729" width="1.7109375" style="5" customWidth="1"/>
    <col min="9730" max="9732" width="6.140625" style="5" customWidth="1"/>
    <col min="9733" max="9733" width="1.7109375" style="5" customWidth="1"/>
    <col min="9734" max="9736" width="6.140625" style="5" customWidth="1"/>
    <col min="9737" max="9737" width="1.7109375" style="5" customWidth="1"/>
    <col min="9738" max="9740" width="6.140625" style="5" customWidth="1"/>
    <col min="9741" max="9980" width="11.42578125" style="5"/>
    <col min="9981" max="9981" width="32.28515625" style="5" customWidth="1"/>
    <col min="9982" max="9982" width="6.28515625" style="5" customWidth="1"/>
    <col min="9983" max="9984" width="6.140625" style="5" customWidth="1"/>
    <col min="9985" max="9985" width="1.7109375" style="5" customWidth="1"/>
    <col min="9986" max="9988" width="6.140625" style="5" customWidth="1"/>
    <col min="9989" max="9989" width="1.7109375" style="5" customWidth="1"/>
    <col min="9990" max="9992" width="6.140625" style="5" customWidth="1"/>
    <col min="9993" max="9993" width="1.7109375" style="5" customWidth="1"/>
    <col min="9994" max="9996" width="6.140625" style="5" customWidth="1"/>
    <col min="9997" max="10236" width="11.42578125" style="5"/>
    <col min="10237" max="10237" width="32.28515625" style="5" customWidth="1"/>
    <col min="10238" max="10238" width="6.28515625" style="5" customWidth="1"/>
    <col min="10239" max="10240" width="6.140625" style="5" customWidth="1"/>
    <col min="10241" max="10241" width="1.7109375" style="5" customWidth="1"/>
    <col min="10242" max="10244" width="6.140625" style="5" customWidth="1"/>
    <col min="10245" max="10245" width="1.7109375" style="5" customWidth="1"/>
    <col min="10246" max="10248" width="6.140625" style="5" customWidth="1"/>
    <col min="10249" max="10249" width="1.7109375" style="5" customWidth="1"/>
    <col min="10250" max="10252" width="6.140625" style="5" customWidth="1"/>
    <col min="10253" max="10492" width="11.42578125" style="5"/>
    <col min="10493" max="10493" width="32.28515625" style="5" customWidth="1"/>
    <col min="10494" max="10494" width="6.28515625" style="5" customWidth="1"/>
    <col min="10495" max="10496" width="6.140625" style="5" customWidth="1"/>
    <col min="10497" max="10497" width="1.7109375" style="5" customWidth="1"/>
    <col min="10498" max="10500" width="6.140625" style="5" customWidth="1"/>
    <col min="10501" max="10501" width="1.7109375" style="5" customWidth="1"/>
    <col min="10502" max="10504" width="6.140625" style="5" customWidth="1"/>
    <col min="10505" max="10505" width="1.7109375" style="5" customWidth="1"/>
    <col min="10506" max="10508" width="6.140625" style="5" customWidth="1"/>
    <col min="10509" max="10748" width="11.42578125" style="5"/>
    <col min="10749" max="10749" width="32.28515625" style="5" customWidth="1"/>
    <col min="10750" max="10750" width="6.28515625" style="5" customWidth="1"/>
    <col min="10751" max="10752" width="6.140625" style="5" customWidth="1"/>
    <col min="10753" max="10753" width="1.7109375" style="5" customWidth="1"/>
    <col min="10754" max="10756" width="6.140625" style="5" customWidth="1"/>
    <col min="10757" max="10757" width="1.7109375" style="5" customWidth="1"/>
    <col min="10758" max="10760" width="6.140625" style="5" customWidth="1"/>
    <col min="10761" max="10761" width="1.7109375" style="5" customWidth="1"/>
    <col min="10762" max="10764" width="6.140625" style="5" customWidth="1"/>
    <col min="10765" max="11004" width="11.42578125" style="5"/>
    <col min="11005" max="11005" width="32.28515625" style="5" customWidth="1"/>
    <col min="11006" max="11006" width="6.28515625" style="5" customWidth="1"/>
    <col min="11007" max="11008" width="6.140625" style="5" customWidth="1"/>
    <col min="11009" max="11009" width="1.7109375" style="5" customWidth="1"/>
    <col min="11010" max="11012" width="6.140625" style="5" customWidth="1"/>
    <col min="11013" max="11013" width="1.7109375" style="5" customWidth="1"/>
    <col min="11014" max="11016" width="6.140625" style="5" customWidth="1"/>
    <col min="11017" max="11017" width="1.7109375" style="5" customWidth="1"/>
    <col min="11018" max="11020" width="6.140625" style="5" customWidth="1"/>
    <col min="11021" max="11260" width="11.42578125" style="5"/>
    <col min="11261" max="11261" width="32.28515625" style="5" customWidth="1"/>
    <col min="11262" max="11262" width="6.28515625" style="5" customWidth="1"/>
    <col min="11263" max="11264" width="6.140625" style="5" customWidth="1"/>
    <col min="11265" max="11265" width="1.7109375" style="5" customWidth="1"/>
    <col min="11266" max="11268" width="6.140625" style="5" customWidth="1"/>
    <col min="11269" max="11269" width="1.7109375" style="5" customWidth="1"/>
    <col min="11270" max="11272" width="6.140625" style="5" customWidth="1"/>
    <col min="11273" max="11273" width="1.7109375" style="5" customWidth="1"/>
    <col min="11274" max="11276" width="6.140625" style="5" customWidth="1"/>
    <col min="11277" max="11516" width="11.42578125" style="5"/>
    <col min="11517" max="11517" width="32.28515625" style="5" customWidth="1"/>
    <col min="11518" max="11518" width="6.28515625" style="5" customWidth="1"/>
    <col min="11519" max="11520" width="6.140625" style="5" customWidth="1"/>
    <col min="11521" max="11521" width="1.7109375" style="5" customWidth="1"/>
    <col min="11522" max="11524" width="6.140625" style="5" customWidth="1"/>
    <col min="11525" max="11525" width="1.7109375" style="5" customWidth="1"/>
    <col min="11526" max="11528" width="6.140625" style="5" customWidth="1"/>
    <col min="11529" max="11529" width="1.7109375" style="5" customWidth="1"/>
    <col min="11530" max="11532" width="6.140625" style="5" customWidth="1"/>
    <col min="11533" max="11772" width="11.42578125" style="5"/>
    <col min="11773" max="11773" width="32.28515625" style="5" customWidth="1"/>
    <col min="11774" max="11774" width="6.28515625" style="5" customWidth="1"/>
    <col min="11775" max="11776" width="6.140625" style="5" customWidth="1"/>
    <col min="11777" max="11777" width="1.7109375" style="5" customWidth="1"/>
    <col min="11778" max="11780" width="6.140625" style="5" customWidth="1"/>
    <col min="11781" max="11781" width="1.7109375" style="5" customWidth="1"/>
    <col min="11782" max="11784" width="6.140625" style="5" customWidth="1"/>
    <col min="11785" max="11785" width="1.7109375" style="5" customWidth="1"/>
    <col min="11786" max="11788" width="6.140625" style="5" customWidth="1"/>
    <col min="11789" max="12028" width="11.42578125" style="5"/>
    <col min="12029" max="12029" width="32.28515625" style="5" customWidth="1"/>
    <col min="12030" max="12030" width="6.28515625" style="5" customWidth="1"/>
    <col min="12031" max="12032" width="6.140625" style="5" customWidth="1"/>
    <col min="12033" max="12033" width="1.7109375" style="5" customWidth="1"/>
    <col min="12034" max="12036" width="6.140625" style="5" customWidth="1"/>
    <col min="12037" max="12037" width="1.7109375" style="5" customWidth="1"/>
    <col min="12038" max="12040" width="6.140625" style="5" customWidth="1"/>
    <col min="12041" max="12041" width="1.7109375" style="5" customWidth="1"/>
    <col min="12042" max="12044" width="6.140625" style="5" customWidth="1"/>
    <col min="12045" max="12284" width="11.42578125" style="5"/>
    <col min="12285" max="12285" width="32.28515625" style="5" customWidth="1"/>
    <col min="12286" max="12286" width="6.28515625" style="5" customWidth="1"/>
    <col min="12287" max="12288" width="6.140625" style="5" customWidth="1"/>
    <col min="12289" max="12289" width="1.7109375" style="5" customWidth="1"/>
    <col min="12290" max="12292" width="6.140625" style="5" customWidth="1"/>
    <col min="12293" max="12293" width="1.7109375" style="5" customWidth="1"/>
    <col min="12294" max="12296" width="6.140625" style="5" customWidth="1"/>
    <col min="12297" max="12297" width="1.7109375" style="5" customWidth="1"/>
    <col min="12298" max="12300" width="6.140625" style="5" customWidth="1"/>
    <col min="12301" max="12540" width="11.42578125" style="5"/>
    <col min="12541" max="12541" width="32.28515625" style="5" customWidth="1"/>
    <col min="12542" max="12542" width="6.28515625" style="5" customWidth="1"/>
    <col min="12543" max="12544" width="6.140625" style="5" customWidth="1"/>
    <col min="12545" max="12545" width="1.7109375" style="5" customWidth="1"/>
    <col min="12546" max="12548" width="6.140625" style="5" customWidth="1"/>
    <col min="12549" max="12549" width="1.7109375" style="5" customWidth="1"/>
    <col min="12550" max="12552" width="6.140625" style="5" customWidth="1"/>
    <col min="12553" max="12553" width="1.7109375" style="5" customWidth="1"/>
    <col min="12554" max="12556" width="6.140625" style="5" customWidth="1"/>
    <col min="12557" max="12796" width="11.42578125" style="5"/>
    <col min="12797" max="12797" width="32.28515625" style="5" customWidth="1"/>
    <col min="12798" max="12798" width="6.28515625" style="5" customWidth="1"/>
    <col min="12799" max="12800" width="6.140625" style="5" customWidth="1"/>
    <col min="12801" max="12801" width="1.7109375" style="5" customWidth="1"/>
    <col min="12802" max="12804" width="6.140625" style="5" customWidth="1"/>
    <col min="12805" max="12805" width="1.7109375" style="5" customWidth="1"/>
    <col min="12806" max="12808" width="6.140625" style="5" customWidth="1"/>
    <col min="12809" max="12809" width="1.7109375" style="5" customWidth="1"/>
    <col min="12810" max="12812" width="6.140625" style="5" customWidth="1"/>
    <col min="12813" max="13052" width="11.42578125" style="5"/>
    <col min="13053" max="13053" width="32.28515625" style="5" customWidth="1"/>
    <col min="13054" max="13054" width="6.28515625" style="5" customWidth="1"/>
    <col min="13055" max="13056" width="6.140625" style="5" customWidth="1"/>
    <col min="13057" max="13057" width="1.7109375" style="5" customWidth="1"/>
    <col min="13058" max="13060" width="6.140625" style="5" customWidth="1"/>
    <col min="13061" max="13061" width="1.7109375" style="5" customWidth="1"/>
    <col min="13062" max="13064" width="6.140625" style="5" customWidth="1"/>
    <col min="13065" max="13065" width="1.7109375" style="5" customWidth="1"/>
    <col min="13066" max="13068" width="6.140625" style="5" customWidth="1"/>
    <col min="13069" max="13308" width="11.42578125" style="5"/>
    <col min="13309" max="13309" width="32.28515625" style="5" customWidth="1"/>
    <col min="13310" max="13310" width="6.28515625" style="5" customWidth="1"/>
    <col min="13311" max="13312" width="6.140625" style="5" customWidth="1"/>
    <col min="13313" max="13313" width="1.7109375" style="5" customWidth="1"/>
    <col min="13314" max="13316" width="6.140625" style="5" customWidth="1"/>
    <col min="13317" max="13317" width="1.7109375" style="5" customWidth="1"/>
    <col min="13318" max="13320" width="6.140625" style="5" customWidth="1"/>
    <col min="13321" max="13321" width="1.7109375" style="5" customWidth="1"/>
    <col min="13322" max="13324" width="6.140625" style="5" customWidth="1"/>
    <col min="13325" max="13564" width="11.42578125" style="5"/>
    <col min="13565" max="13565" width="32.28515625" style="5" customWidth="1"/>
    <col min="13566" max="13566" width="6.28515625" style="5" customWidth="1"/>
    <col min="13567" max="13568" width="6.140625" style="5" customWidth="1"/>
    <col min="13569" max="13569" width="1.7109375" style="5" customWidth="1"/>
    <col min="13570" max="13572" width="6.140625" style="5" customWidth="1"/>
    <col min="13573" max="13573" width="1.7109375" style="5" customWidth="1"/>
    <col min="13574" max="13576" width="6.140625" style="5" customWidth="1"/>
    <col min="13577" max="13577" width="1.7109375" style="5" customWidth="1"/>
    <col min="13578" max="13580" width="6.140625" style="5" customWidth="1"/>
    <col min="13581" max="13820" width="11.42578125" style="5"/>
    <col min="13821" max="13821" width="32.28515625" style="5" customWidth="1"/>
    <col min="13822" max="13822" width="6.28515625" style="5" customWidth="1"/>
    <col min="13823" max="13824" width="6.140625" style="5" customWidth="1"/>
    <col min="13825" max="13825" width="1.7109375" style="5" customWidth="1"/>
    <col min="13826" max="13828" width="6.140625" style="5" customWidth="1"/>
    <col min="13829" max="13829" width="1.7109375" style="5" customWidth="1"/>
    <col min="13830" max="13832" width="6.140625" style="5" customWidth="1"/>
    <col min="13833" max="13833" width="1.7109375" style="5" customWidth="1"/>
    <col min="13834" max="13836" width="6.140625" style="5" customWidth="1"/>
    <col min="13837" max="14076" width="11.42578125" style="5"/>
    <col min="14077" max="14077" width="32.28515625" style="5" customWidth="1"/>
    <col min="14078" max="14078" width="6.28515625" style="5" customWidth="1"/>
    <col min="14079" max="14080" width="6.140625" style="5" customWidth="1"/>
    <col min="14081" max="14081" width="1.7109375" style="5" customWidth="1"/>
    <col min="14082" max="14084" width="6.140625" style="5" customWidth="1"/>
    <col min="14085" max="14085" width="1.7109375" style="5" customWidth="1"/>
    <col min="14086" max="14088" width="6.140625" style="5" customWidth="1"/>
    <col min="14089" max="14089" width="1.7109375" style="5" customWidth="1"/>
    <col min="14090" max="14092" width="6.140625" style="5" customWidth="1"/>
    <col min="14093" max="14332" width="11.42578125" style="5"/>
    <col min="14333" max="14333" width="32.28515625" style="5" customWidth="1"/>
    <col min="14334" max="14334" width="6.28515625" style="5" customWidth="1"/>
    <col min="14335" max="14336" width="6.140625" style="5" customWidth="1"/>
    <col min="14337" max="14337" width="1.7109375" style="5" customWidth="1"/>
    <col min="14338" max="14340" width="6.140625" style="5" customWidth="1"/>
    <col min="14341" max="14341" width="1.7109375" style="5" customWidth="1"/>
    <col min="14342" max="14344" width="6.140625" style="5" customWidth="1"/>
    <col min="14345" max="14345" width="1.7109375" style="5" customWidth="1"/>
    <col min="14346" max="14348" width="6.140625" style="5" customWidth="1"/>
    <col min="14349" max="14588" width="11.42578125" style="5"/>
    <col min="14589" max="14589" width="32.28515625" style="5" customWidth="1"/>
    <col min="14590" max="14590" width="6.28515625" style="5" customWidth="1"/>
    <col min="14591" max="14592" width="6.140625" style="5" customWidth="1"/>
    <col min="14593" max="14593" width="1.7109375" style="5" customWidth="1"/>
    <col min="14594" max="14596" width="6.140625" style="5" customWidth="1"/>
    <col min="14597" max="14597" width="1.7109375" style="5" customWidth="1"/>
    <col min="14598" max="14600" width="6.140625" style="5" customWidth="1"/>
    <col min="14601" max="14601" width="1.7109375" style="5" customWidth="1"/>
    <col min="14602" max="14604" width="6.140625" style="5" customWidth="1"/>
    <col min="14605" max="14844" width="11.42578125" style="5"/>
    <col min="14845" max="14845" width="32.28515625" style="5" customWidth="1"/>
    <col min="14846" max="14846" width="6.28515625" style="5" customWidth="1"/>
    <col min="14847" max="14848" width="6.140625" style="5" customWidth="1"/>
    <col min="14849" max="14849" width="1.7109375" style="5" customWidth="1"/>
    <col min="14850" max="14852" width="6.140625" style="5" customWidth="1"/>
    <col min="14853" max="14853" width="1.7109375" style="5" customWidth="1"/>
    <col min="14854" max="14856" width="6.140625" style="5" customWidth="1"/>
    <col min="14857" max="14857" width="1.7109375" style="5" customWidth="1"/>
    <col min="14858" max="14860" width="6.140625" style="5" customWidth="1"/>
    <col min="14861" max="15100" width="11.42578125" style="5"/>
    <col min="15101" max="15101" width="32.28515625" style="5" customWidth="1"/>
    <col min="15102" max="15102" width="6.28515625" style="5" customWidth="1"/>
    <col min="15103" max="15104" width="6.140625" style="5" customWidth="1"/>
    <col min="15105" max="15105" width="1.7109375" style="5" customWidth="1"/>
    <col min="15106" max="15108" width="6.140625" style="5" customWidth="1"/>
    <col min="15109" max="15109" width="1.7109375" style="5" customWidth="1"/>
    <col min="15110" max="15112" width="6.140625" style="5" customWidth="1"/>
    <col min="15113" max="15113" width="1.7109375" style="5" customWidth="1"/>
    <col min="15114" max="15116" width="6.140625" style="5" customWidth="1"/>
    <col min="15117" max="15356" width="11.42578125" style="5"/>
    <col min="15357" max="15357" width="32.28515625" style="5" customWidth="1"/>
    <col min="15358" max="15358" width="6.28515625" style="5" customWidth="1"/>
    <col min="15359" max="15360" width="6.140625" style="5" customWidth="1"/>
    <col min="15361" max="15361" width="1.7109375" style="5" customWidth="1"/>
    <col min="15362" max="15364" width="6.140625" style="5" customWidth="1"/>
    <col min="15365" max="15365" width="1.7109375" style="5" customWidth="1"/>
    <col min="15366" max="15368" width="6.140625" style="5" customWidth="1"/>
    <col min="15369" max="15369" width="1.7109375" style="5" customWidth="1"/>
    <col min="15370" max="15372" width="6.140625" style="5" customWidth="1"/>
    <col min="15373" max="15612" width="11.42578125" style="5"/>
    <col min="15613" max="15613" width="32.28515625" style="5" customWidth="1"/>
    <col min="15614" max="15614" width="6.28515625" style="5" customWidth="1"/>
    <col min="15615" max="15616" width="6.140625" style="5" customWidth="1"/>
    <col min="15617" max="15617" width="1.7109375" style="5" customWidth="1"/>
    <col min="15618" max="15620" width="6.140625" style="5" customWidth="1"/>
    <col min="15621" max="15621" width="1.7109375" style="5" customWidth="1"/>
    <col min="15622" max="15624" width="6.140625" style="5" customWidth="1"/>
    <col min="15625" max="15625" width="1.7109375" style="5" customWidth="1"/>
    <col min="15626" max="15628" width="6.140625" style="5" customWidth="1"/>
    <col min="15629" max="15868" width="11.42578125" style="5"/>
    <col min="15869" max="15869" width="32.28515625" style="5" customWidth="1"/>
    <col min="15870" max="15870" width="6.28515625" style="5" customWidth="1"/>
    <col min="15871" max="15872" width="6.140625" style="5" customWidth="1"/>
    <col min="15873" max="15873" width="1.7109375" style="5" customWidth="1"/>
    <col min="15874" max="15876" width="6.140625" style="5" customWidth="1"/>
    <col min="15877" max="15877" width="1.7109375" style="5" customWidth="1"/>
    <col min="15878" max="15880" width="6.140625" style="5" customWidth="1"/>
    <col min="15881" max="15881" width="1.7109375" style="5" customWidth="1"/>
    <col min="15882" max="15884" width="6.140625" style="5" customWidth="1"/>
    <col min="15885" max="16124" width="11.42578125" style="5"/>
    <col min="16125" max="16125" width="32.28515625" style="5" customWidth="1"/>
    <col min="16126" max="16126" width="6.28515625" style="5" customWidth="1"/>
    <col min="16127" max="16128" width="6.140625" style="5" customWidth="1"/>
    <col min="16129" max="16129" width="1.7109375" style="5" customWidth="1"/>
    <col min="16130" max="16132" width="6.140625" style="5" customWidth="1"/>
    <col min="16133" max="16133" width="1.7109375" style="5" customWidth="1"/>
    <col min="16134" max="16136" width="6.140625" style="5" customWidth="1"/>
    <col min="16137" max="16137" width="1.7109375" style="5" customWidth="1"/>
    <col min="16138" max="16140" width="6.140625" style="5" customWidth="1"/>
    <col min="16141" max="16384" width="11.42578125" style="5"/>
  </cols>
  <sheetData>
    <row r="1" spans="1:24" ht="19.5" thickBot="1" x14ac:dyDescent="0.35">
      <c r="A1" s="360" t="s">
        <v>216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V1" s="179"/>
      <c r="W1" s="285" t="s">
        <v>195</v>
      </c>
      <c r="X1" s="179"/>
    </row>
    <row r="2" spans="1:24" ht="12.75" customHeight="1" x14ac:dyDescent="0.2">
      <c r="A2" s="360" t="s">
        <v>366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V2" s="179"/>
      <c r="W2" s="179"/>
      <c r="X2" s="179"/>
    </row>
    <row r="3" spans="1:24" ht="12.75" customHeight="1" x14ac:dyDescent="0.2">
      <c r="A3" s="360" t="s">
        <v>370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</row>
    <row r="4" spans="1:24" ht="12.75" customHeight="1" x14ac:dyDescent="0.2">
      <c r="A4" s="360" t="s">
        <v>375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</row>
    <row r="5" spans="1:24" ht="12.75" customHeight="1" x14ac:dyDescent="0.2">
      <c r="A5" s="360" t="s">
        <v>377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</row>
    <row r="6" spans="1:24" ht="12.75" customHeight="1" x14ac:dyDescent="0.2">
      <c r="A6" s="360" t="s">
        <v>403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</row>
    <row r="7" spans="1:24" ht="12.75" customHeight="1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17"/>
      <c r="R7" s="17"/>
      <c r="S7" s="17"/>
      <c r="T7" s="17"/>
    </row>
    <row r="8" spans="1:24" ht="25.5" customHeight="1" x14ac:dyDescent="0.2">
      <c r="A8" s="369" t="s">
        <v>152</v>
      </c>
      <c r="B8" s="367" t="s">
        <v>0</v>
      </c>
      <c r="C8" s="367"/>
      <c r="D8" s="367"/>
      <c r="E8" s="199"/>
      <c r="F8" s="367" t="s">
        <v>81</v>
      </c>
      <c r="G8" s="367"/>
      <c r="H8" s="367"/>
      <c r="I8" s="199"/>
      <c r="J8" s="367" t="s">
        <v>79</v>
      </c>
      <c r="K8" s="367"/>
      <c r="L8" s="367"/>
      <c r="M8" s="199"/>
      <c r="N8" s="367" t="s">
        <v>1</v>
      </c>
      <c r="O8" s="367"/>
      <c r="P8" s="367"/>
      <c r="Q8" s="250"/>
      <c r="R8" s="367" t="s">
        <v>82</v>
      </c>
      <c r="S8" s="367"/>
      <c r="T8" s="367"/>
    </row>
    <row r="9" spans="1:24" ht="15.75" customHeight="1" thickBot="1" x14ac:dyDescent="0.25">
      <c r="A9" s="370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ht="15" customHeight="1" x14ac:dyDescent="0.2">
      <c r="A10" s="143"/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7"/>
      <c r="R10" s="7"/>
      <c r="S10" s="7"/>
      <c r="T10" s="7"/>
    </row>
    <row r="11" spans="1:24" ht="15" customHeight="1" x14ac:dyDescent="0.25">
      <c r="A11" s="26"/>
      <c r="B11" s="346" t="s">
        <v>5</v>
      </c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</row>
    <row r="12" spans="1:24" ht="15" customHeight="1" x14ac:dyDescent="0.25">
      <c r="A12" s="26"/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</row>
    <row r="13" spans="1:24" s="13" customFormat="1" ht="15" customHeight="1" x14ac:dyDescent="0.25">
      <c r="A13" s="11" t="s">
        <v>0</v>
      </c>
      <c r="B13" s="220">
        <f>SUM(B15:B20)</f>
        <v>16790</v>
      </c>
      <c r="C13" s="220">
        <f t="shared" ref="C13:D13" si="0">SUM(C15:C20)</f>
        <v>4784</v>
      </c>
      <c r="D13" s="220">
        <f t="shared" si="0"/>
        <v>12006</v>
      </c>
      <c r="E13" s="220"/>
      <c r="F13" s="220">
        <f>SUM(F15:F20)</f>
        <v>1596</v>
      </c>
      <c r="G13" s="220">
        <f t="shared" ref="G13:H13" si="1">SUM(G15:G20)</f>
        <v>361</v>
      </c>
      <c r="H13" s="220">
        <f t="shared" si="1"/>
        <v>1235</v>
      </c>
      <c r="I13" s="220"/>
      <c r="J13" s="220">
        <f>SUM(J15:J20)</f>
        <v>425</v>
      </c>
      <c r="K13" s="220">
        <f t="shared" ref="K13:L13" si="2">SUM(K15:K20)</f>
        <v>66</v>
      </c>
      <c r="L13" s="220">
        <f t="shared" si="2"/>
        <v>359</v>
      </c>
      <c r="M13" s="220"/>
      <c r="N13" s="220">
        <f>SUM(N15:N20)</f>
        <v>11147</v>
      </c>
      <c r="O13" s="220">
        <f t="shared" ref="O13:P13" si="3">SUM(O15:O20)</f>
        <v>3264</v>
      </c>
      <c r="P13" s="220">
        <f t="shared" si="3"/>
        <v>7883</v>
      </c>
      <c r="Q13" s="299"/>
      <c r="R13" s="220">
        <f>SUM(R15:R20)</f>
        <v>3622</v>
      </c>
      <c r="S13" s="220">
        <f t="shared" ref="S13:T13" si="4">SUM(S15:S20)</f>
        <v>1093</v>
      </c>
      <c r="T13" s="220">
        <f t="shared" si="4"/>
        <v>2529</v>
      </c>
      <c r="V13" s="77"/>
    </row>
    <row r="14" spans="1:24" ht="15" customHeight="1" x14ac:dyDescent="0.2">
      <c r="A14" s="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</row>
    <row r="15" spans="1:24" ht="15" customHeight="1" x14ac:dyDescent="0.2">
      <c r="A15" s="209" t="s">
        <v>127</v>
      </c>
      <c r="B15" s="295">
        <v>3648</v>
      </c>
      <c r="C15" s="295">
        <v>535</v>
      </c>
      <c r="D15" s="295">
        <v>3113</v>
      </c>
      <c r="E15" s="295"/>
      <c r="F15" s="295">
        <v>237</v>
      </c>
      <c r="G15" s="295">
        <v>23</v>
      </c>
      <c r="H15" s="295">
        <v>214</v>
      </c>
      <c r="I15" s="295"/>
      <c r="J15" s="295">
        <v>28</v>
      </c>
      <c r="K15" s="295">
        <v>1</v>
      </c>
      <c r="L15" s="295">
        <v>27</v>
      </c>
      <c r="M15" s="295"/>
      <c r="N15" s="295">
        <v>2734</v>
      </c>
      <c r="O15" s="295">
        <v>422</v>
      </c>
      <c r="P15" s="295">
        <v>2312</v>
      </c>
      <c r="Q15" s="295"/>
      <c r="R15" s="295">
        <v>533</v>
      </c>
      <c r="S15" s="295">
        <v>85</v>
      </c>
      <c r="T15" s="295">
        <v>448</v>
      </c>
    </row>
    <row r="16" spans="1:24" ht="15" customHeight="1" x14ac:dyDescent="0.2">
      <c r="A16" s="209" t="s">
        <v>128</v>
      </c>
      <c r="B16" s="295">
        <v>6860</v>
      </c>
      <c r="C16" s="295">
        <v>1628</v>
      </c>
      <c r="D16" s="295">
        <v>5232</v>
      </c>
      <c r="E16" s="295"/>
      <c r="F16" s="295">
        <v>722</v>
      </c>
      <c r="G16" s="295">
        <v>144</v>
      </c>
      <c r="H16" s="295">
        <v>578</v>
      </c>
      <c r="I16" s="295"/>
      <c r="J16" s="295">
        <v>179</v>
      </c>
      <c r="K16" s="295">
        <v>22</v>
      </c>
      <c r="L16" s="295">
        <v>157</v>
      </c>
      <c r="M16" s="295"/>
      <c r="N16" s="295">
        <v>4182</v>
      </c>
      <c r="O16" s="295">
        <v>965</v>
      </c>
      <c r="P16" s="295">
        <v>3217</v>
      </c>
      <c r="Q16" s="295"/>
      <c r="R16" s="295">
        <v>1642</v>
      </c>
      <c r="S16" s="295">
        <v>491</v>
      </c>
      <c r="T16" s="295">
        <v>1151</v>
      </c>
    </row>
    <row r="17" spans="1:20" ht="15" customHeight="1" x14ac:dyDescent="0.2">
      <c r="A17" s="209" t="s">
        <v>132</v>
      </c>
      <c r="B17" s="295">
        <v>0</v>
      </c>
      <c r="C17" s="295">
        <v>0</v>
      </c>
      <c r="D17" s="295">
        <v>0</v>
      </c>
      <c r="E17" s="295"/>
      <c r="F17" s="295">
        <v>0</v>
      </c>
      <c r="G17" s="295">
        <v>0</v>
      </c>
      <c r="H17" s="295">
        <v>0</v>
      </c>
      <c r="I17" s="295"/>
      <c r="J17" s="295">
        <v>0</v>
      </c>
      <c r="K17" s="295">
        <v>0</v>
      </c>
      <c r="L17" s="295">
        <v>0</v>
      </c>
      <c r="M17" s="295"/>
      <c r="N17" s="295">
        <v>0</v>
      </c>
      <c r="O17" s="295">
        <v>0</v>
      </c>
      <c r="P17" s="295">
        <v>0</v>
      </c>
      <c r="Q17" s="295"/>
      <c r="R17" s="295">
        <v>0</v>
      </c>
      <c r="S17" s="295">
        <v>0</v>
      </c>
      <c r="T17" s="295">
        <v>0</v>
      </c>
    </row>
    <row r="18" spans="1:20" ht="15" customHeight="1" x14ac:dyDescent="0.2">
      <c r="A18" s="209" t="s">
        <v>144</v>
      </c>
      <c r="B18" s="295">
        <v>6243</v>
      </c>
      <c r="C18" s="295">
        <v>2614</v>
      </c>
      <c r="D18" s="295">
        <v>3629</v>
      </c>
      <c r="E18" s="295"/>
      <c r="F18" s="295">
        <v>634</v>
      </c>
      <c r="G18" s="295">
        <v>194</v>
      </c>
      <c r="H18" s="295">
        <v>440</v>
      </c>
      <c r="I18" s="295"/>
      <c r="J18" s="295">
        <v>218</v>
      </c>
      <c r="K18" s="295">
        <v>43</v>
      </c>
      <c r="L18" s="295">
        <v>175</v>
      </c>
      <c r="M18" s="295"/>
      <c r="N18" s="295">
        <v>3826</v>
      </c>
      <c r="O18" s="295">
        <v>1839</v>
      </c>
      <c r="P18" s="295">
        <v>1987</v>
      </c>
      <c r="Q18" s="295"/>
      <c r="R18" s="295">
        <v>1440</v>
      </c>
      <c r="S18" s="295">
        <v>516</v>
      </c>
      <c r="T18" s="295">
        <v>924</v>
      </c>
    </row>
    <row r="19" spans="1:20" ht="15" customHeight="1" x14ac:dyDescent="0.2">
      <c r="A19" s="209" t="s">
        <v>145</v>
      </c>
      <c r="B19" s="295">
        <v>39</v>
      </c>
      <c r="C19" s="295">
        <v>7</v>
      </c>
      <c r="D19" s="295">
        <v>32</v>
      </c>
      <c r="E19" s="295"/>
      <c r="F19" s="295">
        <v>3</v>
      </c>
      <c r="G19" s="295">
        <v>0</v>
      </c>
      <c r="H19" s="295">
        <v>3</v>
      </c>
      <c r="I19" s="295"/>
      <c r="J19" s="295">
        <v>0</v>
      </c>
      <c r="K19" s="295">
        <v>0</v>
      </c>
      <c r="L19" s="295">
        <v>0</v>
      </c>
      <c r="M19" s="295"/>
      <c r="N19" s="295">
        <v>405</v>
      </c>
      <c r="O19" s="295">
        <v>38</v>
      </c>
      <c r="P19" s="295">
        <v>367</v>
      </c>
      <c r="Q19" s="295"/>
      <c r="R19" s="295">
        <v>7</v>
      </c>
      <c r="S19" s="295">
        <v>1</v>
      </c>
      <c r="T19" s="295">
        <v>6</v>
      </c>
    </row>
    <row r="20" spans="1:20" ht="15" customHeight="1" x14ac:dyDescent="0.2">
      <c r="A20" s="209" t="s">
        <v>146</v>
      </c>
      <c r="B20" s="295">
        <v>0</v>
      </c>
      <c r="C20" s="295">
        <v>0</v>
      </c>
      <c r="D20" s="295">
        <v>0</v>
      </c>
      <c r="E20" s="295"/>
      <c r="F20" s="295">
        <v>0</v>
      </c>
      <c r="G20" s="295">
        <v>0</v>
      </c>
      <c r="H20" s="295">
        <v>0</v>
      </c>
      <c r="I20" s="295"/>
      <c r="J20" s="295">
        <v>0</v>
      </c>
      <c r="K20" s="295">
        <v>0</v>
      </c>
      <c r="L20" s="295">
        <v>0</v>
      </c>
      <c r="M20" s="295"/>
      <c r="N20" s="295">
        <v>0</v>
      </c>
      <c r="O20" s="295">
        <v>0</v>
      </c>
      <c r="P20" s="295">
        <v>0</v>
      </c>
      <c r="Q20" s="295"/>
      <c r="R20" s="295">
        <v>0</v>
      </c>
      <c r="S20" s="295">
        <v>0</v>
      </c>
      <c r="T20" s="295">
        <v>0</v>
      </c>
    </row>
    <row r="21" spans="1:20" ht="15" customHeight="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7"/>
      <c r="R21" s="7"/>
      <c r="S21" s="7"/>
      <c r="T21" s="7"/>
    </row>
    <row r="22" spans="1:20" ht="15" customHeight="1" x14ac:dyDescent="0.25">
      <c r="A22" s="95"/>
      <c r="B22" s="346" t="s">
        <v>11</v>
      </c>
      <c r="C22" s="346"/>
      <c r="D22" s="346"/>
      <c r="E22" s="346"/>
      <c r="F22" s="346"/>
      <c r="G22" s="346"/>
      <c r="H22" s="346"/>
      <c r="I22" s="346"/>
      <c r="J22" s="346"/>
      <c r="K22" s="346"/>
      <c r="L22" s="346"/>
      <c r="M22" s="346"/>
      <c r="N22" s="346"/>
      <c r="O22" s="346"/>
      <c r="P22" s="346"/>
      <c r="Q22" s="346"/>
      <c r="R22" s="346"/>
      <c r="S22" s="346"/>
      <c r="T22" s="346"/>
    </row>
    <row r="23" spans="1:20" ht="15" customHeight="1" x14ac:dyDescent="0.25">
      <c r="A23" s="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1:20" s="13" customFormat="1" ht="15" customHeight="1" x14ac:dyDescent="0.25">
      <c r="A24" s="11" t="s">
        <v>0</v>
      </c>
      <c r="B24" s="144">
        <f>+C24+D24</f>
        <v>100</v>
      </c>
      <c r="C24" s="144">
        <f>+C13/B13*100</f>
        <v>28.493150684931507</v>
      </c>
      <c r="D24" s="144">
        <f>+D13/B13*100</f>
        <v>71.506849315068493</v>
      </c>
      <c r="E24" s="11"/>
      <c r="F24" s="144">
        <f>+G24+H24</f>
        <v>100</v>
      </c>
      <c r="G24" s="144">
        <f>+G13/F13*100</f>
        <v>22.61904761904762</v>
      </c>
      <c r="H24" s="144">
        <f>+H13/F13*100</f>
        <v>77.38095238095238</v>
      </c>
      <c r="I24" s="11"/>
      <c r="J24" s="144">
        <f>+K24+L24</f>
        <v>100</v>
      </c>
      <c r="K24" s="144">
        <f>+K13/J13*100</f>
        <v>15.529411764705884</v>
      </c>
      <c r="L24" s="144">
        <f>+L13/J13*100</f>
        <v>84.470588235294116</v>
      </c>
      <c r="M24" s="11"/>
      <c r="N24" s="144">
        <f>+O24+P24</f>
        <v>100</v>
      </c>
      <c r="O24" s="144">
        <f>+O13/N13*100</f>
        <v>29.281421010137255</v>
      </c>
      <c r="P24" s="144">
        <f>+P13/N13*100</f>
        <v>70.718578989862749</v>
      </c>
      <c r="Q24" s="131"/>
      <c r="R24" s="144">
        <f>+S24+T24</f>
        <v>100</v>
      </c>
      <c r="S24" s="144">
        <f>+S13/R13*100</f>
        <v>30.176697956929871</v>
      </c>
      <c r="T24" s="144">
        <f>+T13/R13*100</f>
        <v>69.823302043070129</v>
      </c>
    </row>
    <row r="25" spans="1:20" ht="15" customHeight="1" x14ac:dyDescent="0.2">
      <c r="A25" s="2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15" customHeight="1" x14ac:dyDescent="0.2">
      <c r="A26" s="209" t="s">
        <v>127</v>
      </c>
      <c r="B26" s="122">
        <f t="shared" ref="B26" si="5">+C26+D26</f>
        <v>100.00000000000001</v>
      </c>
      <c r="C26" s="122">
        <f t="shared" ref="C26" si="6">+C15/B15*100</f>
        <v>14.665570175438598</v>
      </c>
      <c r="D26" s="122">
        <f t="shared" ref="D26" si="7">+D15/B15*100</f>
        <v>85.334429824561411</v>
      </c>
      <c r="E26" s="16"/>
      <c r="F26" s="122">
        <f t="shared" ref="F26" si="8">+G26+H26</f>
        <v>100</v>
      </c>
      <c r="G26" s="122">
        <f t="shared" ref="G26" si="9">+G15/F15*100</f>
        <v>9.7046413502109701</v>
      </c>
      <c r="H26" s="122">
        <f t="shared" ref="H26" si="10">+H15/F15*100</f>
        <v>90.295358649789023</v>
      </c>
      <c r="I26" s="16"/>
      <c r="J26" s="122">
        <f t="shared" ref="J26" si="11">+K26+L26</f>
        <v>100</v>
      </c>
      <c r="K26" s="122">
        <f t="shared" ref="K26" si="12">+K15/J15*100</f>
        <v>3.5714285714285712</v>
      </c>
      <c r="L26" s="122">
        <f t="shared" ref="L26" si="13">+L15/J15*100</f>
        <v>96.428571428571431</v>
      </c>
      <c r="M26" s="16"/>
      <c r="N26" s="122">
        <f t="shared" ref="N26" si="14">+O26+P26</f>
        <v>100</v>
      </c>
      <c r="O26" s="122">
        <f t="shared" ref="O26" si="15">+O15/N15*100</f>
        <v>15.435259692757864</v>
      </c>
      <c r="P26" s="122">
        <f t="shared" ref="P26" si="16">+P15/N15*100</f>
        <v>84.564740307242133</v>
      </c>
      <c r="Q26" s="16"/>
      <c r="R26" s="122">
        <f t="shared" ref="R26" si="17">+S26+T26</f>
        <v>100.00000000000001</v>
      </c>
      <c r="S26" s="122">
        <f t="shared" ref="S26" si="18">+S15/R15*100</f>
        <v>15.947467166979362</v>
      </c>
      <c r="T26" s="122">
        <f t="shared" ref="T26" si="19">+T15/R15*100</f>
        <v>84.052532833020649</v>
      </c>
    </row>
    <row r="27" spans="1:20" ht="15" customHeight="1" x14ac:dyDescent="0.2">
      <c r="A27" s="209" t="s">
        <v>128</v>
      </c>
      <c r="B27" s="122">
        <f t="shared" ref="B27:B30" si="20">+C27+D27</f>
        <v>100</v>
      </c>
      <c r="C27" s="122">
        <f>+C16/B16*100</f>
        <v>23.731778425655978</v>
      </c>
      <c r="D27" s="122">
        <f>+D16/B16*100</f>
        <v>76.268221574344025</v>
      </c>
      <c r="E27" s="16"/>
      <c r="F27" s="122">
        <f t="shared" ref="F27:F30" si="21">+G27+H27</f>
        <v>100</v>
      </c>
      <c r="G27" s="122">
        <f>+G16/F16*100</f>
        <v>19.94459833795014</v>
      </c>
      <c r="H27" s="122">
        <f>+H16/F16*100</f>
        <v>80.05540166204986</v>
      </c>
      <c r="I27" s="16"/>
      <c r="J27" s="122">
        <f t="shared" ref="J27:J29" si="22">+K27+L27</f>
        <v>100</v>
      </c>
      <c r="K27" s="122">
        <f>+K16/J16*100</f>
        <v>12.290502793296088</v>
      </c>
      <c r="L27" s="122">
        <f>+L16/J16*100</f>
        <v>87.709497206703915</v>
      </c>
      <c r="M27" s="16"/>
      <c r="N27" s="122">
        <f t="shared" ref="N27:N30" si="23">+O27+P27</f>
        <v>100</v>
      </c>
      <c r="O27" s="122">
        <f>+O16/N16*100</f>
        <v>23.07508369201339</v>
      </c>
      <c r="P27" s="122">
        <f>+P16/N16*100</f>
        <v>76.924916307986607</v>
      </c>
      <c r="Q27" s="16"/>
      <c r="R27" s="122">
        <f t="shared" ref="R27:R30" si="24">+S27+T27</f>
        <v>100</v>
      </c>
      <c r="S27" s="122">
        <f t="shared" ref="S27:S30" si="25">+S16/R16*100</f>
        <v>29.902557856272839</v>
      </c>
      <c r="T27" s="122">
        <f t="shared" ref="T27:T30" si="26">+T16/R16*100</f>
        <v>70.097442143727164</v>
      </c>
    </row>
    <row r="28" spans="1:20" ht="15" customHeight="1" x14ac:dyDescent="0.2">
      <c r="A28" s="209" t="s">
        <v>132</v>
      </c>
      <c r="B28" s="295">
        <v>0</v>
      </c>
      <c r="C28" s="295">
        <v>0</v>
      </c>
      <c r="D28" s="295">
        <v>0</v>
      </c>
      <c r="E28" s="295"/>
      <c r="F28" s="295">
        <v>0</v>
      </c>
      <c r="G28" s="295">
        <v>0</v>
      </c>
      <c r="H28" s="295">
        <v>0</v>
      </c>
      <c r="I28" s="295"/>
      <c r="J28" s="295">
        <v>0</v>
      </c>
      <c r="K28" s="295">
        <v>0</v>
      </c>
      <c r="L28" s="295">
        <v>0</v>
      </c>
      <c r="M28" s="295"/>
      <c r="N28" s="295">
        <v>0</v>
      </c>
      <c r="O28" s="295">
        <v>0</v>
      </c>
      <c r="P28" s="295">
        <v>0</v>
      </c>
      <c r="Q28" s="295"/>
      <c r="R28" s="295">
        <v>0</v>
      </c>
      <c r="S28" s="295">
        <v>0</v>
      </c>
      <c r="T28" s="295">
        <v>0</v>
      </c>
    </row>
    <row r="29" spans="1:20" ht="15" customHeight="1" x14ac:dyDescent="0.2">
      <c r="A29" s="209" t="s">
        <v>144</v>
      </c>
      <c r="B29" s="122">
        <f t="shared" si="20"/>
        <v>100</v>
      </c>
      <c r="C29" s="122">
        <f>+C18/B18*100</f>
        <v>41.870895402851197</v>
      </c>
      <c r="D29" s="122">
        <f>+D18/B18*100</f>
        <v>58.129104597148803</v>
      </c>
      <c r="E29" s="16"/>
      <c r="F29" s="122">
        <f t="shared" si="21"/>
        <v>100</v>
      </c>
      <c r="G29" s="122">
        <f>+G18/F18*100</f>
        <v>30.5993690851735</v>
      </c>
      <c r="H29" s="122">
        <f>+H18/F18*100</f>
        <v>69.400630914826493</v>
      </c>
      <c r="I29" s="16"/>
      <c r="J29" s="122">
        <f t="shared" si="22"/>
        <v>100</v>
      </c>
      <c r="K29" s="122">
        <f>+K18/J18*100</f>
        <v>19.724770642201836</v>
      </c>
      <c r="L29" s="122">
        <f>+L18/J18*100</f>
        <v>80.275229357798167</v>
      </c>
      <c r="M29" s="16"/>
      <c r="N29" s="122">
        <f t="shared" si="23"/>
        <v>100</v>
      </c>
      <c r="O29" s="122">
        <f>+O18/N18*100</f>
        <v>48.065865133298487</v>
      </c>
      <c r="P29" s="122">
        <f>+P18/N18*100</f>
        <v>51.93413486670152</v>
      </c>
      <c r="Q29" s="16"/>
      <c r="R29" s="122">
        <f t="shared" si="24"/>
        <v>100</v>
      </c>
      <c r="S29" s="122">
        <f t="shared" si="25"/>
        <v>35.833333333333336</v>
      </c>
      <c r="T29" s="122">
        <f t="shared" si="26"/>
        <v>64.166666666666671</v>
      </c>
    </row>
    <row r="30" spans="1:20" ht="15" customHeight="1" x14ac:dyDescent="0.2">
      <c r="A30" s="210" t="s">
        <v>145</v>
      </c>
      <c r="B30" s="122">
        <f t="shared" si="20"/>
        <v>100</v>
      </c>
      <c r="C30" s="122">
        <f>+C19/B19*100</f>
        <v>17.948717948717949</v>
      </c>
      <c r="D30" s="122">
        <f>+D19/B19*100</f>
        <v>82.051282051282044</v>
      </c>
      <c r="E30" s="16"/>
      <c r="F30" s="122">
        <f t="shared" si="21"/>
        <v>100</v>
      </c>
      <c r="G30" s="122">
        <f>+G19/F19*100</f>
        <v>0</v>
      </c>
      <c r="H30" s="122">
        <f>+H19/F19*100</f>
        <v>100</v>
      </c>
      <c r="I30" s="16"/>
      <c r="J30" s="122">
        <v>0</v>
      </c>
      <c r="K30" s="122">
        <v>0</v>
      </c>
      <c r="L30" s="122">
        <v>0</v>
      </c>
      <c r="M30" s="16"/>
      <c r="N30" s="122">
        <f t="shared" si="23"/>
        <v>100.00000000000001</v>
      </c>
      <c r="O30" s="122">
        <f>+O19/N19*100</f>
        <v>9.3827160493827169</v>
      </c>
      <c r="P30" s="122">
        <f>+P19/N19*100</f>
        <v>90.617283950617292</v>
      </c>
      <c r="Q30" s="16"/>
      <c r="R30" s="122">
        <f t="shared" si="24"/>
        <v>100</v>
      </c>
      <c r="S30" s="122">
        <f t="shared" si="25"/>
        <v>14.285714285714285</v>
      </c>
      <c r="T30" s="122">
        <f t="shared" si="26"/>
        <v>85.714285714285708</v>
      </c>
    </row>
    <row r="31" spans="1:20" ht="15" customHeight="1" thickBot="1" x14ac:dyDescent="0.25">
      <c r="A31" s="211" t="s">
        <v>146</v>
      </c>
      <c r="B31" s="225">
        <v>0</v>
      </c>
      <c r="C31" s="225">
        <v>0</v>
      </c>
      <c r="D31" s="225">
        <v>0</v>
      </c>
      <c r="E31" s="225"/>
      <c r="F31" s="225">
        <v>0</v>
      </c>
      <c r="G31" s="225">
        <v>0</v>
      </c>
      <c r="H31" s="225">
        <v>0</v>
      </c>
      <c r="I31" s="225"/>
      <c r="J31" s="225">
        <v>0</v>
      </c>
      <c r="K31" s="225">
        <v>0</v>
      </c>
      <c r="L31" s="225">
        <v>0</v>
      </c>
      <c r="M31" s="225"/>
      <c r="N31" s="225">
        <v>0</v>
      </c>
      <c r="O31" s="225">
        <v>0</v>
      </c>
      <c r="P31" s="225">
        <v>0</v>
      </c>
      <c r="Q31" s="225"/>
      <c r="R31" s="225">
        <v>0</v>
      </c>
      <c r="S31" s="225">
        <v>0</v>
      </c>
      <c r="T31" s="225">
        <v>0</v>
      </c>
    </row>
    <row r="32" spans="1:20" s="99" customFormat="1" ht="30" customHeight="1" x14ac:dyDescent="0.2">
      <c r="A32" s="368" t="s">
        <v>235</v>
      </c>
      <c r="B32" s="368"/>
      <c r="C32" s="368"/>
      <c r="D32" s="368"/>
      <c r="E32" s="368"/>
      <c r="F32" s="368"/>
      <c r="G32" s="368"/>
      <c r="H32" s="368"/>
      <c r="I32" s="368"/>
      <c r="J32" s="368"/>
      <c r="K32" s="368"/>
      <c r="L32" s="368"/>
      <c r="M32" s="368"/>
      <c r="N32" s="368"/>
      <c r="O32" s="368"/>
      <c r="P32" s="368"/>
      <c r="Q32" s="368"/>
      <c r="R32" s="368"/>
      <c r="S32" s="368"/>
      <c r="T32" s="368"/>
    </row>
    <row r="33" spans="1:20" s="99" customFormat="1" ht="11.25" x14ac:dyDescent="0.2">
      <c r="A33" s="338" t="s">
        <v>236</v>
      </c>
      <c r="B33" s="338"/>
      <c r="C33" s="338"/>
      <c r="D33" s="338"/>
      <c r="E33" s="338"/>
      <c r="F33" s="338"/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338"/>
      <c r="T33" s="338"/>
    </row>
    <row r="34" spans="1:20" s="99" customFormat="1" ht="11.25" x14ac:dyDescent="0.2">
      <c r="A34" s="339" t="s">
        <v>232</v>
      </c>
      <c r="B34" s="339"/>
      <c r="C34" s="339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339"/>
      <c r="S34" s="339"/>
      <c r="T34" s="339"/>
    </row>
  </sheetData>
  <mergeCells count="17">
    <mergeCell ref="A34:T34"/>
    <mergeCell ref="F8:H8"/>
    <mergeCell ref="N8:P8"/>
    <mergeCell ref="A32:T32"/>
    <mergeCell ref="A33:T33"/>
    <mergeCell ref="A8:A9"/>
    <mergeCell ref="B8:D8"/>
    <mergeCell ref="J8:L8"/>
    <mergeCell ref="R8:T8"/>
    <mergeCell ref="A4:T4"/>
    <mergeCell ref="A5:T5"/>
    <mergeCell ref="A1:T1"/>
    <mergeCell ref="B11:T11"/>
    <mergeCell ref="B22:T22"/>
    <mergeCell ref="A6:T6"/>
    <mergeCell ref="A2:T2"/>
    <mergeCell ref="A3:T3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showGridLines="0" zoomScaleNormal="100" workbookViewId="0">
      <selection activeCell="A5" sqref="A5:T5"/>
    </sheetView>
  </sheetViews>
  <sheetFormatPr baseColWidth="10" defaultRowHeight="12.75" x14ac:dyDescent="0.2"/>
  <cols>
    <col min="1" max="1" width="28.28515625" style="5" bestFit="1" customWidth="1"/>
    <col min="2" max="2" width="8.28515625" style="5" bestFit="1" customWidth="1"/>
    <col min="3" max="4" width="7.7109375" style="5" customWidth="1"/>
    <col min="5" max="5" width="3.7109375" style="5" customWidth="1"/>
    <col min="6" max="8" width="7.7109375" style="5" customWidth="1"/>
    <col min="9" max="9" width="3.7109375" style="5" customWidth="1"/>
    <col min="10" max="12" width="7.7109375" style="5" customWidth="1"/>
    <col min="13" max="13" width="3.7109375" style="5" customWidth="1"/>
    <col min="14" max="16" width="7.7109375" style="5" customWidth="1"/>
    <col min="17" max="17" width="3.7109375" style="5" customWidth="1"/>
    <col min="18" max="20" width="7.7109375" style="5" customWidth="1"/>
    <col min="21" max="22" width="11.42578125" style="5"/>
    <col min="23" max="23" width="11.140625" style="5" bestFit="1" customWidth="1"/>
    <col min="24" max="252" width="11.42578125" style="5"/>
    <col min="253" max="253" width="32.28515625" style="5" customWidth="1"/>
    <col min="254" max="254" width="6.28515625" style="5" customWidth="1"/>
    <col min="255" max="256" width="6.140625" style="5" customWidth="1"/>
    <col min="257" max="257" width="1.7109375" style="5" customWidth="1"/>
    <col min="258" max="260" width="6.140625" style="5" customWidth="1"/>
    <col min="261" max="261" width="1.7109375" style="5" customWidth="1"/>
    <col min="262" max="264" width="6.140625" style="5" customWidth="1"/>
    <col min="265" max="265" width="1.7109375" style="5" customWidth="1"/>
    <col min="266" max="268" width="6.140625" style="5" customWidth="1"/>
    <col min="269" max="508" width="11.42578125" style="5"/>
    <col min="509" max="509" width="32.28515625" style="5" customWidth="1"/>
    <col min="510" max="510" width="6.28515625" style="5" customWidth="1"/>
    <col min="511" max="512" width="6.140625" style="5" customWidth="1"/>
    <col min="513" max="513" width="1.7109375" style="5" customWidth="1"/>
    <col min="514" max="516" width="6.140625" style="5" customWidth="1"/>
    <col min="517" max="517" width="1.7109375" style="5" customWidth="1"/>
    <col min="518" max="520" width="6.140625" style="5" customWidth="1"/>
    <col min="521" max="521" width="1.7109375" style="5" customWidth="1"/>
    <col min="522" max="524" width="6.140625" style="5" customWidth="1"/>
    <col min="525" max="764" width="11.42578125" style="5"/>
    <col min="765" max="765" width="32.28515625" style="5" customWidth="1"/>
    <col min="766" max="766" width="6.28515625" style="5" customWidth="1"/>
    <col min="767" max="768" width="6.140625" style="5" customWidth="1"/>
    <col min="769" max="769" width="1.7109375" style="5" customWidth="1"/>
    <col min="770" max="772" width="6.140625" style="5" customWidth="1"/>
    <col min="773" max="773" width="1.7109375" style="5" customWidth="1"/>
    <col min="774" max="776" width="6.140625" style="5" customWidth="1"/>
    <col min="777" max="777" width="1.7109375" style="5" customWidth="1"/>
    <col min="778" max="780" width="6.140625" style="5" customWidth="1"/>
    <col min="781" max="1020" width="11.42578125" style="5"/>
    <col min="1021" max="1021" width="32.28515625" style="5" customWidth="1"/>
    <col min="1022" max="1022" width="6.28515625" style="5" customWidth="1"/>
    <col min="1023" max="1024" width="6.140625" style="5" customWidth="1"/>
    <col min="1025" max="1025" width="1.7109375" style="5" customWidth="1"/>
    <col min="1026" max="1028" width="6.140625" style="5" customWidth="1"/>
    <col min="1029" max="1029" width="1.7109375" style="5" customWidth="1"/>
    <col min="1030" max="1032" width="6.140625" style="5" customWidth="1"/>
    <col min="1033" max="1033" width="1.7109375" style="5" customWidth="1"/>
    <col min="1034" max="1036" width="6.140625" style="5" customWidth="1"/>
    <col min="1037" max="1276" width="11.42578125" style="5"/>
    <col min="1277" max="1277" width="32.28515625" style="5" customWidth="1"/>
    <col min="1278" max="1278" width="6.28515625" style="5" customWidth="1"/>
    <col min="1279" max="1280" width="6.140625" style="5" customWidth="1"/>
    <col min="1281" max="1281" width="1.7109375" style="5" customWidth="1"/>
    <col min="1282" max="1284" width="6.140625" style="5" customWidth="1"/>
    <col min="1285" max="1285" width="1.7109375" style="5" customWidth="1"/>
    <col min="1286" max="1288" width="6.140625" style="5" customWidth="1"/>
    <col min="1289" max="1289" width="1.7109375" style="5" customWidth="1"/>
    <col min="1290" max="1292" width="6.140625" style="5" customWidth="1"/>
    <col min="1293" max="1532" width="11.42578125" style="5"/>
    <col min="1533" max="1533" width="32.28515625" style="5" customWidth="1"/>
    <col min="1534" max="1534" width="6.28515625" style="5" customWidth="1"/>
    <col min="1535" max="1536" width="6.140625" style="5" customWidth="1"/>
    <col min="1537" max="1537" width="1.7109375" style="5" customWidth="1"/>
    <col min="1538" max="1540" width="6.140625" style="5" customWidth="1"/>
    <col min="1541" max="1541" width="1.7109375" style="5" customWidth="1"/>
    <col min="1542" max="1544" width="6.140625" style="5" customWidth="1"/>
    <col min="1545" max="1545" width="1.7109375" style="5" customWidth="1"/>
    <col min="1546" max="1548" width="6.140625" style="5" customWidth="1"/>
    <col min="1549" max="1788" width="11.42578125" style="5"/>
    <col min="1789" max="1789" width="32.28515625" style="5" customWidth="1"/>
    <col min="1790" max="1790" width="6.28515625" style="5" customWidth="1"/>
    <col min="1791" max="1792" width="6.140625" style="5" customWidth="1"/>
    <col min="1793" max="1793" width="1.7109375" style="5" customWidth="1"/>
    <col min="1794" max="1796" width="6.140625" style="5" customWidth="1"/>
    <col min="1797" max="1797" width="1.7109375" style="5" customWidth="1"/>
    <col min="1798" max="1800" width="6.140625" style="5" customWidth="1"/>
    <col min="1801" max="1801" width="1.7109375" style="5" customWidth="1"/>
    <col min="1802" max="1804" width="6.140625" style="5" customWidth="1"/>
    <col min="1805" max="2044" width="11.42578125" style="5"/>
    <col min="2045" max="2045" width="32.28515625" style="5" customWidth="1"/>
    <col min="2046" max="2046" width="6.28515625" style="5" customWidth="1"/>
    <col min="2047" max="2048" width="6.140625" style="5" customWidth="1"/>
    <col min="2049" max="2049" width="1.7109375" style="5" customWidth="1"/>
    <col min="2050" max="2052" width="6.140625" style="5" customWidth="1"/>
    <col min="2053" max="2053" width="1.7109375" style="5" customWidth="1"/>
    <col min="2054" max="2056" width="6.140625" style="5" customWidth="1"/>
    <col min="2057" max="2057" width="1.7109375" style="5" customWidth="1"/>
    <col min="2058" max="2060" width="6.140625" style="5" customWidth="1"/>
    <col min="2061" max="2300" width="11.42578125" style="5"/>
    <col min="2301" max="2301" width="32.28515625" style="5" customWidth="1"/>
    <col min="2302" max="2302" width="6.28515625" style="5" customWidth="1"/>
    <col min="2303" max="2304" width="6.140625" style="5" customWidth="1"/>
    <col min="2305" max="2305" width="1.7109375" style="5" customWidth="1"/>
    <col min="2306" max="2308" width="6.140625" style="5" customWidth="1"/>
    <col min="2309" max="2309" width="1.7109375" style="5" customWidth="1"/>
    <col min="2310" max="2312" width="6.140625" style="5" customWidth="1"/>
    <col min="2313" max="2313" width="1.7109375" style="5" customWidth="1"/>
    <col min="2314" max="2316" width="6.140625" style="5" customWidth="1"/>
    <col min="2317" max="2556" width="11.42578125" style="5"/>
    <col min="2557" max="2557" width="32.28515625" style="5" customWidth="1"/>
    <col min="2558" max="2558" width="6.28515625" style="5" customWidth="1"/>
    <col min="2559" max="2560" width="6.140625" style="5" customWidth="1"/>
    <col min="2561" max="2561" width="1.7109375" style="5" customWidth="1"/>
    <col min="2562" max="2564" width="6.140625" style="5" customWidth="1"/>
    <col min="2565" max="2565" width="1.7109375" style="5" customWidth="1"/>
    <col min="2566" max="2568" width="6.140625" style="5" customWidth="1"/>
    <col min="2569" max="2569" width="1.7109375" style="5" customWidth="1"/>
    <col min="2570" max="2572" width="6.140625" style="5" customWidth="1"/>
    <col min="2573" max="2812" width="11.42578125" style="5"/>
    <col min="2813" max="2813" width="32.28515625" style="5" customWidth="1"/>
    <col min="2814" max="2814" width="6.28515625" style="5" customWidth="1"/>
    <col min="2815" max="2816" width="6.140625" style="5" customWidth="1"/>
    <col min="2817" max="2817" width="1.7109375" style="5" customWidth="1"/>
    <col min="2818" max="2820" width="6.140625" style="5" customWidth="1"/>
    <col min="2821" max="2821" width="1.7109375" style="5" customWidth="1"/>
    <col min="2822" max="2824" width="6.140625" style="5" customWidth="1"/>
    <col min="2825" max="2825" width="1.7109375" style="5" customWidth="1"/>
    <col min="2826" max="2828" width="6.140625" style="5" customWidth="1"/>
    <col min="2829" max="3068" width="11.42578125" style="5"/>
    <col min="3069" max="3069" width="32.28515625" style="5" customWidth="1"/>
    <col min="3070" max="3070" width="6.28515625" style="5" customWidth="1"/>
    <col min="3071" max="3072" width="6.140625" style="5" customWidth="1"/>
    <col min="3073" max="3073" width="1.7109375" style="5" customWidth="1"/>
    <col min="3074" max="3076" width="6.140625" style="5" customWidth="1"/>
    <col min="3077" max="3077" width="1.7109375" style="5" customWidth="1"/>
    <col min="3078" max="3080" width="6.140625" style="5" customWidth="1"/>
    <col min="3081" max="3081" width="1.7109375" style="5" customWidth="1"/>
    <col min="3082" max="3084" width="6.140625" style="5" customWidth="1"/>
    <col min="3085" max="3324" width="11.42578125" style="5"/>
    <col min="3325" max="3325" width="32.28515625" style="5" customWidth="1"/>
    <col min="3326" max="3326" width="6.28515625" style="5" customWidth="1"/>
    <col min="3327" max="3328" width="6.140625" style="5" customWidth="1"/>
    <col min="3329" max="3329" width="1.7109375" style="5" customWidth="1"/>
    <col min="3330" max="3332" width="6.140625" style="5" customWidth="1"/>
    <col min="3333" max="3333" width="1.7109375" style="5" customWidth="1"/>
    <col min="3334" max="3336" width="6.140625" style="5" customWidth="1"/>
    <col min="3337" max="3337" width="1.7109375" style="5" customWidth="1"/>
    <col min="3338" max="3340" width="6.140625" style="5" customWidth="1"/>
    <col min="3341" max="3580" width="11.42578125" style="5"/>
    <col min="3581" max="3581" width="32.28515625" style="5" customWidth="1"/>
    <col min="3582" max="3582" width="6.28515625" style="5" customWidth="1"/>
    <col min="3583" max="3584" width="6.140625" style="5" customWidth="1"/>
    <col min="3585" max="3585" width="1.7109375" style="5" customWidth="1"/>
    <col min="3586" max="3588" width="6.140625" style="5" customWidth="1"/>
    <col min="3589" max="3589" width="1.7109375" style="5" customWidth="1"/>
    <col min="3590" max="3592" width="6.140625" style="5" customWidth="1"/>
    <col min="3593" max="3593" width="1.7109375" style="5" customWidth="1"/>
    <col min="3594" max="3596" width="6.140625" style="5" customWidth="1"/>
    <col min="3597" max="3836" width="11.42578125" style="5"/>
    <col min="3837" max="3837" width="32.28515625" style="5" customWidth="1"/>
    <col min="3838" max="3838" width="6.28515625" style="5" customWidth="1"/>
    <col min="3839" max="3840" width="6.140625" style="5" customWidth="1"/>
    <col min="3841" max="3841" width="1.7109375" style="5" customWidth="1"/>
    <col min="3842" max="3844" width="6.140625" style="5" customWidth="1"/>
    <col min="3845" max="3845" width="1.7109375" style="5" customWidth="1"/>
    <col min="3846" max="3848" width="6.140625" style="5" customWidth="1"/>
    <col min="3849" max="3849" width="1.7109375" style="5" customWidth="1"/>
    <col min="3850" max="3852" width="6.140625" style="5" customWidth="1"/>
    <col min="3853" max="4092" width="11.42578125" style="5"/>
    <col min="4093" max="4093" width="32.28515625" style="5" customWidth="1"/>
    <col min="4094" max="4094" width="6.28515625" style="5" customWidth="1"/>
    <col min="4095" max="4096" width="6.140625" style="5" customWidth="1"/>
    <col min="4097" max="4097" width="1.7109375" style="5" customWidth="1"/>
    <col min="4098" max="4100" width="6.140625" style="5" customWidth="1"/>
    <col min="4101" max="4101" width="1.7109375" style="5" customWidth="1"/>
    <col min="4102" max="4104" width="6.140625" style="5" customWidth="1"/>
    <col min="4105" max="4105" width="1.7109375" style="5" customWidth="1"/>
    <col min="4106" max="4108" width="6.140625" style="5" customWidth="1"/>
    <col min="4109" max="4348" width="11.42578125" style="5"/>
    <col min="4349" max="4349" width="32.28515625" style="5" customWidth="1"/>
    <col min="4350" max="4350" width="6.28515625" style="5" customWidth="1"/>
    <col min="4351" max="4352" width="6.140625" style="5" customWidth="1"/>
    <col min="4353" max="4353" width="1.7109375" style="5" customWidth="1"/>
    <col min="4354" max="4356" width="6.140625" style="5" customWidth="1"/>
    <col min="4357" max="4357" width="1.7109375" style="5" customWidth="1"/>
    <col min="4358" max="4360" width="6.140625" style="5" customWidth="1"/>
    <col min="4361" max="4361" width="1.7109375" style="5" customWidth="1"/>
    <col min="4362" max="4364" width="6.140625" style="5" customWidth="1"/>
    <col min="4365" max="4604" width="11.42578125" style="5"/>
    <col min="4605" max="4605" width="32.28515625" style="5" customWidth="1"/>
    <col min="4606" max="4606" width="6.28515625" style="5" customWidth="1"/>
    <col min="4607" max="4608" width="6.140625" style="5" customWidth="1"/>
    <col min="4609" max="4609" width="1.7109375" style="5" customWidth="1"/>
    <col min="4610" max="4612" width="6.140625" style="5" customWidth="1"/>
    <col min="4613" max="4613" width="1.7109375" style="5" customWidth="1"/>
    <col min="4614" max="4616" width="6.140625" style="5" customWidth="1"/>
    <col min="4617" max="4617" width="1.7109375" style="5" customWidth="1"/>
    <col min="4618" max="4620" width="6.140625" style="5" customWidth="1"/>
    <col min="4621" max="4860" width="11.42578125" style="5"/>
    <col min="4861" max="4861" width="32.28515625" style="5" customWidth="1"/>
    <col min="4862" max="4862" width="6.28515625" style="5" customWidth="1"/>
    <col min="4863" max="4864" width="6.140625" style="5" customWidth="1"/>
    <col min="4865" max="4865" width="1.7109375" style="5" customWidth="1"/>
    <col min="4866" max="4868" width="6.140625" style="5" customWidth="1"/>
    <col min="4869" max="4869" width="1.7109375" style="5" customWidth="1"/>
    <col min="4870" max="4872" width="6.140625" style="5" customWidth="1"/>
    <col min="4873" max="4873" width="1.7109375" style="5" customWidth="1"/>
    <col min="4874" max="4876" width="6.140625" style="5" customWidth="1"/>
    <col min="4877" max="5116" width="11.42578125" style="5"/>
    <col min="5117" max="5117" width="32.28515625" style="5" customWidth="1"/>
    <col min="5118" max="5118" width="6.28515625" style="5" customWidth="1"/>
    <col min="5119" max="5120" width="6.140625" style="5" customWidth="1"/>
    <col min="5121" max="5121" width="1.7109375" style="5" customWidth="1"/>
    <col min="5122" max="5124" width="6.140625" style="5" customWidth="1"/>
    <col min="5125" max="5125" width="1.7109375" style="5" customWidth="1"/>
    <col min="5126" max="5128" width="6.140625" style="5" customWidth="1"/>
    <col min="5129" max="5129" width="1.7109375" style="5" customWidth="1"/>
    <col min="5130" max="5132" width="6.140625" style="5" customWidth="1"/>
    <col min="5133" max="5372" width="11.42578125" style="5"/>
    <col min="5373" max="5373" width="32.28515625" style="5" customWidth="1"/>
    <col min="5374" max="5374" width="6.28515625" style="5" customWidth="1"/>
    <col min="5375" max="5376" width="6.140625" style="5" customWidth="1"/>
    <col min="5377" max="5377" width="1.7109375" style="5" customWidth="1"/>
    <col min="5378" max="5380" width="6.140625" style="5" customWidth="1"/>
    <col min="5381" max="5381" width="1.7109375" style="5" customWidth="1"/>
    <col min="5382" max="5384" width="6.140625" style="5" customWidth="1"/>
    <col min="5385" max="5385" width="1.7109375" style="5" customWidth="1"/>
    <col min="5386" max="5388" width="6.140625" style="5" customWidth="1"/>
    <col min="5389" max="5628" width="11.42578125" style="5"/>
    <col min="5629" max="5629" width="32.28515625" style="5" customWidth="1"/>
    <col min="5630" max="5630" width="6.28515625" style="5" customWidth="1"/>
    <col min="5631" max="5632" width="6.140625" style="5" customWidth="1"/>
    <col min="5633" max="5633" width="1.7109375" style="5" customWidth="1"/>
    <col min="5634" max="5636" width="6.140625" style="5" customWidth="1"/>
    <col min="5637" max="5637" width="1.7109375" style="5" customWidth="1"/>
    <col min="5638" max="5640" width="6.140625" style="5" customWidth="1"/>
    <col min="5641" max="5641" width="1.7109375" style="5" customWidth="1"/>
    <col min="5642" max="5644" width="6.140625" style="5" customWidth="1"/>
    <col min="5645" max="5884" width="11.42578125" style="5"/>
    <col min="5885" max="5885" width="32.28515625" style="5" customWidth="1"/>
    <col min="5886" max="5886" width="6.28515625" style="5" customWidth="1"/>
    <col min="5887" max="5888" width="6.140625" style="5" customWidth="1"/>
    <col min="5889" max="5889" width="1.7109375" style="5" customWidth="1"/>
    <col min="5890" max="5892" width="6.140625" style="5" customWidth="1"/>
    <col min="5893" max="5893" width="1.7109375" style="5" customWidth="1"/>
    <col min="5894" max="5896" width="6.140625" style="5" customWidth="1"/>
    <col min="5897" max="5897" width="1.7109375" style="5" customWidth="1"/>
    <col min="5898" max="5900" width="6.140625" style="5" customWidth="1"/>
    <col min="5901" max="6140" width="11.42578125" style="5"/>
    <col min="6141" max="6141" width="32.28515625" style="5" customWidth="1"/>
    <col min="6142" max="6142" width="6.28515625" style="5" customWidth="1"/>
    <col min="6143" max="6144" width="6.140625" style="5" customWidth="1"/>
    <col min="6145" max="6145" width="1.7109375" style="5" customWidth="1"/>
    <col min="6146" max="6148" width="6.140625" style="5" customWidth="1"/>
    <col min="6149" max="6149" width="1.7109375" style="5" customWidth="1"/>
    <col min="6150" max="6152" width="6.140625" style="5" customWidth="1"/>
    <col min="6153" max="6153" width="1.7109375" style="5" customWidth="1"/>
    <col min="6154" max="6156" width="6.140625" style="5" customWidth="1"/>
    <col min="6157" max="6396" width="11.42578125" style="5"/>
    <col min="6397" max="6397" width="32.28515625" style="5" customWidth="1"/>
    <col min="6398" max="6398" width="6.28515625" style="5" customWidth="1"/>
    <col min="6399" max="6400" width="6.140625" style="5" customWidth="1"/>
    <col min="6401" max="6401" width="1.7109375" style="5" customWidth="1"/>
    <col min="6402" max="6404" width="6.140625" style="5" customWidth="1"/>
    <col min="6405" max="6405" width="1.7109375" style="5" customWidth="1"/>
    <col min="6406" max="6408" width="6.140625" style="5" customWidth="1"/>
    <col min="6409" max="6409" width="1.7109375" style="5" customWidth="1"/>
    <col min="6410" max="6412" width="6.140625" style="5" customWidth="1"/>
    <col min="6413" max="6652" width="11.42578125" style="5"/>
    <col min="6653" max="6653" width="32.28515625" style="5" customWidth="1"/>
    <col min="6654" max="6654" width="6.28515625" style="5" customWidth="1"/>
    <col min="6655" max="6656" width="6.140625" style="5" customWidth="1"/>
    <col min="6657" max="6657" width="1.7109375" style="5" customWidth="1"/>
    <col min="6658" max="6660" width="6.140625" style="5" customWidth="1"/>
    <col min="6661" max="6661" width="1.7109375" style="5" customWidth="1"/>
    <col min="6662" max="6664" width="6.140625" style="5" customWidth="1"/>
    <col min="6665" max="6665" width="1.7109375" style="5" customWidth="1"/>
    <col min="6666" max="6668" width="6.140625" style="5" customWidth="1"/>
    <col min="6669" max="6908" width="11.42578125" style="5"/>
    <col min="6909" max="6909" width="32.28515625" style="5" customWidth="1"/>
    <col min="6910" max="6910" width="6.28515625" style="5" customWidth="1"/>
    <col min="6911" max="6912" width="6.140625" style="5" customWidth="1"/>
    <col min="6913" max="6913" width="1.7109375" style="5" customWidth="1"/>
    <col min="6914" max="6916" width="6.140625" style="5" customWidth="1"/>
    <col min="6917" max="6917" width="1.7109375" style="5" customWidth="1"/>
    <col min="6918" max="6920" width="6.140625" style="5" customWidth="1"/>
    <col min="6921" max="6921" width="1.7109375" style="5" customWidth="1"/>
    <col min="6922" max="6924" width="6.140625" style="5" customWidth="1"/>
    <col min="6925" max="7164" width="11.42578125" style="5"/>
    <col min="7165" max="7165" width="32.28515625" style="5" customWidth="1"/>
    <col min="7166" max="7166" width="6.28515625" style="5" customWidth="1"/>
    <col min="7167" max="7168" width="6.140625" style="5" customWidth="1"/>
    <col min="7169" max="7169" width="1.7109375" style="5" customWidth="1"/>
    <col min="7170" max="7172" width="6.140625" style="5" customWidth="1"/>
    <col min="7173" max="7173" width="1.7109375" style="5" customWidth="1"/>
    <col min="7174" max="7176" width="6.140625" style="5" customWidth="1"/>
    <col min="7177" max="7177" width="1.7109375" style="5" customWidth="1"/>
    <col min="7178" max="7180" width="6.140625" style="5" customWidth="1"/>
    <col min="7181" max="7420" width="11.42578125" style="5"/>
    <col min="7421" max="7421" width="32.28515625" style="5" customWidth="1"/>
    <col min="7422" max="7422" width="6.28515625" style="5" customWidth="1"/>
    <col min="7423" max="7424" width="6.140625" style="5" customWidth="1"/>
    <col min="7425" max="7425" width="1.7109375" style="5" customWidth="1"/>
    <col min="7426" max="7428" width="6.140625" style="5" customWidth="1"/>
    <col min="7429" max="7429" width="1.7109375" style="5" customWidth="1"/>
    <col min="7430" max="7432" width="6.140625" style="5" customWidth="1"/>
    <col min="7433" max="7433" width="1.7109375" style="5" customWidth="1"/>
    <col min="7434" max="7436" width="6.140625" style="5" customWidth="1"/>
    <col min="7437" max="7676" width="11.42578125" style="5"/>
    <col min="7677" max="7677" width="32.28515625" style="5" customWidth="1"/>
    <col min="7678" max="7678" width="6.28515625" style="5" customWidth="1"/>
    <col min="7679" max="7680" width="6.140625" style="5" customWidth="1"/>
    <col min="7681" max="7681" width="1.7109375" style="5" customWidth="1"/>
    <col min="7682" max="7684" width="6.140625" style="5" customWidth="1"/>
    <col min="7685" max="7685" width="1.7109375" style="5" customWidth="1"/>
    <col min="7686" max="7688" width="6.140625" style="5" customWidth="1"/>
    <col min="7689" max="7689" width="1.7109375" style="5" customWidth="1"/>
    <col min="7690" max="7692" width="6.140625" style="5" customWidth="1"/>
    <col min="7693" max="7932" width="11.42578125" style="5"/>
    <col min="7933" max="7933" width="32.28515625" style="5" customWidth="1"/>
    <col min="7934" max="7934" width="6.28515625" style="5" customWidth="1"/>
    <col min="7935" max="7936" width="6.140625" style="5" customWidth="1"/>
    <col min="7937" max="7937" width="1.7109375" style="5" customWidth="1"/>
    <col min="7938" max="7940" width="6.140625" style="5" customWidth="1"/>
    <col min="7941" max="7941" width="1.7109375" style="5" customWidth="1"/>
    <col min="7942" max="7944" width="6.140625" style="5" customWidth="1"/>
    <col min="7945" max="7945" width="1.7109375" style="5" customWidth="1"/>
    <col min="7946" max="7948" width="6.140625" style="5" customWidth="1"/>
    <col min="7949" max="8188" width="11.42578125" style="5"/>
    <col min="8189" max="8189" width="32.28515625" style="5" customWidth="1"/>
    <col min="8190" max="8190" width="6.28515625" style="5" customWidth="1"/>
    <col min="8191" max="8192" width="6.140625" style="5" customWidth="1"/>
    <col min="8193" max="8193" width="1.7109375" style="5" customWidth="1"/>
    <col min="8194" max="8196" width="6.140625" style="5" customWidth="1"/>
    <col min="8197" max="8197" width="1.7109375" style="5" customWidth="1"/>
    <col min="8198" max="8200" width="6.140625" style="5" customWidth="1"/>
    <col min="8201" max="8201" width="1.7109375" style="5" customWidth="1"/>
    <col min="8202" max="8204" width="6.140625" style="5" customWidth="1"/>
    <col min="8205" max="8444" width="11.42578125" style="5"/>
    <col min="8445" max="8445" width="32.28515625" style="5" customWidth="1"/>
    <col min="8446" max="8446" width="6.28515625" style="5" customWidth="1"/>
    <col min="8447" max="8448" width="6.140625" style="5" customWidth="1"/>
    <col min="8449" max="8449" width="1.7109375" style="5" customWidth="1"/>
    <col min="8450" max="8452" width="6.140625" style="5" customWidth="1"/>
    <col min="8453" max="8453" width="1.7109375" style="5" customWidth="1"/>
    <col min="8454" max="8456" width="6.140625" style="5" customWidth="1"/>
    <col min="8457" max="8457" width="1.7109375" style="5" customWidth="1"/>
    <col min="8458" max="8460" width="6.140625" style="5" customWidth="1"/>
    <col min="8461" max="8700" width="11.42578125" style="5"/>
    <col min="8701" max="8701" width="32.28515625" style="5" customWidth="1"/>
    <col min="8702" max="8702" width="6.28515625" style="5" customWidth="1"/>
    <col min="8703" max="8704" width="6.140625" style="5" customWidth="1"/>
    <col min="8705" max="8705" width="1.7109375" style="5" customWidth="1"/>
    <col min="8706" max="8708" width="6.140625" style="5" customWidth="1"/>
    <col min="8709" max="8709" width="1.7109375" style="5" customWidth="1"/>
    <col min="8710" max="8712" width="6.140625" style="5" customWidth="1"/>
    <col min="8713" max="8713" width="1.7109375" style="5" customWidth="1"/>
    <col min="8714" max="8716" width="6.140625" style="5" customWidth="1"/>
    <col min="8717" max="8956" width="11.42578125" style="5"/>
    <col min="8957" max="8957" width="32.28515625" style="5" customWidth="1"/>
    <col min="8958" max="8958" width="6.28515625" style="5" customWidth="1"/>
    <col min="8959" max="8960" width="6.140625" style="5" customWidth="1"/>
    <col min="8961" max="8961" width="1.7109375" style="5" customWidth="1"/>
    <col min="8962" max="8964" width="6.140625" style="5" customWidth="1"/>
    <col min="8965" max="8965" width="1.7109375" style="5" customWidth="1"/>
    <col min="8966" max="8968" width="6.140625" style="5" customWidth="1"/>
    <col min="8969" max="8969" width="1.7109375" style="5" customWidth="1"/>
    <col min="8970" max="8972" width="6.140625" style="5" customWidth="1"/>
    <col min="8973" max="9212" width="11.42578125" style="5"/>
    <col min="9213" max="9213" width="32.28515625" style="5" customWidth="1"/>
    <col min="9214" max="9214" width="6.28515625" style="5" customWidth="1"/>
    <col min="9215" max="9216" width="6.140625" style="5" customWidth="1"/>
    <col min="9217" max="9217" width="1.7109375" style="5" customWidth="1"/>
    <col min="9218" max="9220" width="6.140625" style="5" customWidth="1"/>
    <col min="9221" max="9221" width="1.7109375" style="5" customWidth="1"/>
    <col min="9222" max="9224" width="6.140625" style="5" customWidth="1"/>
    <col min="9225" max="9225" width="1.7109375" style="5" customWidth="1"/>
    <col min="9226" max="9228" width="6.140625" style="5" customWidth="1"/>
    <col min="9229" max="9468" width="11.42578125" style="5"/>
    <col min="9469" max="9469" width="32.28515625" style="5" customWidth="1"/>
    <col min="9470" max="9470" width="6.28515625" style="5" customWidth="1"/>
    <col min="9471" max="9472" width="6.140625" style="5" customWidth="1"/>
    <col min="9473" max="9473" width="1.7109375" style="5" customWidth="1"/>
    <col min="9474" max="9476" width="6.140625" style="5" customWidth="1"/>
    <col min="9477" max="9477" width="1.7109375" style="5" customWidth="1"/>
    <col min="9478" max="9480" width="6.140625" style="5" customWidth="1"/>
    <col min="9481" max="9481" width="1.7109375" style="5" customWidth="1"/>
    <col min="9482" max="9484" width="6.140625" style="5" customWidth="1"/>
    <col min="9485" max="9724" width="11.42578125" style="5"/>
    <col min="9725" max="9725" width="32.28515625" style="5" customWidth="1"/>
    <col min="9726" max="9726" width="6.28515625" style="5" customWidth="1"/>
    <col min="9727" max="9728" width="6.140625" style="5" customWidth="1"/>
    <col min="9729" max="9729" width="1.7109375" style="5" customWidth="1"/>
    <col min="9730" max="9732" width="6.140625" style="5" customWidth="1"/>
    <col min="9733" max="9733" width="1.7109375" style="5" customWidth="1"/>
    <col min="9734" max="9736" width="6.140625" style="5" customWidth="1"/>
    <col min="9737" max="9737" width="1.7109375" style="5" customWidth="1"/>
    <col min="9738" max="9740" width="6.140625" style="5" customWidth="1"/>
    <col min="9741" max="9980" width="11.42578125" style="5"/>
    <col min="9981" max="9981" width="32.28515625" style="5" customWidth="1"/>
    <col min="9982" max="9982" width="6.28515625" style="5" customWidth="1"/>
    <col min="9983" max="9984" width="6.140625" style="5" customWidth="1"/>
    <col min="9985" max="9985" width="1.7109375" style="5" customWidth="1"/>
    <col min="9986" max="9988" width="6.140625" style="5" customWidth="1"/>
    <col min="9989" max="9989" width="1.7109375" style="5" customWidth="1"/>
    <col min="9990" max="9992" width="6.140625" style="5" customWidth="1"/>
    <col min="9993" max="9993" width="1.7109375" style="5" customWidth="1"/>
    <col min="9994" max="9996" width="6.140625" style="5" customWidth="1"/>
    <col min="9997" max="10236" width="11.42578125" style="5"/>
    <col min="10237" max="10237" width="32.28515625" style="5" customWidth="1"/>
    <col min="10238" max="10238" width="6.28515625" style="5" customWidth="1"/>
    <col min="10239" max="10240" width="6.140625" style="5" customWidth="1"/>
    <col min="10241" max="10241" width="1.7109375" style="5" customWidth="1"/>
    <col min="10242" max="10244" width="6.140625" style="5" customWidth="1"/>
    <col min="10245" max="10245" width="1.7109375" style="5" customWidth="1"/>
    <col min="10246" max="10248" width="6.140625" style="5" customWidth="1"/>
    <col min="10249" max="10249" width="1.7109375" style="5" customWidth="1"/>
    <col min="10250" max="10252" width="6.140625" style="5" customWidth="1"/>
    <col min="10253" max="10492" width="11.42578125" style="5"/>
    <col min="10493" max="10493" width="32.28515625" style="5" customWidth="1"/>
    <col min="10494" max="10494" width="6.28515625" style="5" customWidth="1"/>
    <col min="10495" max="10496" width="6.140625" style="5" customWidth="1"/>
    <col min="10497" max="10497" width="1.7109375" style="5" customWidth="1"/>
    <col min="10498" max="10500" width="6.140625" style="5" customWidth="1"/>
    <col min="10501" max="10501" width="1.7109375" style="5" customWidth="1"/>
    <col min="10502" max="10504" width="6.140625" style="5" customWidth="1"/>
    <col min="10505" max="10505" width="1.7109375" style="5" customWidth="1"/>
    <col min="10506" max="10508" width="6.140625" style="5" customWidth="1"/>
    <col min="10509" max="10748" width="11.42578125" style="5"/>
    <col min="10749" max="10749" width="32.28515625" style="5" customWidth="1"/>
    <col min="10750" max="10750" width="6.28515625" style="5" customWidth="1"/>
    <col min="10751" max="10752" width="6.140625" style="5" customWidth="1"/>
    <col min="10753" max="10753" width="1.7109375" style="5" customWidth="1"/>
    <col min="10754" max="10756" width="6.140625" style="5" customWidth="1"/>
    <col min="10757" max="10757" width="1.7109375" style="5" customWidth="1"/>
    <col min="10758" max="10760" width="6.140625" style="5" customWidth="1"/>
    <col min="10761" max="10761" width="1.7109375" style="5" customWidth="1"/>
    <col min="10762" max="10764" width="6.140625" style="5" customWidth="1"/>
    <col min="10765" max="11004" width="11.42578125" style="5"/>
    <col min="11005" max="11005" width="32.28515625" style="5" customWidth="1"/>
    <col min="11006" max="11006" width="6.28515625" style="5" customWidth="1"/>
    <col min="11007" max="11008" width="6.140625" style="5" customWidth="1"/>
    <col min="11009" max="11009" width="1.7109375" style="5" customWidth="1"/>
    <col min="11010" max="11012" width="6.140625" style="5" customWidth="1"/>
    <col min="11013" max="11013" width="1.7109375" style="5" customWidth="1"/>
    <col min="11014" max="11016" width="6.140625" style="5" customWidth="1"/>
    <col min="11017" max="11017" width="1.7109375" style="5" customWidth="1"/>
    <col min="11018" max="11020" width="6.140625" style="5" customWidth="1"/>
    <col min="11021" max="11260" width="11.42578125" style="5"/>
    <col min="11261" max="11261" width="32.28515625" style="5" customWidth="1"/>
    <col min="11262" max="11262" width="6.28515625" style="5" customWidth="1"/>
    <col min="11263" max="11264" width="6.140625" style="5" customWidth="1"/>
    <col min="11265" max="11265" width="1.7109375" style="5" customWidth="1"/>
    <col min="11266" max="11268" width="6.140625" style="5" customWidth="1"/>
    <col min="11269" max="11269" width="1.7109375" style="5" customWidth="1"/>
    <col min="11270" max="11272" width="6.140625" style="5" customWidth="1"/>
    <col min="11273" max="11273" width="1.7109375" style="5" customWidth="1"/>
    <col min="11274" max="11276" width="6.140625" style="5" customWidth="1"/>
    <col min="11277" max="11516" width="11.42578125" style="5"/>
    <col min="11517" max="11517" width="32.28515625" style="5" customWidth="1"/>
    <col min="11518" max="11518" width="6.28515625" style="5" customWidth="1"/>
    <col min="11519" max="11520" width="6.140625" style="5" customWidth="1"/>
    <col min="11521" max="11521" width="1.7109375" style="5" customWidth="1"/>
    <col min="11522" max="11524" width="6.140625" style="5" customWidth="1"/>
    <col min="11525" max="11525" width="1.7109375" style="5" customWidth="1"/>
    <col min="11526" max="11528" width="6.140625" style="5" customWidth="1"/>
    <col min="11529" max="11529" width="1.7109375" style="5" customWidth="1"/>
    <col min="11530" max="11532" width="6.140625" style="5" customWidth="1"/>
    <col min="11533" max="11772" width="11.42578125" style="5"/>
    <col min="11773" max="11773" width="32.28515625" style="5" customWidth="1"/>
    <col min="11774" max="11774" width="6.28515625" style="5" customWidth="1"/>
    <col min="11775" max="11776" width="6.140625" style="5" customWidth="1"/>
    <col min="11777" max="11777" width="1.7109375" style="5" customWidth="1"/>
    <col min="11778" max="11780" width="6.140625" style="5" customWidth="1"/>
    <col min="11781" max="11781" width="1.7109375" style="5" customWidth="1"/>
    <col min="11782" max="11784" width="6.140625" style="5" customWidth="1"/>
    <col min="11785" max="11785" width="1.7109375" style="5" customWidth="1"/>
    <col min="11786" max="11788" width="6.140625" style="5" customWidth="1"/>
    <col min="11789" max="12028" width="11.42578125" style="5"/>
    <col min="12029" max="12029" width="32.28515625" style="5" customWidth="1"/>
    <col min="12030" max="12030" width="6.28515625" style="5" customWidth="1"/>
    <col min="12031" max="12032" width="6.140625" style="5" customWidth="1"/>
    <col min="12033" max="12033" width="1.7109375" style="5" customWidth="1"/>
    <col min="12034" max="12036" width="6.140625" style="5" customWidth="1"/>
    <col min="12037" max="12037" width="1.7109375" style="5" customWidth="1"/>
    <col min="12038" max="12040" width="6.140625" style="5" customWidth="1"/>
    <col min="12041" max="12041" width="1.7109375" style="5" customWidth="1"/>
    <col min="12042" max="12044" width="6.140625" style="5" customWidth="1"/>
    <col min="12045" max="12284" width="11.42578125" style="5"/>
    <col min="12285" max="12285" width="32.28515625" style="5" customWidth="1"/>
    <col min="12286" max="12286" width="6.28515625" style="5" customWidth="1"/>
    <col min="12287" max="12288" width="6.140625" style="5" customWidth="1"/>
    <col min="12289" max="12289" width="1.7109375" style="5" customWidth="1"/>
    <col min="12290" max="12292" width="6.140625" style="5" customWidth="1"/>
    <col min="12293" max="12293" width="1.7109375" style="5" customWidth="1"/>
    <col min="12294" max="12296" width="6.140625" style="5" customWidth="1"/>
    <col min="12297" max="12297" width="1.7109375" style="5" customWidth="1"/>
    <col min="12298" max="12300" width="6.140625" style="5" customWidth="1"/>
    <col min="12301" max="12540" width="11.42578125" style="5"/>
    <col min="12541" max="12541" width="32.28515625" style="5" customWidth="1"/>
    <col min="12542" max="12542" width="6.28515625" style="5" customWidth="1"/>
    <col min="12543" max="12544" width="6.140625" style="5" customWidth="1"/>
    <col min="12545" max="12545" width="1.7109375" style="5" customWidth="1"/>
    <col min="12546" max="12548" width="6.140625" style="5" customWidth="1"/>
    <col min="12549" max="12549" width="1.7109375" style="5" customWidth="1"/>
    <col min="12550" max="12552" width="6.140625" style="5" customWidth="1"/>
    <col min="12553" max="12553" width="1.7109375" style="5" customWidth="1"/>
    <col min="12554" max="12556" width="6.140625" style="5" customWidth="1"/>
    <col min="12557" max="12796" width="11.42578125" style="5"/>
    <col min="12797" max="12797" width="32.28515625" style="5" customWidth="1"/>
    <col min="12798" max="12798" width="6.28515625" style="5" customWidth="1"/>
    <col min="12799" max="12800" width="6.140625" style="5" customWidth="1"/>
    <col min="12801" max="12801" width="1.7109375" style="5" customWidth="1"/>
    <col min="12802" max="12804" width="6.140625" style="5" customWidth="1"/>
    <col min="12805" max="12805" width="1.7109375" style="5" customWidth="1"/>
    <col min="12806" max="12808" width="6.140625" style="5" customWidth="1"/>
    <col min="12809" max="12809" width="1.7109375" style="5" customWidth="1"/>
    <col min="12810" max="12812" width="6.140625" style="5" customWidth="1"/>
    <col min="12813" max="13052" width="11.42578125" style="5"/>
    <col min="13053" max="13053" width="32.28515625" style="5" customWidth="1"/>
    <col min="13054" max="13054" width="6.28515625" style="5" customWidth="1"/>
    <col min="13055" max="13056" width="6.140625" style="5" customWidth="1"/>
    <col min="13057" max="13057" width="1.7109375" style="5" customWidth="1"/>
    <col min="13058" max="13060" width="6.140625" style="5" customWidth="1"/>
    <col min="13061" max="13061" width="1.7109375" style="5" customWidth="1"/>
    <col min="13062" max="13064" width="6.140625" style="5" customWidth="1"/>
    <col min="13065" max="13065" width="1.7109375" style="5" customWidth="1"/>
    <col min="13066" max="13068" width="6.140625" style="5" customWidth="1"/>
    <col min="13069" max="13308" width="11.42578125" style="5"/>
    <col min="13309" max="13309" width="32.28515625" style="5" customWidth="1"/>
    <col min="13310" max="13310" width="6.28515625" style="5" customWidth="1"/>
    <col min="13311" max="13312" width="6.140625" style="5" customWidth="1"/>
    <col min="13313" max="13313" width="1.7109375" style="5" customWidth="1"/>
    <col min="13314" max="13316" width="6.140625" style="5" customWidth="1"/>
    <col min="13317" max="13317" width="1.7109375" style="5" customWidth="1"/>
    <col min="13318" max="13320" width="6.140625" style="5" customWidth="1"/>
    <col min="13321" max="13321" width="1.7109375" style="5" customWidth="1"/>
    <col min="13322" max="13324" width="6.140625" style="5" customWidth="1"/>
    <col min="13325" max="13564" width="11.42578125" style="5"/>
    <col min="13565" max="13565" width="32.28515625" style="5" customWidth="1"/>
    <col min="13566" max="13566" width="6.28515625" style="5" customWidth="1"/>
    <col min="13567" max="13568" width="6.140625" style="5" customWidth="1"/>
    <col min="13569" max="13569" width="1.7109375" style="5" customWidth="1"/>
    <col min="13570" max="13572" width="6.140625" style="5" customWidth="1"/>
    <col min="13573" max="13573" width="1.7109375" style="5" customWidth="1"/>
    <col min="13574" max="13576" width="6.140625" style="5" customWidth="1"/>
    <col min="13577" max="13577" width="1.7109375" style="5" customWidth="1"/>
    <col min="13578" max="13580" width="6.140625" style="5" customWidth="1"/>
    <col min="13581" max="13820" width="11.42578125" style="5"/>
    <col min="13821" max="13821" width="32.28515625" style="5" customWidth="1"/>
    <col min="13822" max="13822" width="6.28515625" style="5" customWidth="1"/>
    <col min="13823" max="13824" width="6.140625" style="5" customWidth="1"/>
    <col min="13825" max="13825" width="1.7109375" style="5" customWidth="1"/>
    <col min="13826" max="13828" width="6.140625" style="5" customWidth="1"/>
    <col min="13829" max="13829" width="1.7109375" style="5" customWidth="1"/>
    <col min="13830" max="13832" width="6.140625" style="5" customWidth="1"/>
    <col min="13833" max="13833" width="1.7109375" style="5" customWidth="1"/>
    <col min="13834" max="13836" width="6.140625" style="5" customWidth="1"/>
    <col min="13837" max="14076" width="11.42578125" style="5"/>
    <col min="14077" max="14077" width="32.28515625" style="5" customWidth="1"/>
    <col min="14078" max="14078" width="6.28515625" style="5" customWidth="1"/>
    <col min="14079" max="14080" width="6.140625" style="5" customWidth="1"/>
    <col min="14081" max="14081" width="1.7109375" style="5" customWidth="1"/>
    <col min="14082" max="14084" width="6.140625" style="5" customWidth="1"/>
    <col min="14085" max="14085" width="1.7109375" style="5" customWidth="1"/>
    <col min="14086" max="14088" width="6.140625" style="5" customWidth="1"/>
    <col min="14089" max="14089" width="1.7109375" style="5" customWidth="1"/>
    <col min="14090" max="14092" width="6.140625" style="5" customWidth="1"/>
    <col min="14093" max="14332" width="11.42578125" style="5"/>
    <col min="14333" max="14333" width="32.28515625" style="5" customWidth="1"/>
    <col min="14334" max="14334" width="6.28515625" style="5" customWidth="1"/>
    <col min="14335" max="14336" width="6.140625" style="5" customWidth="1"/>
    <col min="14337" max="14337" width="1.7109375" style="5" customWidth="1"/>
    <col min="14338" max="14340" width="6.140625" style="5" customWidth="1"/>
    <col min="14341" max="14341" width="1.7109375" style="5" customWidth="1"/>
    <col min="14342" max="14344" width="6.140625" style="5" customWidth="1"/>
    <col min="14345" max="14345" width="1.7109375" style="5" customWidth="1"/>
    <col min="14346" max="14348" width="6.140625" style="5" customWidth="1"/>
    <col min="14349" max="14588" width="11.42578125" style="5"/>
    <col min="14589" max="14589" width="32.28515625" style="5" customWidth="1"/>
    <col min="14590" max="14590" width="6.28515625" style="5" customWidth="1"/>
    <col min="14591" max="14592" width="6.140625" style="5" customWidth="1"/>
    <col min="14593" max="14593" width="1.7109375" style="5" customWidth="1"/>
    <col min="14594" max="14596" width="6.140625" style="5" customWidth="1"/>
    <col min="14597" max="14597" width="1.7109375" style="5" customWidth="1"/>
    <col min="14598" max="14600" width="6.140625" style="5" customWidth="1"/>
    <col min="14601" max="14601" width="1.7109375" style="5" customWidth="1"/>
    <col min="14602" max="14604" width="6.140625" style="5" customWidth="1"/>
    <col min="14605" max="14844" width="11.42578125" style="5"/>
    <col min="14845" max="14845" width="32.28515625" style="5" customWidth="1"/>
    <col min="14846" max="14846" width="6.28515625" style="5" customWidth="1"/>
    <col min="14847" max="14848" width="6.140625" style="5" customWidth="1"/>
    <col min="14849" max="14849" width="1.7109375" style="5" customWidth="1"/>
    <col min="14850" max="14852" width="6.140625" style="5" customWidth="1"/>
    <col min="14853" max="14853" width="1.7109375" style="5" customWidth="1"/>
    <col min="14854" max="14856" width="6.140625" style="5" customWidth="1"/>
    <col min="14857" max="14857" width="1.7109375" style="5" customWidth="1"/>
    <col min="14858" max="14860" width="6.140625" style="5" customWidth="1"/>
    <col min="14861" max="15100" width="11.42578125" style="5"/>
    <col min="15101" max="15101" width="32.28515625" style="5" customWidth="1"/>
    <col min="15102" max="15102" width="6.28515625" style="5" customWidth="1"/>
    <col min="15103" max="15104" width="6.140625" style="5" customWidth="1"/>
    <col min="15105" max="15105" width="1.7109375" style="5" customWidth="1"/>
    <col min="15106" max="15108" width="6.140625" style="5" customWidth="1"/>
    <col min="15109" max="15109" width="1.7109375" style="5" customWidth="1"/>
    <col min="15110" max="15112" width="6.140625" style="5" customWidth="1"/>
    <col min="15113" max="15113" width="1.7109375" style="5" customWidth="1"/>
    <col min="15114" max="15116" width="6.140625" style="5" customWidth="1"/>
    <col min="15117" max="15356" width="11.42578125" style="5"/>
    <col min="15357" max="15357" width="32.28515625" style="5" customWidth="1"/>
    <col min="15358" max="15358" width="6.28515625" style="5" customWidth="1"/>
    <col min="15359" max="15360" width="6.140625" style="5" customWidth="1"/>
    <col min="15361" max="15361" width="1.7109375" style="5" customWidth="1"/>
    <col min="15362" max="15364" width="6.140625" style="5" customWidth="1"/>
    <col min="15365" max="15365" width="1.7109375" style="5" customWidth="1"/>
    <col min="15366" max="15368" width="6.140625" style="5" customWidth="1"/>
    <col min="15369" max="15369" width="1.7109375" style="5" customWidth="1"/>
    <col min="15370" max="15372" width="6.140625" style="5" customWidth="1"/>
    <col min="15373" max="15612" width="11.42578125" style="5"/>
    <col min="15613" max="15613" width="32.28515625" style="5" customWidth="1"/>
    <col min="15614" max="15614" width="6.28515625" style="5" customWidth="1"/>
    <col min="15615" max="15616" width="6.140625" style="5" customWidth="1"/>
    <col min="15617" max="15617" width="1.7109375" style="5" customWidth="1"/>
    <col min="15618" max="15620" width="6.140625" style="5" customWidth="1"/>
    <col min="15621" max="15621" width="1.7109375" style="5" customWidth="1"/>
    <col min="15622" max="15624" width="6.140625" style="5" customWidth="1"/>
    <col min="15625" max="15625" width="1.7109375" style="5" customWidth="1"/>
    <col min="15626" max="15628" width="6.140625" style="5" customWidth="1"/>
    <col min="15629" max="15868" width="11.42578125" style="5"/>
    <col min="15869" max="15869" width="32.28515625" style="5" customWidth="1"/>
    <col min="15870" max="15870" width="6.28515625" style="5" customWidth="1"/>
    <col min="15871" max="15872" width="6.140625" style="5" customWidth="1"/>
    <col min="15873" max="15873" width="1.7109375" style="5" customWidth="1"/>
    <col min="15874" max="15876" width="6.140625" style="5" customWidth="1"/>
    <col min="15877" max="15877" width="1.7109375" style="5" customWidth="1"/>
    <col min="15878" max="15880" width="6.140625" style="5" customWidth="1"/>
    <col min="15881" max="15881" width="1.7109375" style="5" customWidth="1"/>
    <col min="15882" max="15884" width="6.140625" style="5" customWidth="1"/>
    <col min="15885" max="16124" width="11.42578125" style="5"/>
    <col min="16125" max="16125" width="32.28515625" style="5" customWidth="1"/>
    <col min="16126" max="16126" width="6.28515625" style="5" customWidth="1"/>
    <col min="16127" max="16128" width="6.140625" style="5" customWidth="1"/>
    <col min="16129" max="16129" width="1.7109375" style="5" customWidth="1"/>
    <col min="16130" max="16132" width="6.140625" style="5" customWidth="1"/>
    <col min="16133" max="16133" width="1.7109375" style="5" customWidth="1"/>
    <col min="16134" max="16136" width="6.140625" style="5" customWidth="1"/>
    <col min="16137" max="16137" width="1.7109375" style="5" customWidth="1"/>
    <col min="16138" max="16140" width="6.140625" style="5" customWidth="1"/>
    <col min="16141" max="16384" width="11.42578125" style="5"/>
  </cols>
  <sheetData>
    <row r="1" spans="1:24" ht="19.5" thickBot="1" x14ac:dyDescent="0.35">
      <c r="A1" s="360" t="s">
        <v>217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V1" s="179"/>
      <c r="W1" s="285" t="s">
        <v>195</v>
      </c>
      <c r="X1" s="179"/>
    </row>
    <row r="2" spans="1:24" ht="12.75" customHeight="1" x14ac:dyDescent="0.2">
      <c r="A2" s="360" t="s">
        <v>366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V2" s="179"/>
      <c r="W2" s="179"/>
      <c r="X2" s="179"/>
    </row>
    <row r="3" spans="1:24" ht="12.75" customHeight="1" x14ac:dyDescent="0.2">
      <c r="A3" s="360" t="s">
        <v>370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</row>
    <row r="4" spans="1:24" ht="12.75" customHeight="1" x14ac:dyDescent="0.2">
      <c r="A4" s="360" t="s">
        <v>375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</row>
    <row r="5" spans="1:24" ht="12.75" customHeight="1" x14ac:dyDescent="0.2">
      <c r="A5" s="360" t="s">
        <v>376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</row>
    <row r="6" spans="1:24" ht="12.75" customHeight="1" x14ac:dyDescent="0.2">
      <c r="A6" s="360" t="s">
        <v>403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</row>
    <row r="7" spans="1:24" ht="12.75" customHeight="1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17"/>
      <c r="R7" s="17"/>
      <c r="S7" s="17"/>
      <c r="T7" s="17"/>
    </row>
    <row r="8" spans="1:24" ht="25.5" customHeight="1" x14ac:dyDescent="0.2">
      <c r="A8" s="369" t="s">
        <v>152</v>
      </c>
      <c r="B8" s="367" t="s">
        <v>0</v>
      </c>
      <c r="C8" s="367"/>
      <c r="D8" s="367"/>
      <c r="E8" s="199"/>
      <c r="F8" s="367" t="s">
        <v>81</v>
      </c>
      <c r="G8" s="367"/>
      <c r="H8" s="367"/>
      <c r="I8" s="199"/>
      <c r="J8" s="367" t="s">
        <v>79</v>
      </c>
      <c r="K8" s="367"/>
      <c r="L8" s="367"/>
      <c r="M8" s="199"/>
      <c r="N8" s="367" t="s">
        <v>1</v>
      </c>
      <c r="O8" s="367"/>
      <c r="P8" s="367"/>
      <c r="Q8" s="250"/>
      <c r="R8" s="367" t="s">
        <v>82</v>
      </c>
      <c r="S8" s="367"/>
      <c r="T8" s="367"/>
    </row>
    <row r="9" spans="1:24" ht="15.75" customHeight="1" thickBot="1" x14ac:dyDescent="0.25">
      <c r="A9" s="370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ht="15" customHeight="1" x14ac:dyDescent="0.2">
      <c r="A10" s="143"/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7"/>
      <c r="R10" s="7"/>
      <c r="S10" s="7"/>
      <c r="T10" s="7"/>
    </row>
    <row r="11" spans="1:24" ht="15" customHeight="1" x14ac:dyDescent="0.25">
      <c r="A11" s="346" t="s">
        <v>5</v>
      </c>
      <c r="B11" s="346"/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</row>
    <row r="12" spans="1:24" ht="15" customHeight="1" x14ac:dyDescent="0.25">
      <c r="A12" s="26"/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</row>
    <row r="13" spans="1:24" s="13" customFormat="1" ht="15" customHeight="1" x14ac:dyDescent="0.25">
      <c r="A13" s="11" t="s">
        <v>0</v>
      </c>
      <c r="B13" s="220">
        <f>SUM(B15:B20)</f>
        <v>2037</v>
      </c>
      <c r="C13" s="220">
        <f t="shared" ref="C13:D13" si="0">SUM(C15:C20)</f>
        <v>601</v>
      </c>
      <c r="D13" s="220">
        <f t="shared" si="0"/>
        <v>1436</v>
      </c>
      <c r="E13" s="220"/>
      <c r="F13" s="220">
        <f>SUM(F15:F20)</f>
        <v>109</v>
      </c>
      <c r="G13" s="220">
        <f t="shared" ref="G13:H13" si="1">SUM(G15:G20)</f>
        <v>24</v>
      </c>
      <c r="H13" s="220">
        <f t="shared" si="1"/>
        <v>85</v>
      </c>
      <c r="I13" s="220"/>
      <c r="J13" s="220">
        <f>SUM(J15:J20)</f>
        <v>77</v>
      </c>
      <c r="K13" s="220">
        <f t="shared" ref="K13:L13" si="2">SUM(K15:K20)</f>
        <v>11</v>
      </c>
      <c r="L13" s="220">
        <f t="shared" si="2"/>
        <v>66</v>
      </c>
      <c r="M13" s="220"/>
      <c r="N13" s="220">
        <f>SUM(N15:N20)</f>
        <v>1468</v>
      </c>
      <c r="O13" s="220">
        <f t="shared" ref="O13:P13" si="3">SUM(O15:O20)</f>
        <v>461</v>
      </c>
      <c r="P13" s="220">
        <f t="shared" si="3"/>
        <v>1007</v>
      </c>
      <c r="Q13" s="299"/>
      <c r="R13" s="220">
        <f>SUM(R15:R20)</f>
        <v>383</v>
      </c>
      <c r="S13" s="220">
        <f t="shared" ref="S13:T13" si="4">SUM(S15:S20)</f>
        <v>105</v>
      </c>
      <c r="T13" s="220">
        <f t="shared" si="4"/>
        <v>278</v>
      </c>
      <c r="V13" s="77"/>
    </row>
    <row r="14" spans="1:24" ht="15" customHeight="1" x14ac:dyDescent="0.2">
      <c r="A14" s="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</row>
    <row r="15" spans="1:24" ht="15" customHeight="1" x14ac:dyDescent="0.2">
      <c r="A15" s="209" t="s">
        <v>127</v>
      </c>
      <c r="B15" s="295">
        <v>181</v>
      </c>
      <c r="C15" s="295">
        <v>25</v>
      </c>
      <c r="D15" s="295">
        <v>156</v>
      </c>
      <c r="E15" s="295"/>
      <c r="F15" s="295">
        <v>9</v>
      </c>
      <c r="G15" s="295">
        <v>2</v>
      </c>
      <c r="H15" s="295">
        <v>7</v>
      </c>
      <c r="I15" s="295"/>
      <c r="J15" s="295">
        <v>3</v>
      </c>
      <c r="K15" s="295">
        <v>0</v>
      </c>
      <c r="L15" s="295">
        <v>3</v>
      </c>
      <c r="M15" s="295"/>
      <c r="N15" s="295">
        <v>136</v>
      </c>
      <c r="O15" s="295">
        <v>20</v>
      </c>
      <c r="P15" s="295">
        <v>116</v>
      </c>
      <c r="Q15" s="295"/>
      <c r="R15" s="295">
        <v>23</v>
      </c>
      <c r="S15" s="295">
        <v>3</v>
      </c>
      <c r="T15" s="295">
        <v>20</v>
      </c>
    </row>
    <row r="16" spans="1:24" ht="15" customHeight="1" x14ac:dyDescent="0.2">
      <c r="A16" s="209" t="s">
        <v>128</v>
      </c>
      <c r="B16" s="295">
        <v>497</v>
      </c>
      <c r="C16" s="295">
        <v>75</v>
      </c>
      <c r="D16" s="295">
        <v>422</v>
      </c>
      <c r="E16" s="295"/>
      <c r="F16" s="295">
        <v>30</v>
      </c>
      <c r="G16" s="295">
        <v>4</v>
      </c>
      <c r="H16" s="295">
        <v>26</v>
      </c>
      <c r="I16" s="295"/>
      <c r="J16" s="295">
        <v>14</v>
      </c>
      <c r="K16" s="295">
        <v>1</v>
      </c>
      <c r="L16" s="295">
        <v>13</v>
      </c>
      <c r="M16" s="295"/>
      <c r="N16" s="295">
        <v>347</v>
      </c>
      <c r="O16" s="295">
        <v>51</v>
      </c>
      <c r="P16" s="295">
        <v>296</v>
      </c>
      <c r="Q16" s="295"/>
      <c r="R16" s="295">
        <v>90</v>
      </c>
      <c r="S16" s="295">
        <v>19</v>
      </c>
      <c r="T16" s="295">
        <v>71</v>
      </c>
    </row>
    <row r="17" spans="1:20" ht="15" customHeight="1" x14ac:dyDescent="0.2">
      <c r="A17" s="209" t="s">
        <v>132</v>
      </c>
      <c r="B17" s="295">
        <v>0</v>
      </c>
      <c r="C17" s="295">
        <v>0</v>
      </c>
      <c r="D17" s="295">
        <v>0</v>
      </c>
      <c r="E17" s="295"/>
      <c r="F17" s="295">
        <v>0</v>
      </c>
      <c r="G17" s="295">
        <v>0</v>
      </c>
      <c r="H17" s="295">
        <v>0</v>
      </c>
      <c r="I17" s="295"/>
      <c r="J17" s="295">
        <v>0</v>
      </c>
      <c r="K17" s="295">
        <v>0</v>
      </c>
      <c r="L17" s="295">
        <v>0</v>
      </c>
      <c r="M17" s="295"/>
      <c r="N17" s="295">
        <v>0</v>
      </c>
      <c r="O17" s="295">
        <v>0</v>
      </c>
      <c r="P17" s="295">
        <v>0</v>
      </c>
      <c r="Q17" s="295"/>
      <c r="R17" s="295">
        <v>0</v>
      </c>
      <c r="S17" s="295">
        <v>0</v>
      </c>
      <c r="T17" s="295">
        <v>0</v>
      </c>
    </row>
    <row r="18" spans="1:20" ht="15" customHeight="1" x14ac:dyDescent="0.2">
      <c r="A18" s="209" t="s">
        <v>144</v>
      </c>
      <c r="B18" s="295">
        <v>1074</v>
      </c>
      <c r="C18" s="295">
        <v>430</v>
      </c>
      <c r="D18" s="295">
        <v>644</v>
      </c>
      <c r="E18" s="295"/>
      <c r="F18" s="295">
        <v>53</v>
      </c>
      <c r="G18" s="295">
        <v>15</v>
      </c>
      <c r="H18" s="295">
        <v>38</v>
      </c>
      <c r="I18" s="295"/>
      <c r="J18" s="295">
        <v>59</v>
      </c>
      <c r="K18" s="295">
        <v>10</v>
      </c>
      <c r="L18" s="295">
        <v>49</v>
      </c>
      <c r="M18" s="295"/>
      <c r="N18" s="295">
        <v>799</v>
      </c>
      <c r="O18" s="295">
        <v>344</v>
      </c>
      <c r="P18" s="295">
        <v>455</v>
      </c>
      <c r="Q18" s="295"/>
      <c r="R18" s="295">
        <v>155</v>
      </c>
      <c r="S18" s="295">
        <v>59</v>
      </c>
      <c r="T18" s="295">
        <v>96</v>
      </c>
    </row>
    <row r="19" spans="1:20" ht="15" customHeight="1" x14ac:dyDescent="0.2">
      <c r="A19" s="209" t="s">
        <v>145</v>
      </c>
      <c r="B19" s="295">
        <v>285</v>
      </c>
      <c r="C19" s="295">
        <v>71</v>
      </c>
      <c r="D19" s="295">
        <v>214</v>
      </c>
      <c r="E19" s="295"/>
      <c r="F19" s="295">
        <v>17</v>
      </c>
      <c r="G19" s="295">
        <v>3</v>
      </c>
      <c r="H19" s="295">
        <v>14</v>
      </c>
      <c r="I19" s="295"/>
      <c r="J19" s="295">
        <v>1</v>
      </c>
      <c r="K19" s="295">
        <v>0</v>
      </c>
      <c r="L19" s="295">
        <v>1</v>
      </c>
      <c r="M19" s="295"/>
      <c r="N19" s="295">
        <v>186</v>
      </c>
      <c r="O19" s="295">
        <v>46</v>
      </c>
      <c r="P19" s="295">
        <v>140</v>
      </c>
      <c r="Q19" s="295"/>
      <c r="R19" s="295">
        <v>115</v>
      </c>
      <c r="S19" s="295">
        <v>24</v>
      </c>
      <c r="T19" s="295">
        <v>91</v>
      </c>
    </row>
    <row r="20" spans="1:20" ht="15" customHeight="1" x14ac:dyDescent="0.2">
      <c r="A20" s="209" t="s">
        <v>146</v>
      </c>
      <c r="B20" s="295">
        <v>0</v>
      </c>
      <c r="C20" s="295">
        <v>0</v>
      </c>
      <c r="D20" s="295">
        <v>0</v>
      </c>
      <c r="E20" s="295"/>
      <c r="F20" s="295">
        <v>0</v>
      </c>
      <c r="G20" s="295">
        <v>0</v>
      </c>
      <c r="H20" s="295">
        <v>0</v>
      </c>
      <c r="I20" s="295"/>
      <c r="J20" s="295">
        <v>0</v>
      </c>
      <c r="K20" s="295">
        <v>0</v>
      </c>
      <c r="L20" s="295">
        <v>0</v>
      </c>
      <c r="M20" s="295"/>
      <c r="N20" s="295">
        <v>0</v>
      </c>
      <c r="O20" s="295">
        <v>0</v>
      </c>
      <c r="P20" s="295">
        <v>0</v>
      </c>
      <c r="Q20" s="295"/>
      <c r="R20" s="295">
        <v>0</v>
      </c>
      <c r="S20" s="295">
        <v>0</v>
      </c>
      <c r="T20" s="295">
        <v>0</v>
      </c>
    </row>
    <row r="21" spans="1:20" ht="15" customHeight="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7"/>
      <c r="R21" s="7"/>
      <c r="S21" s="7"/>
      <c r="T21" s="7"/>
    </row>
    <row r="22" spans="1:20" ht="15" customHeight="1" x14ac:dyDescent="0.25">
      <c r="A22" s="346" t="s">
        <v>11</v>
      </c>
      <c r="B22" s="346"/>
      <c r="C22" s="346"/>
      <c r="D22" s="346"/>
      <c r="E22" s="346"/>
      <c r="F22" s="346"/>
      <c r="G22" s="346"/>
      <c r="H22" s="346"/>
      <c r="I22" s="346"/>
      <c r="J22" s="346"/>
      <c r="K22" s="346"/>
      <c r="L22" s="346"/>
      <c r="M22" s="346"/>
      <c r="N22" s="346"/>
      <c r="O22" s="346"/>
      <c r="P22" s="346"/>
      <c r="Q22" s="346"/>
      <c r="R22" s="346"/>
      <c r="S22" s="346"/>
      <c r="T22" s="346"/>
    </row>
    <row r="23" spans="1:20" ht="15" customHeight="1" x14ac:dyDescent="0.25">
      <c r="A23" s="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1:20" s="13" customFormat="1" ht="15" customHeight="1" x14ac:dyDescent="0.25">
      <c r="A24" s="11" t="s">
        <v>0</v>
      </c>
      <c r="B24" s="144">
        <f>+C24+D24</f>
        <v>100</v>
      </c>
      <c r="C24" s="144">
        <f>+C13/B13*100</f>
        <v>29.504172803141877</v>
      </c>
      <c r="D24" s="144">
        <f>+D13/B13*100</f>
        <v>70.49582719685813</v>
      </c>
      <c r="E24" s="11"/>
      <c r="F24" s="144">
        <f>+G24+H24</f>
        <v>100</v>
      </c>
      <c r="G24" s="144">
        <f>+G13/F13*100</f>
        <v>22.018348623853214</v>
      </c>
      <c r="H24" s="144">
        <f>+H13/F13*100</f>
        <v>77.981651376146786</v>
      </c>
      <c r="I24" s="11"/>
      <c r="J24" s="144">
        <f>+K24+L24</f>
        <v>100</v>
      </c>
      <c r="K24" s="144">
        <f>+K13/J13*100</f>
        <v>14.285714285714285</v>
      </c>
      <c r="L24" s="144">
        <f>+L13/J13*100</f>
        <v>85.714285714285708</v>
      </c>
      <c r="M24" s="11"/>
      <c r="N24" s="144">
        <f>+O24+P24</f>
        <v>100</v>
      </c>
      <c r="O24" s="144">
        <f>+O13/N13*100</f>
        <v>31.403269754768392</v>
      </c>
      <c r="P24" s="144">
        <f>+P13/N13*100</f>
        <v>68.596730245231612</v>
      </c>
      <c r="Q24" s="131"/>
      <c r="R24" s="144">
        <f>+S24+T24</f>
        <v>100</v>
      </c>
      <c r="S24" s="144">
        <f>+S13/R13*100</f>
        <v>27.415143603133156</v>
      </c>
      <c r="T24" s="144">
        <f>+T13/R13*100</f>
        <v>72.58485639686684</v>
      </c>
    </row>
    <row r="25" spans="1:20" ht="15" customHeight="1" x14ac:dyDescent="0.2">
      <c r="A25" s="2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15" customHeight="1" x14ac:dyDescent="0.2">
      <c r="A26" s="209" t="s">
        <v>127</v>
      </c>
      <c r="B26" s="121">
        <f t="shared" ref="B26" si="5">+C26+D26</f>
        <v>100</v>
      </c>
      <c r="C26" s="121">
        <f t="shared" ref="C26" si="6">+C15/B15*100</f>
        <v>13.812154696132598</v>
      </c>
      <c r="D26" s="121">
        <f t="shared" ref="D26" si="7">+D15/B15*100</f>
        <v>86.187845303867405</v>
      </c>
      <c r="E26" s="7"/>
      <c r="F26" s="121">
        <f t="shared" ref="F26" si="8">+G26+H26</f>
        <v>100</v>
      </c>
      <c r="G26" s="121">
        <f t="shared" ref="G26" si="9">+G15/F15*100</f>
        <v>22.222222222222221</v>
      </c>
      <c r="H26" s="121">
        <f t="shared" ref="H26" si="10">+H15/F15*100</f>
        <v>77.777777777777786</v>
      </c>
      <c r="I26" s="7"/>
      <c r="J26" s="121">
        <f t="shared" ref="J26" si="11">+K26+L26</f>
        <v>100</v>
      </c>
      <c r="K26" s="121">
        <f t="shared" ref="K26" si="12">+K15/J15*100</f>
        <v>0</v>
      </c>
      <c r="L26" s="121">
        <f t="shared" ref="L26" si="13">+L15/J15*100</f>
        <v>100</v>
      </c>
      <c r="M26" s="7"/>
      <c r="N26" s="121">
        <f t="shared" ref="N26" si="14">+O26+P26</f>
        <v>100</v>
      </c>
      <c r="O26" s="121">
        <f t="shared" ref="O26" si="15">+O15/N15*100</f>
        <v>14.705882352941178</v>
      </c>
      <c r="P26" s="121">
        <f t="shared" ref="P26" si="16">+P15/N15*100</f>
        <v>85.294117647058826</v>
      </c>
      <c r="Q26" s="7"/>
      <c r="R26" s="121">
        <f t="shared" ref="R26" si="17">+S26+T26</f>
        <v>100</v>
      </c>
      <c r="S26" s="121">
        <f t="shared" ref="S26" si="18">+S15/R15*100</f>
        <v>13.043478260869565</v>
      </c>
      <c r="T26" s="121">
        <f t="shared" ref="T26" si="19">+T15/R15*100</f>
        <v>86.956521739130437</v>
      </c>
    </row>
    <row r="27" spans="1:20" ht="15" customHeight="1" x14ac:dyDescent="0.2">
      <c r="A27" s="209" t="s">
        <v>128</v>
      </c>
      <c r="B27" s="121">
        <f t="shared" ref="B27:B30" si="20">+C27+D27</f>
        <v>100</v>
      </c>
      <c r="C27" s="121">
        <f>+C16/B16*100</f>
        <v>15.090543259557343</v>
      </c>
      <c r="D27" s="121">
        <f>+D16/B16*100</f>
        <v>84.909456740442664</v>
      </c>
      <c r="E27" s="7"/>
      <c r="F27" s="121">
        <f t="shared" ref="F27:F30" si="21">+G27+H27</f>
        <v>100</v>
      </c>
      <c r="G27" s="121">
        <f>+G16/F16*100</f>
        <v>13.333333333333334</v>
      </c>
      <c r="H27" s="121">
        <f>+H16/F16*100</f>
        <v>86.666666666666671</v>
      </c>
      <c r="I27" s="7"/>
      <c r="J27" s="121">
        <f t="shared" ref="J27:J29" si="22">+K27+L27</f>
        <v>100</v>
      </c>
      <c r="K27" s="121">
        <f>+K16/J16*100</f>
        <v>7.1428571428571423</v>
      </c>
      <c r="L27" s="121">
        <f>+L16/J16*100</f>
        <v>92.857142857142861</v>
      </c>
      <c r="M27" s="7"/>
      <c r="N27" s="121">
        <f t="shared" ref="N27:N30" si="23">+O27+P27</f>
        <v>100</v>
      </c>
      <c r="O27" s="121">
        <f>+O16/N16*100</f>
        <v>14.697406340057636</v>
      </c>
      <c r="P27" s="121">
        <f>+P16/N16*100</f>
        <v>85.30259365994236</v>
      </c>
      <c r="Q27" s="7"/>
      <c r="R27" s="121">
        <f t="shared" ref="R27:R30" si="24">+S27+T27</f>
        <v>100</v>
      </c>
      <c r="S27" s="121">
        <f t="shared" ref="S27:S30" si="25">+S16/R16*100</f>
        <v>21.111111111111111</v>
      </c>
      <c r="T27" s="121">
        <f t="shared" ref="T27:T30" si="26">+T16/R16*100</f>
        <v>78.888888888888886</v>
      </c>
    </row>
    <row r="28" spans="1:20" ht="15" customHeight="1" x14ac:dyDescent="0.2">
      <c r="A28" s="209" t="s">
        <v>132</v>
      </c>
      <c r="B28" s="295">
        <v>0</v>
      </c>
      <c r="C28" s="295">
        <v>0</v>
      </c>
      <c r="D28" s="295">
        <v>0</v>
      </c>
      <c r="E28" s="295"/>
      <c r="F28" s="295">
        <v>0</v>
      </c>
      <c r="G28" s="295">
        <v>0</v>
      </c>
      <c r="H28" s="295">
        <v>0</v>
      </c>
      <c r="I28" s="295"/>
      <c r="J28" s="295">
        <v>0</v>
      </c>
      <c r="K28" s="295">
        <v>0</v>
      </c>
      <c r="L28" s="295">
        <v>0</v>
      </c>
      <c r="M28" s="295"/>
      <c r="N28" s="295">
        <v>0</v>
      </c>
      <c r="O28" s="295">
        <v>0</v>
      </c>
      <c r="P28" s="295">
        <v>0</v>
      </c>
      <c r="Q28" s="295"/>
      <c r="R28" s="295">
        <v>0</v>
      </c>
      <c r="S28" s="295">
        <v>0</v>
      </c>
      <c r="T28" s="295">
        <v>0</v>
      </c>
    </row>
    <row r="29" spans="1:20" ht="15" customHeight="1" x14ac:dyDescent="0.2">
      <c r="A29" s="209" t="s">
        <v>144</v>
      </c>
      <c r="B29" s="121">
        <f t="shared" si="20"/>
        <v>100</v>
      </c>
      <c r="C29" s="121">
        <f>+C18/B18*100</f>
        <v>40.037243947858478</v>
      </c>
      <c r="D29" s="121">
        <f>+D18/B18*100</f>
        <v>59.962756052141529</v>
      </c>
      <c r="E29" s="7"/>
      <c r="F29" s="121">
        <f t="shared" si="21"/>
        <v>100</v>
      </c>
      <c r="G29" s="121">
        <f>+G18/F18*100</f>
        <v>28.30188679245283</v>
      </c>
      <c r="H29" s="121">
        <f>+H18/F18*100</f>
        <v>71.698113207547166</v>
      </c>
      <c r="I29" s="7"/>
      <c r="J29" s="121">
        <f t="shared" si="22"/>
        <v>100</v>
      </c>
      <c r="K29" s="121">
        <f>+K18/J18*100</f>
        <v>16.949152542372879</v>
      </c>
      <c r="L29" s="121">
        <f>+L18/J18*100</f>
        <v>83.050847457627114</v>
      </c>
      <c r="M29" s="7"/>
      <c r="N29" s="121">
        <f t="shared" si="23"/>
        <v>100</v>
      </c>
      <c r="O29" s="121">
        <f>+O18/N18*100</f>
        <v>43.053817271589487</v>
      </c>
      <c r="P29" s="121">
        <f>+P18/N18*100</f>
        <v>56.946182728410513</v>
      </c>
      <c r="Q29" s="7"/>
      <c r="R29" s="121">
        <f t="shared" si="24"/>
        <v>100</v>
      </c>
      <c r="S29" s="121">
        <f t="shared" si="25"/>
        <v>38.064516129032256</v>
      </c>
      <c r="T29" s="121">
        <f t="shared" si="26"/>
        <v>61.935483870967744</v>
      </c>
    </row>
    <row r="30" spans="1:20" ht="15" customHeight="1" x14ac:dyDescent="0.2">
      <c r="A30" s="210" t="s">
        <v>145</v>
      </c>
      <c r="B30" s="121">
        <f t="shared" si="20"/>
        <v>100</v>
      </c>
      <c r="C30" s="121">
        <f>+C19/B19*100</f>
        <v>24.912280701754387</v>
      </c>
      <c r="D30" s="121">
        <f>+D19/B19*100</f>
        <v>75.087719298245617</v>
      </c>
      <c r="E30" s="7"/>
      <c r="F30" s="121">
        <f t="shared" si="21"/>
        <v>100</v>
      </c>
      <c r="G30" s="121">
        <f>+G19/F19*100</f>
        <v>17.647058823529413</v>
      </c>
      <c r="H30" s="121">
        <f>+H19/F19*100</f>
        <v>82.35294117647058</v>
      </c>
      <c r="I30" s="7"/>
      <c r="J30" s="121">
        <v>0</v>
      </c>
      <c r="K30" s="121">
        <v>0</v>
      </c>
      <c r="L30" s="121">
        <v>0</v>
      </c>
      <c r="M30" s="7"/>
      <c r="N30" s="121">
        <f t="shared" si="23"/>
        <v>100</v>
      </c>
      <c r="O30" s="121">
        <f>+O19/N19*100</f>
        <v>24.731182795698924</v>
      </c>
      <c r="P30" s="121">
        <f>+P19/N19*100</f>
        <v>75.268817204301072</v>
      </c>
      <c r="Q30" s="7"/>
      <c r="R30" s="121">
        <f t="shared" si="24"/>
        <v>100</v>
      </c>
      <c r="S30" s="121">
        <f t="shared" si="25"/>
        <v>20.869565217391305</v>
      </c>
      <c r="T30" s="121">
        <f t="shared" si="26"/>
        <v>79.130434782608688</v>
      </c>
    </row>
    <row r="31" spans="1:20" ht="15" customHeight="1" thickBot="1" x14ac:dyDescent="0.25">
      <c r="A31" s="211" t="s">
        <v>146</v>
      </c>
      <c r="B31" s="296">
        <v>0</v>
      </c>
      <c r="C31" s="296">
        <v>0</v>
      </c>
      <c r="D31" s="296">
        <v>0</v>
      </c>
      <c r="E31" s="296"/>
      <c r="F31" s="296">
        <v>0</v>
      </c>
      <c r="G31" s="296">
        <v>0</v>
      </c>
      <c r="H31" s="296">
        <v>0</v>
      </c>
      <c r="I31" s="296"/>
      <c r="J31" s="296">
        <v>0</v>
      </c>
      <c r="K31" s="296">
        <v>0</v>
      </c>
      <c r="L31" s="296">
        <v>0</v>
      </c>
      <c r="M31" s="296"/>
      <c r="N31" s="296">
        <v>0</v>
      </c>
      <c r="O31" s="296">
        <v>0</v>
      </c>
      <c r="P31" s="296">
        <v>0</v>
      </c>
      <c r="Q31" s="296"/>
      <c r="R31" s="296">
        <v>0</v>
      </c>
      <c r="S31" s="296">
        <v>0</v>
      </c>
      <c r="T31" s="296">
        <v>0</v>
      </c>
    </row>
    <row r="32" spans="1:20" s="99" customFormat="1" ht="30" customHeight="1" x14ac:dyDescent="0.2">
      <c r="A32" s="368" t="s">
        <v>235</v>
      </c>
      <c r="B32" s="368"/>
      <c r="C32" s="368"/>
      <c r="D32" s="368"/>
      <c r="E32" s="368"/>
      <c r="F32" s="368"/>
      <c r="G32" s="368"/>
      <c r="H32" s="368"/>
      <c r="I32" s="368"/>
      <c r="J32" s="368"/>
      <c r="K32" s="368"/>
      <c r="L32" s="368"/>
      <c r="M32" s="368"/>
      <c r="N32" s="368"/>
      <c r="O32" s="368"/>
      <c r="P32" s="368"/>
      <c r="Q32" s="368"/>
      <c r="R32" s="368"/>
      <c r="S32" s="368"/>
      <c r="T32" s="368"/>
    </row>
    <row r="33" spans="1:20" s="99" customFormat="1" ht="11.25" x14ac:dyDescent="0.2">
      <c r="A33" s="338" t="s">
        <v>236</v>
      </c>
      <c r="B33" s="338"/>
      <c r="C33" s="338"/>
      <c r="D33" s="338"/>
      <c r="E33" s="338"/>
      <c r="F33" s="338"/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338"/>
      <c r="T33" s="338"/>
    </row>
    <row r="34" spans="1:20" s="99" customFormat="1" ht="11.25" x14ac:dyDescent="0.2">
      <c r="A34" s="339" t="s">
        <v>232</v>
      </c>
      <c r="B34" s="339"/>
      <c r="C34" s="339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339"/>
      <c r="S34" s="339"/>
      <c r="T34" s="339"/>
    </row>
  </sheetData>
  <mergeCells count="17">
    <mergeCell ref="A1:T1"/>
    <mergeCell ref="A34:T34"/>
    <mergeCell ref="A2:T2"/>
    <mergeCell ref="A3:T3"/>
    <mergeCell ref="A4:T4"/>
    <mergeCell ref="A5:T5"/>
    <mergeCell ref="A6:T6"/>
    <mergeCell ref="A8:A9"/>
    <mergeCell ref="R8:T8"/>
    <mergeCell ref="A32:T32"/>
    <mergeCell ref="A33:T33"/>
    <mergeCell ref="A11:T11"/>
    <mergeCell ref="A22:T22"/>
    <mergeCell ref="B8:D8"/>
    <mergeCell ref="F8:H8"/>
    <mergeCell ref="J8:L8"/>
    <mergeCell ref="N8:P8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1"/>
  <sheetViews>
    <sheetView zoomScaleNormal="100" workbookViewId="0">
      <selection sqref="A1:T1"/>
    </sheetView>
  </sheetViews>
  <sheetFormatPr baseColWidth="10" defaultRowHeight="12.75" x14ac:dyDescent="0.2"/>
  <cols>
    <col min="1" max="1" width="18.140625" style="5" customWidth="1"/>
    <col min="2" max="2" width="8.28515625" style="5" bestFit="1" customWidth="1"/>
    <col min="3" max="4" width="7.140625" style="5" bestFit="1" customWidth="1"/>
    <col min="5" max="5" width="3.7109375" style="5" customWidth="1"/>
    <col min="6" max="8" width="6" style="5" bestFit="1" customWidth="1"/>
    <col min="9" max="9" width="3.7109375" style="5" customWidth="1"/>
    <col min="10" max="12" width="6.5703125" style="5" bestFit="1" customWidth="1"/>
    <col min="13" max="13" width="3.7109375" style="5" customWidth="1"/>
    <col min="14" max="16" width="7.140625" style="5" bestFit="1" customWidth="1"/>
    <col min="17" max="17" width="3.7109375" style="5" customWidth="1"/>
    <col min="18" max="20" width="7.7109375" style="20" customWidth="1"/>
    <col min="21" max="22" width="11.42578125" style="20"/>
    <col min="23" max="23" width="11.140625" style="20" bestFit="1" customWidth="1"/>
    <col min="24" max="252" width="11.42578125" style="20"/>
    <col min="253" max="253" width="18.140625" style="20" customWidth="1"/>
    <col min="254" max="256" width="6.42578125" style="20" bestFit="1" customWidth="1"/>
    <col min="257" max="257" width="1.7109375" style="20" customWidth="1"/>
    <col min="258" max="258" width="5.5703125" style="20" bestFit="1" customWidth="1"/>
    <col min="259" max="260" width="5.42578125" style="20" bestFit="1" customWidth="1"/>
    <col min="261" max="261" width="1.7109375" style="20" customWidth="1"/>
    <col min="262" max="264" width="6.42578125" style="20" bestFit="1" customWidth="1"/>
    <col min="265" max="265" width="1.7109375" style="20" customWidth="1"/>
    <col min="266" max="266" width="6.42578125" style="20" bestFit="1" customWidth="1"/>
    <col min="267" max="267" width="5.42578125" style="20" bestFit="1" customWidth="1"/>
    <col min="268" max="268" width="6.42578125" style="20" bestFit="1" customWidth="1"/>
    <col min="269" max="508" width="11.42578125" style="20"/>
    <col min="509" max="509" width="18.140625" style="20" customWidth="1"/>
    <col min="510" max="512" width="6.42578125" style="20" bestFit="1" customWidth="1"/>
    <col min="513" max="513" width="1.7109375" style="20" customWidth="1"/>
    <col min="514" max="514" width="5.5703125" style="20" bestFit="1" customWidth="1"/>
    <col min="515" max="516" width="5.42578125" style="20" bestFit="1" customWidth="1"/>
    <col min="517" max="517" width="1.7109375" style="20" customWidth="1"/>
    <col min="518" max="520" width="6.42578125" style="20" bestFit="1" customWidth="1"/>
    <col min="521" max="521" width="1.7109375" style="20" customWidth="1"/>
    <col min="522" max="522" width="6.42578125" style="20" bestFit="1" customWidth="1"/>
    <col min="523" max="523" width="5.42578125" style="20" bestFit="1" customWidth="1"/>
    <col min="524" max="524" width="6.42578125" style="20" bestFit="1" customWidth="1"/>
    <col min="525" max="764" width="11.42578125" style="20"/>
    <col min="765" max="765" width="18.140625" style="20" customWidth="1"/>
    <col min="766" max="768" width="6.42578125" style="20" bestFit="1" customWidth="1"/>
    <col min="769" max="769" width="1.7109375" style="20" customWidth="1"/>
    <col min="770" max="770" width="5.5703125" style="20" bestFit="1" customWidth="1"/>
    <col min="771" max="772" width="5.42578125" style="20" bestFit="1" customWidth="1"/>
    <col min="773" max="773" width="1.7109375" style="20" customWidth="1"/>
    <col min="774" max="776" width="6.42578125" style="20" bestFit="1" customWidth="1"/>
    <col min="777" max="777" width="1.7109375" style="20" customWidth="1"/>
    <col min="778" max="778" width="6.42578125" style="20" bestFit="1" customWidth="1"/>
    <col min="779" max="779" width="5.42578125" style="20" bestFit="1" customWidth="1"/>
    <col min="780" max="780" width="6.42578125" style="20" bestFit="1" customWidth="1"/>
    <col min="781" max="1020" width="11.42578125" style="20"/>
    <col min="1021" max="1021" width="18.140625" style="20" customWidth="1"/>
    <col min="1022" max="1024" width="6.42578125" style="20" bestFit="1" customWidth="1"/>
    <col min="1025" max="1025" width="1.7109375" style="20" customWidth="1"/>
    <col min="1026" max="1026" width="5.5703125" style="20" bestFit="1" customWidth="1"/>
    <col min="1027" max="1028" width="5.42578125" style="20" bestFit="1" customWidth="1"/>
    <col min="1029" max="1029" width="1.7109375" style="20" customWidth="1"/>
    <col min="1030" max="1032" width="6.42578125" style="20" bestFit="1" customWidth="1"/>
    <col min="1033" max="1033" width="1.7109375" style="20" customWidth="1"/>
    <col min="1034" max="1034" width="6.42578125" style="20" bestFit="1" customWidth="1"/>
    <col min="1035" max="1035" width="5.42578125" style="20" bestFit="1" customWidth="1"/>
    <col min="1036" max="1036" width="6.42578125" style="20" bestFit="1" customWidth="1"/>
    <col min="1037" max="1276" width="11.42578125" style="20"/>
    <col min="1277" max="1277" width="18.140625" style="20" customWidth="1"/>
    <col min="1278" max="1280" width="6.42578125" style="20" bestFit="1" customWidth="1"/>
    <col min="1281" max="1281" width="1.7109375" style="20" customWidth="1"/>
    <col min="1282" max="1282" width="5.5703125" style="20" bestFit="1" customWidth="1"/>
    <col min="1283" max="1284" width="5.42578125" style="20" bestFit="1" customWidth="1"/>
    <col min="1285" max="1285" width="1.7109375" style="20" customWidth="1"/>
    <col min="1286" max="1288" width="6.42578125" style="20" bestFit="1" customWidth="1"/>
    <col min="1289" max="1289" width="1.7109375" style="20" customWidth="1"/>
    <col min="1290" max="1290" width="6.42578125" style="20" bestFit="1" customWidth="1"/>
    <col min="1291" max="1291" width="5.42578125" style="20" bestFit="1" customWidth="1"/>
    <col min="1292" max="1292" width="6.42578125" style="20" bestFit="1" customWidth="1"/>
    <col min="1293" max="1532" width="11.42578125" style="20"/>
    <col min="1533" max="1533" width="18.140625" style="20" customWidth="1"/>
    <col min="1534" max="1536" width="6.42578125" style="20" bestFit="1" customWidth="1"/>
    <col min="1537" max="1537" width="1.7109375" style="20" customWidth="1"/>
    <col min="1538" max="1538" width="5.5703125" style="20" bestFit="1" customWidth="1"/>
    <col min="1539" max="1540" width="5.42578125" style="20" bestFit="1" customWidth="1"/>
    <col min="1541" max="1541" width="1.7109375" style="20" customWidth="1"/>
    <col min="1542" max="1544" width="6.42578125" style="20" bestFit="1" customWidth="1"/>
    <col min="1545" max="1545" width="1.7109375" style="20" customWidth="1"/>
    <col min="1546" max="1546" width="6.42578125" style="20" bestFit="1" customWidth="1"/>
    <col min="1547" max="1547" width="5.42578125" style="20" bestFit="1" customWidth="1"/>
    <col min="1548" max="1548" width="6.42578125" style="20" bestFit="1" customWidth="1"/>
    <col min="1549" max="1788" width="11.42578125" style="20"/>
    <col min="1789" max="1789" width="18.140625" style="20" customWidth="1"/>
    <col min="1790" max="1792" width="6.42578125" style="20" bestFit="1" customWidth="1"/>
    <col min="1793" max="1793" width="1.7109375" style="20" customWidth="1"/>
    <col min="1794" max="1794" width="5.5703125" style="20" bestFit="1" customWidth="1"/>
    <col min="1795" max="1796" width="5.42578125" style="20" bestFit="1" customWidth="1"/>
    <col min="1797" max="1797" width="1.7109375" style="20" customWidth="1"/>
    <col min="1798" max="1800" width="6.42578125" style="20" bestFit="1" customWidth="1"/>
    <col min="1801" max="1801" width="1.7109375" style="20" customWidth="1"/>
    <col min="1802" max="1802" width="6.42578125" style="20" bestFit="1" customWidth="1"/>
    <col min="1803" max="1803" width="5.42578125" style="20" bestFit="1" customWidth="1"/>
    <col min="1804" max="1804" width="6.42578125" style="20" bestFit="1" customWidth="1"/>
    <col min="1805" max="2044" width="11.42578125" style="20"/>
    <col min="2045" max="2045" width="18.140625" style="20" customWidth="1"/>
    <col min="2046" max="2048" width="6.42578125" style="20" bestFit="1" customWidth="1"/>
    <col min="2049" max="2049" width="1.7109375" style="20" customWidth="1"/>
    <col min="2050" max="2050" width="5.5703125" style="20" bestFit="1" customWidth="1"/>
    <col min="2051" max="2052" width="5.42578125" style="20" bestFit="1" customWidth="1"/>
    <col min="2053" max="2053" width="1.7109375" style="20" customWidth="1"/>
    <col min="2054" max="2056" width="6.42578125" style="20" bestFit="1" customWidth="1"/>
    <col min="2057" max="2057" width="1.7109375" style="20" customWidth="1"/>
    <col min="2058" max="2058" width="6.42578125" style="20" bestFit="1" customWidth="1"/>
    <col min="2059" max="2059" width="5.42578125" style="20" bestFit="1" customWidth="1"/>
    <col min="2060" max="2060" width="6.42578125" style="20" bestFit="1" customWidth="1"/>
    <col min="2061" max="2300" width="11.42578125" style="20"/>
    <col min="2301" max="2301" width="18.140625" style="20" customWidth="1"/>
    <col min="2302" max="2304" width="6.42578125" style="20" bestFit="1" customWidth="1"/>
    <col min="2305" max="2305" width="1.7109375" style="20" customWidth="1"/>
    <col min="2306" max="2306" width="5.5703125" style="20" bestFit="1" customWidth="1"/>
    <col min="2307" max="2308" width="5.42578125" style="20" bestFit="1" customWidth="1"/>
    <col min="2309" max="2309" width="1.7109375" style="20" customWidth="1"/>
    <col min="2310" max="2312" width="6.42578125" style="20" bestFit="1" customWidth="1"/>
    <col min="2313" max="2313" width="1.7109375" style="20" customWidth="1"/>
    <col min="2314" max="2314" width="6.42578125" style="20" bestFit="1" customWidth="1"/>
    <col min="2315" max="2315" width="5.42578125" style="20" bestFit="1" customWidth="1"/>
    <col min="2316" max="2316" width="6.42578125" style="20" bestFit="1" customWidth="1"/>
    <col min="2317" max="2556" width="11.42578125" style="20"/>
    <col min="2557" max="2557" width="18.140625" style="20" customWidth="1"/>
    <col min="2558" max="2560" width="6.42578125" style="20" bestFit="1" customWidth="1"/>
    <col min="2561" max="2561" width="1.7109375" style="20" customWidth="1"/>
    <col min="2562" max="2562" width="5.5703125" style="20" bestFit="1" customWidth="1"/>
    <col min="2563" max="2564" width="5.42578125" style="20" bestFit="1" customWidth="1"/>
    <col min="2565" max="2565" width="1.7109375" style="20" customWidth="1"/>
    <col min="2566" max="2568" width="6.42578125" style="20" bestFit="1" customWidth="1"/>
    <col min="2569" max="2569" width="1.7109375" style="20" customWidth="1"/>
    <col min="2570" max="2570" width="6.42578125" style="20" bestFit="1" customWidth="1"/>
    <col min="2571" max="2571" width="5.42578125" style="20" bestFit="1" customWidth="1"/>
    <col min="2572" max="2572" width="6.42578125" style="20" bestFit="1" customWidth="1"/>
    <col min="2573" max="2812" width="11.42578125" style="20"/>
    <col min="2813" max="2813" width="18.140625" style="20" customWidth="1"/>
    <col min="2814" max="2816" width="6.42578125" style="20" bestFit="1" customWidth="1"/>
    <col min="2817" max="2817" width="1.7109375" style="20" customWidth="1"/>
    <col min="2818" max="2818" width="5.5703125" style="20" bestFit="1" customWidth="1"/>
    <col min="2819" max="2820" width="5.42578125" style="20" bestFit="1" customWidth="1"/>
    <col min="2821" max="2821" width="1.7109375" style="20" customWidth="1"/>
    <col min="2822" max="2824" width="6.42578125" style="20" bestFit="1" customWidth="1"/>
    <col min="2825" max="2825" width="1.7109375" style="20" customWidth="1"/>
    <col min="2826" max="2826" width="6.42578125" style="20" bestFit="1" customWidth="1"/>
    <col min="2827" max="2827" width="5.42578125" style="20" bestFit="1" customWidth="1"/>
    <col min="2828" max="2828" width="6.42578125" style="20" bestFit="1" customWidth="1"/>
    <col min="2829" max="3068" width="11.42578125" style="20"/>
    <col min="3069" max="3069" width="18.140625" style="20" customWidth="1"/>
    <col min="3070" max="3072" width="6.42578125" style="20" bestFit="1" customWidth="1"/>
    <col min="3073" max="3073" width="1.7109375" style="20" customWidth="1"/>
    <col min="3074" max="3074" width="5.5703125" style="20" bestFit="1" customWidth="1"/>
    <col min="3075" max="3076" width="5.42578125" style="20" bestFit="1" customWidth="1"/>
    <col min="3077" max="3077" width="1.7109375" style="20" customWidth="1"/>
    <col min="3078" max="3080" width="6.42578125" style="20" bestFit="1" customWidth="1"/>
    <col min="3081" max="3081" width="1.7109375" style="20" customWidth="1"/>
    <col min="3082" max="3082" width="6.42578125" style="20" bestFit="1" customWidth="1"/>
    <col min="3083" max="3083" width="5.42578125" style="20" bestFit="1" customWidth="1"/>
    <col min="3084" max="3084" width="6.42578125" style="20" bestFit="1" customWidth="1"/>
    <col min="3085" max="3324" width="11.42578125" style="20"/>
    <col min="3325" max="3325" width="18.140625" style="20" customWidth="1"/>
    <col min="3326" max="3328" width="6.42578125" style="20" bestFit="1" customWidth="1"/>
    <col min="3329" max="3329" width="1.7109375" style="20" customWidth="1"/>
    <col min="3330" max="3330" width="5.5703125" style="20" bestFit="1" customWidth="1"/>
    <col min="3331" max="3332" width="5.42578125" style="20" bestFit="1" customWidth="1"/>
    <col min="3333" max="3333" width="1.7109375" style="20" customWidth="1"/>
    <col min="3334" max="3336" width="6.42578125" style="20" bestFit="1" customWidth="1"/>
    <col min="3337" max="3337" width="1.7109375" style="20" customWidth="1"/>
    <col min="3338" max="3338" width="6.42578125" style="20" bestFit="1" customWidth="1"/>
    <col min="3339" max="3339" width="5.42578125" style="20" bestFit="1" customWidth="1"/>
    <col min="3340" max="3340" width="6.42578125" style="20" bestFit="1" customWidth="1"/>
    <col min="3341" max="3580" width="11.42578125" style="20"/>
    <col min="3581" max="3581" width="18.140625" style="20" customWidth="1"/>
    <col min="3582" max="3584" width="6.42578125" style="20" bestFit="1" customWidth="1"/>
    <col min="3585" max="3585" width="1.7109375" style="20" customWidth="1"/>
    <col min="3586" max="3586" width="5.5703125" style="20" bestFit="1" customWidth="1"/>
    <col min="3587" max="3588" width="5.42578125" style="20" bestFit="1" customWidth="1"/>
    <col min="3589" max="3589" width="1.7109375" style="20" customWidth="1"/>
    <col min="3590" max="3592" width="6.42578125" style="20" bestFit="1" customWidth="1"/>
    <col min="3593" max="3593" width="1.7109375" style="20" customWidth="1"/>
    <col min="3594" max="3594" width="6.42578125" style="20" bestFit="1" customWidth="1"/>
    <col min="3595" max="3595" width="5.42578125" style="20" bestFit="1" customWidth="1"/>
    <col min="3596" max="3596" width="6.42578125" style="20" bestFit="1" customWidth="1"/>
    <col min="3597" max="3836" width="11.42578125" style="20"/>
    <col min="3837" max="3837" width="18.140625" style="20" customWidth="1"/>
    <col min="3838" max="3840" width="6.42578125" style="20" bestFit="1" customWidth="1"/>
    <col min="3841" max="3841" width="1.7109375" style="20" customWidth="1"/>
    <col min="3842" max="3842" width="5.5703125" style="20" bestFit="1" customWidth="1"/>
    <col min="3843" max="3844" width="5.42578125" style="20" bestFit="1" customWidth="1"/>
    <col min="3845" max="3845" width="1.7109375" style="20" customWidth="1"/>
    <col min="3846" max="3848" width="6.42578125" style="20" bestFit="1" customWidth="1"/>
    <col min="3849" max="3849" width="1.7109375" style="20" customWidth="1"/>
    <col min="3850" max="3850" width="6.42578125" style="20" bestFit="1" customWidth="1"/>
    <col min="3851" max="3851" width="5.42578125" style="20" bestFit="1" customWidth="1"/>
    <col min="3852" max="3852" width="6.42578125" style="20" bestFit="1" customWidth="1"/>
    <col min="3853" max="4092" width="11.42578125" style="20"/>
    <col min="4093" max="4093" width="18.140625" style="20" customWidth="1"/>
    <col min="4094" max="4096" width="6.42578125" style="20" bestFit="1" customWidth="1"/>
    <col min="4097" max="4097" width="1.7109375" style="20" customWidth="1"/>
    <col min="4098" max="4098" width="5.5703125" style="20" bestFit="1" customWidth="1"/>
    <col min="4099" max="4100" width="5.42578125" style="20" bestFit="1" customWidth="1"/>
    <col min="4101" max="4101" width="1.7109375" style="20" customWidth="1"/>
    <col min="4102" max="4104" width="6.42578125" style="20" bestFit="1" customWidth="1"/>
    <col min="4105" max="4105" width="1.7109375" style="20" customWidth="1"/>
    <col min="4106" max="4106" width="6.42578125" style="20" bestFit="1" customWidth="1"/>
    <col min="4107" max="4107" width="5.42578125" style="20" bestFit="1" customWidth="1"/>
    <col min="4108" max="4108" width="6.42578125" style="20" bestFit="1" customWidth="1"/>
    <col min="4109" max="4348" width="11.42578125" style="20"/>
    <col min="4349" max="4349" width="18.140625" style="20" customWidth="1"/>
    <col min="4350" max="4352" width="6.42578125" style="20" bestFit="1" customWidth="1"/>
    <col min="4353" max="4353" width="1.7109375" style="20" customWidth="1"/>
    <col min="4354" max="4354" width="5.5703125" style="20" bestFit="1" customWidth="1"/>
    <col min="4355" max="4356" width="5.42578125" style="20" bestFit="1" customWidth="1"/>
    <col min="4357" max="4357" width="1.7109375" style="20" customWidth="1"/>
    <col min="4358" max="4360" width="6.42578125" style="20" bestFit="1" customWidth="1"/>
    <col min="4361" max="4361" width="1.7109375" style="20" customWidth="1"/>
    <col min="4362" max="4362" width="6.42578125" style="20" bestFit="1" customWidth="1"/>
    <col min="4363" max="4363" width="5.42578125" style="20" bestFit="1" customWidth="1"/>
    <col min="4364" max="4364" width="6.42578125" style="20" bestFit="1" customWidth="1"/>
    <col min="4365" max="4604" width="11.42578125" style="20"/>
    <col min="4605" max="4605" width="18.140625" style="20" customWidth="1"/>
    <col min="4606" max="4608" width="6.42578125" style="20" bestFit="1" customWidth="1"/>
    <col min="4609" max="4609" width="1.7109375" style="20" customWidth="1"/>
    <col min="4610" max="4610" width="5.5703125" style="20" bestFit="1" customWidth="1"/>
    <col min="4611" max="4612" width="5.42578125" style="20" bestFit="1" customWidth="1"/>
    <col min="4613" max="4613" width="1.7109375" style="20" customWidth="1"/>
    <col min="4614" max="4616" width="6.42578125" style="20" bestFit="1" customWidth="1"/>
    <col min="4617" max="4617" width="1.7109375" style="20" customWidth="1"/>
    <col min="4618" max="4618" width="6.42578125" style="20" bestFit="1" customWidth="1"/>
    <col min="4619" max="4619" width="5.42578125" style="20" bestFit="1" customWidth="1"/>
    <col min="4620" max="4620" width="6.42578125" style="20" bestFit="1" customWidth="1"/>
    <col min="4621" max="4860" width="11.42578125" style="20"/>
    <col min="4861" max="4861" width="18.140625" style="20" customWidth="1"/>
    <col min="4862" max="4864" width="6.42578125" style="20" bestFit="1" customWidth="1"/>
    <col min="4865" max="4865" width="1.7109375" style="20" customWidth="1"/>
    <col min="4866" max="4866" width="5.5703125" style="20" bestFit="1" customWidth="1"/>
    <col min="4867" max="4868" width="5.42578125" style="20" bestFit="1" customWidth="1"/>
    <col min="4869" max="4869" width="1.7109375" style="20" customWidth="1"/>
    <col min="4870" max="4872" width="6.42578125" style="20" bestFit="1" customWidth="1"/>
    <col min="4873" max="4873" width="1.7109375" style="20" customWidth="1"/>
    <col min="4874" max="4874" width="6.42578125" style="20" bestFit="1" customWidth="1"/>
    <col min="4875" max="4875" width="5.42578125" style="20" bestFit="1" customWidth="1"/>
    <col min="4876" max="4876" width="6.42578125" style="20" bestFit="1" customWidth="1"/>
    <col min="4877" max="5116" width="11.42578125" style="20"/>
    <col min="5117" max="5117" width="18.140625" style="20" customWidth="1"/>
    <col min="5118" max="5120" width="6.42578125" style="20" bestFit="1" customWidth="1"/>
    <col min="5121" max="5121" width="1.7109375" style="20" customWidth="1"/>
    <col min="5122" max="5122" width="5.5703125" style="20" bestFit="1" customWidth="1"/>
    <col min="5123" max="5124" width="5.42578125" style="20" bestFit="1" customWidth="1"/>
    <col min="5125" max="5125" width="1.7109375" style="20" customWidth="1"/>
    <col min="5126" max="5128" width="6.42578125" style="20" bestFit="1" customWidth="1"/>
    <col min="5129" max="5129" width="1.7109375" style="20" customWidth="1"/>
    <col min="5130" max="5130" width="6.42578125" style="20" bestFit="1" customWidth="1"/>
    <col min="5131" max="5131" width="5.42578125" style="20" bestFit="1" customWidth="1"/>
    <col min="5132" max="5132" width="6.42578125" style="20" bestFit="1" customWidth="1"/>
    <col min="5133" max="5372" width="11.42578125" style="20"/>
    <col min="5373" max="5373" width="18.140625" style="20" customWidth="1"/>
    <col min="5374" max="5376" width="6.42578125" style="20" bestFit="1" customWidth="1"/>
    <col min="5377" max="5377" width="1.7109375" style="20" customWidth="1"/>
    <col min="5378" max="5378" width="5.5703125" style="20" bestFit="1" customWidth="1"/>
    <col min="5379" max="5380" width="5.42578125" style="20" bestFit="1" customWidth="1"/>
    <col min="5381" max="5381" width="1.7109375" style="20" customWidth="1"/>
    <col min="5382" max="5384" width="6.42578125" style="20" bestFit="1" customWidth="1"/>
    <col min="5385" max="5385" width="1.7109375" style="20" customWidth="1"/>
    <col min="5386" max="5386" width="6.42578125" style="20" bestFit="1" customWidth="1"/>
    <col min="5387" max="5387" width="5.42578125" style="20" bestFit="1" customWidth="1"/>
    <col min="5388" max="5388" width="6.42578125" style="20" bestFit="1" customWidth="1"/>
    <col min="5389" max="5628" width="11.42578125" style="20"/>
    <col min="5629" max="5629" width="18.140625" style="20" customWidth="1"/>
    <col min="5630" max="5632" width="6.42578125" style="20" bestFit="1" customWidth="1"/>
    <col min="5633" max="5633" width="1.7109375" style="20" customWidth="1"/>
    <col min="5634" max="5634" width="5.5703125" style="20" bestFit="1" customWidth="1"/>
    <col min="5635" max="5636" width="5.42578125" style="20" bestFit="1" customWidth="1"/>
    <col min="5637" max="5637" width="1.7109375" style="20" customWidth="1"/>
    <col min="5638" max="5640" width="6.42578125" style="20" bestFit="1" customWidth="1"/>
    <col min="5641" max="5641" width="1.7109375" style="20" customWidth="1"/>
    <col min="5642" max="5642" width="6.42578125" style="20" bestFit="1" customWidth="1"/>
    <col min="5643" max="5643" width="5.42578125" style="20" bestFit="1" customWidth="1"/>
    <col min="5644" max="5644" width="6.42578125" style="20" bestFit="1" customWidth="1"/>
    <col min="5645" max="5884" width="11.42578125" style="20"/>
    <col min="5885" max="5885" width="18.140625" style="20" customWidth="1"/>
    <col min="5886" max="5888" width="6.42578125" style="20" bestFit="1" customWidth="1"/>
    <col min="5889" max="5889" width="1.7109375" style="20" customWidth="1"/>
    <col min="5890" max="5890" width="5.5703125" style="20" bestFit="1" customWidth="1"/>
    <col min="5891" max="5892" width="5.42578125" style="20" bestFit="1" customWidth="1"/>
    <col min="5893" max="5893" width="1.7109375" style="20" customWidth="1"/>
    <col min="5894" max="5896" width="6.42578125" style="20" bestFit="1" customWidth="1"/>
    <col min="5897" max="5897" width="1.7109375" style="20" customWidth="1"/>
    <col min="5898" max="5898" width="6.42578125" style="20" bestFit="1" customWidth="1"/>
    <col min="5899" max="5899" width="5.42578125" style="20" bestFit="1" customWidth="1"/>
    <col min="5900" max="5900" width="6.42578125" style="20" bestFit="1" customWidth="1"/>
    <col min="5901" max="6140" width="11.42578125" style="20"/>
    <col min="6141" max="6141" width="18.140625" style="20" customWidth="1"/>
    <col min="6142" max="6144" width="6.42578125" style="20" bestFit="1" customWidth="1"/>
    <col min="6145" max="6145" width="1.7109375" style="20" customWidth="1"/>
    <col min="6146" max="6146" width="5.5703125" style="20" bestFit="1" customWidth="1"/>
    <col min="6147" max="6148" width="5.42578125" style="20" bestFit="1" customWidth="1"/>
    <col min="6149" max="6149" width="1.7109375" style="20" customWidth="1"/>
    <col min="6150" max="6152" width="6.42578125" style="20" bestFit="1" customWidth="1"/>
    <col min="6153" max="6153" width="1.7109375" style="20" customWidth="1"/>
    <col min="6154" max="6154" width="6.42578125" style="20" bestFit="1" customWidth="1"/>
    <col min="6155" max="6155" width="5.42578125" style="20" bestFit="1" customWidth="1"/>
    <col min="6156" max="6156" width="6.42578125" style="20" bestFit="1" customWidth="1"/>
    <col min="6157" max="6396" width="11.42578125" style="20"/>
    <col min="6397" max="6397" width="18.140625" style="20" customWidth="1"/>
    <col min="6398" max="6400" width="6.42578125" style="20" bestFit="1" customWidth="1"/>
    <col min="6401" max="6401" width="1.7109375" style="20" customWidth="1"/>
    <col min="6402" max="6402" width="5.5703125" style="20" bestFit="1" customWidth="1"/>
    <col min="6403" max="6404" width="5.42578125" style="20" bestFit="1" customWidth="1"/>
    <col min="6405" max="6405" width="1.7109375" style="20" customWidth="1"/>
    <col min="6406" max="6408" width="6.42578125" style="20" bestFit="1" customWidth="1"/>
    <col min="6409" max="6409" width="1.7109375" style="20" customWidth="1"/>
    <col min="6410" max="6410" width="6.42578125" style="20" bestFit="1" customWidth="1"/>
    <col min="6411" max="6411" width="5.42578125" style="20" bestFit="1" customWidth="1"/>
    <col min="6412" max="6412" width="6.42578125" style="20" bestFit="1" customWidth="1"/>
    <col min="6413" max="6652" width="11.42578125" style="20"/>
    <col min="6653" max="6653" width="18.140625" style="20" customWidth="1"/>
    <col min="6654" max="6656" width="6.42578125" style="20" bestFit="1" customWidth="1"/>
    <col min="6657" max="6657" width="1.7109375" style="20" customWidth="1"/>
    <col min="6658" max="6658" width="5.5703125" style="20" bestFit="1" customWidth="1"/>
    <col min="6659" max="6660" width="5.42578125" style="20" bestFit="1" customWidth="1"/>
    <col min="6661" max="6661" width="1.7109375" style="20" customWidth="1"/>
    <col min="6662" max="6664" width="6.42578125" style="20" bestFit="1" customWidth="1"/>
    <col min="6665" max="6665" width="1.7109375" style="20" customWidth="1"/>
    <col min="6666" max="6666" width="6.42578125" style="20" bestFit="1" customWidth="1"/>
    <col min="6667" max="6667" width="5.42578125" style="20" bestFit="1" customWidth="1"/>
    <col min="6668" max="6668" width="6.42578125" style="20" bestFit="1" customWidth="1"/>
    <col min="6669" max="6908" width="11.42578125" style="20"/>
    <col min="6909" max="6909" width="18.140625" style="20" customWidth="1"/>
    <col min="6910" max="6912" width="6.42578125" style="20" bestFit="1" customWidth="1"/>
    <col min="6913" max="6913" width="1.7109375" style="20" customWidth="1"/>
    <col min="6914" max="6914" width="5.5703125" style="20" bestFit="1" customWidth="1"/>
    <col min="6915" max="6916" width="5.42578125" style="20" bestFit="1" customWidth="1"/>
    <col min="6917" max="6917" width="1.7109375" style="20" customWidth="1"/>
    <col min="6918" max="6920" width="6.42578125" style="20" bestFit="1" customWidth="1"/>
    <col min="6921" max="6921" width="1.7109375" style="20" customWidth="1"/>
    <col min="6922" max="6922" width="6.42578125" style="20" bestFit="1" customWidth="1"/>
    <col min="6923" max="6923" width="5.42578125" style="20" bestFit="1" customWidth="1"/>
    <col min="6924" max="6924" width="6.42578125" style="20" bestFit="1" customWidth="1"/>
    <col min="6925" max="7164" width="11.42578125" style="20"/>
    <col min="7165" max="7165" width="18.140625" style="20" customWidth="1"/>
    <col min="7166" max="7168" width="6.42578125" style="20" bestFit="1" customWidth="1"/>
    <col min="7169" max="7169" width="1.7109375" style="20" customWidth="1"/>
    <col min="7170" max="7170" width="5.5703125" style="20" bestFit="1" customWidth="1"/>
    <col min="7171" max="7172" width="5.42578125" style="20" bestFit="1" customWidth="1"/>
    <col min="7173" max="7173" width="1.7109375" style="20" customWidth="1"/>
    <col min="7174" max="7176" width="6.42578125" style="20" bestFit="1" customWidth="1"/>
    <col min="7177" max="7177" width="1.7109375" style="20" customWidth="1"/>
    <col min="7178" max="7178" width="6.42578125" style="20" bestFit="1" customWidth="1"/>
    <col min="7179" max="7179" width="5.42578125" style="20" bestFit="1" customWidth="1"/>
    <col min="7180" max="7180" width="6.42578125" style="20" bestFit="1" customWidth="1"/>
    <col min="7181" max="7420" width="11.42578125" style="20"/>
    <col min="7421" max="7421" width="18.140625" style="20" customWidth="1"/>
    <col min="7422" max="7424" width="6.42578125" style="20" bestFit="1" customWidth="1"/>
    <col min="7425" max="7425" width="1.7109375" style="20" customWidth="1"/>
    <col min="7426" max="7426" width="5.5703125" style="20" bestFit="1" customWidth="1"/>
    <col min="7427" max="7428" width="5.42578125" style="20" bestFit="1" customWidth="1"/>
    <col min="7429" max="7429" width="1.7109375" style="20" customWidth="1"/>
    <col min="7430" max="7432" width="6.42578125" style="20" bestFit="1" customWidth="1"/>
    <col min="7433" max="7433" width="1.7109375" style="20" customWidth="1"/>
    <col min="7434" max="7434" width="6.42578125" style="20" bestFit="1" customWidth="1"/>
    <col min="7435" max="7435" width="5.42578125" style="20" bestFit="1" customWidth="1"/>
    <col min="7436" max="7436" width="6.42578125" style="20" bestFit="1" customWidth="1"/>
    <col min="7437" max="7676" width="11.42578125" style="20"/>
    <col min="7677" max="7677" width="18.140625" style="20" customWidth="1"/>
    <col min="7678" max="7680" width="6.42578125" style="20" bestFit="1" customWidth="1"/>
    <col min="7681" max="7681" width="1.7109375" style="20" customWidth="1"/>
    <col min="7682" max="7682" width="5.5703125" style="20" bestFit="1" customWidth="1"/>
    <col min="7683" max="7684" width="5.42578125" style="20" bestFit="1" customWidth="1"/>
    <col min="7685" max="7685" width="1.7109375" style="20" customWidth="1"/>
    <col min="7686" max="7688" width="6.42578125" style="20" bestFit="1" customWidth="1"/>
    <col min="7689" max="7689" width="1.7109375" style="20" customWidth="1"/>
    <col min="7690" max="7690" width="6.42578125" style="20" bestFit="1" customWidth="1"/>
    <col min="7691" max="7691" width="5.42578125" style="20" bestFit="1" customWidth="1"/>
    <col min="7692" max="7692" width="6.42578125" style="20" bestFit="1" customWidth="1"/>
    <col min="7693" max="7932" width="11.42578125" style="20"/>
    <col min="7933" max="7933" width="18.140625" style="20" customWidth="1"/>
    <col min="7934" max="7936" width="6.42578125" style="20" bestFit="1" customWidth="1"/>
    <col min="7937" max="7937" width="1.7109375" style="20" customWidth="1"/>
    <col min="7938" max="7938" width="5.5703125" style="20" bestFit="1" customWidth="1"/>
    <col min="7939" max="7940" width="5.42578125" style="20" bestFit="1" customWidth="1"/>
    <col min="7941" max="7941" width="1.7109375" style="20" customWidth="1"/>
    <col min="7942" max="7944" width="6.42578125" style="20" bestFit="1" customWidth="1"/>
    <col min="7945" max="7945" width="1.7109375" style="20" customWidth="1"/>
    <col min="7946" max="7946" width="6.42578125" style="20" bestFit="1" customWidth="1"/>
    <col min="7947" max="7947" width="5.42578125" style="20" bestFit="1" customWidth="1"/>
    <col min="7948" max="7948" width="6.42578125" style="20" bestFit="1" customWidth="1"/>
    <col min="7949" max="8188" width="11.42578125" style="20"/>
    <col min="8189" max="8189" width="18.140625" style="20" customWidth="1"/>
    <col min="8190" max="8192" width="6.42578125" style="20" bestFit="1" customWidth="1"/>
    <col min="8193" max="8193" width="1.7109375" style="20" customWidth="1"/>
    <col min="8194" max="8194" width="5.5703125" style="20" bestFit="1" customWidth="1"/>
    <col min="8195" max="8196" width="5.42578125" style="20" bestFit="1" customWidth="1"/>
    <col min="8197" max="8197" width="1.7109375" style="20" customWidth="1"/>
    <col min="8198" max="8200" width="6.42578125" style="20" bestFit="1" customWidth="1"/>
    <col min="8201" max="8201" width="1.7109375" style="20" customWidth="1"/>
    <col min="8202" max="8202" width="6.42578125" style="20" bestFit="1" customWidth="1"/>
    <col min="8203" max="8203" width="5.42578125" style="20" bestFit="1" customWidth="1"/>
    <col min="8204" max="8204" width="6.42578125" style="20" bestFit="1" customWidth="1"/>
    <col min="8205" max="8444" width="11.42578125" style="20"/>
    <col min="8445" max="8445" width="18.140625" style="20" customWidth="1"/>
    <col min="8446" max="8448" width="6.42578125" style="20" bestFit="1" customWidth="1"/>
    <col min="8449" max="8449" width="1.7109375" style="20" customWidth="1"/>
    <col min="8450" max="8450" width="5.5703125" style="20" bestFit="1" customWidth="1"/>
    <col min="8451" max="8452" width="5.42578125" style="20" bestFit="1" customWidth="1"/>
    <col min="8453" max="8453" width="1.7109375" style="20" customWidth="1"/>
    <col min="8454" max="8456" width="6.42578125" style="20" bestFit="1" customWidth="1"/>
    <col min="8457" max="8457" width="1.7109375" style="20" customWidth="1"/>
    <col min="8458" max="8458" width="6.42578125" style="20" bestFit="1" customWidth="1"/>
    <col min="8459" max="8459" width="5.42578125" style="20" bestFit="1" customWidth="1"/>
    <col min="8460" max="8460" width="6.42578125" style="20" bestFit="1" customWidth="1"/>
    <col min="8461" max="8700" width="11.42578125" style="20"/>
    <col min="8701" max="8701" width="18.140625" style="20" customWidth="1"/>
    <col min="8702" max="8704" width="6.42578125" style="20" bestFit="1" customWidth="1"/>
    <col min="8705" max="8705" width="1.7109375" style="20" customWidth="1"/>
    <col min="8706" max="8706" width="5.5703125" style="20" bestFit="1" customWidth="1"/>
    <col min="8707" max="8708" width="5.42578125" style="20" bestFit="1" customWidth="1"/>
    <col min="8709" max="8709" width="1.7109375" style="20" customWidth="1"/>
    <col min="8710" max="8712" width="6.42578125" style="20" bestFit="1" customWidth="1"/>
    <col min="8713" max="8713" width="1.7109375" style="20" customWidth="1"/>
    <col min="8714" max="8714" width="6.42578125" style="20" bestFit="1" customWidth="1"/>
    <col min="8715" max="8715" width="5.42578125" style="20" bestFit="1" customWidth="1"/>
    <col min="8716" max="8716" width="6.42578125" style="20" bestFit="1" customWidth="1"/>
    <col min="8717" max="8956" width="11.42578125" style="20"/>
    <col min="8957" max="8957" width="18.140625" style="20" customWidth="1"/>
    <col min="8958" max="8960" width="6.42578125" style="20" bestFit="1" customWidth="1"/>
    <col min="8961" max="8961" width="1.7109375" style="20" customWidth="1"/>
    <col min="8962" max="8962" width="5.5703125" style="20" bestFit="1" customWidth="1"/>
    <col min="8963" max="8964" width="5.42578125" style="20" bestFit="1" customWidth="1"/>
    <col min="8965" max="8965" width="1.7109375" style="20" customWidth="1"/>
    <col min="8966" max="8968" width="6.42578125" style="20" bestFit="1" customWidth="1"/>
    <col min="8969" max="8969" width="1.7109375" style="20" customWidth="1"/>
    <col min="8970" max="8970" width="6.42578125" style="20" bestFit="1" customWidth="1"/>
    <col min="8971" max="8971" width="5.42578125" style="20" bestFit="1" customWidth="1"/>
    <col min="8972" max="8972" width="6.42578125" style="20" bestFit="1" customWidth="1"/>
    <col min="8973" max="9212" width="11.42578125" style="20"/>
    <col min="9213" max="9213" width="18.140625" style="20" customWidth="1"/>
    <col min="9214" max="9216" width="6.42578125" style="20" bestFit="1" customWidth="1"/>
    <col min="9217" max="9217" width="1.7109375" style="20" customWidth="1"/>
    <col min="9218" max="9218" width="5.5703125" style="20" bestFit="1" customWidth="1"/>
    <col min="9219" max="9220" width="5.42578125" style="20" bestFit="1" customWidth="1"/>
    <col min="9221" max="9221" width="1.7109375" style="20" customWidth="1"/>
    <col min="9222" max="9224" width="6.42578125" style="20" bestFit="1" customWidth="1"/>
    <col min="9225" max="9225" width="1.7109375" style="20" customWidth="1"/>
    <col min="9226" max="9226" width="6.42578125" style="20" bestFit="1" customWidth="1"/>
    <col min="9227" max="9227" width="5.42578125" style="20" bestFit="1" customWidth="1"/>
    <col min="9228" max="9228" width="6.42578125" style="20" bestFit="1" customWidth="1"/>
    <col min="9229" max="9468" width="11.42578125" style="20"/>
    <col min="9469" max="9469" width="18.140625" style="20" customWidth="1"/>
    <col min="9470" max="9472" width="6.42578125" style="20" bestFit="1" customWidth="1"/>
    <col min="9473" max="9473" width="1.7109375" style="20" customWidth="1"/>
    <col min="9474" max="9474" width="5.5703125" style="20" bestFit="1" customWidth="1"/>
    <col min="9475" max="9476" width="5.42578125" style="20" bestFit="1" customWidth="1"/>
    <col min="9477" max="9477" width="1.7109375" style="20" customWidth="1"/>
    <col min="9478" max="9480" width="6.42578125" style="20" bestFit="1" customWidth="1"/>
    <col min="9481" max="9481" width="1.7109375" style="20" customWidth="1"/>
    <col min="9482" max="9482" width="6.42578125" style="20" bestFit="1" customWidth="1"/>
    <col min="9483" max="9483" width="5.42578125" style="20" bestFit="1" customWidth="1"/>
    <col min="9484" max="9484" width="6.42578125" style="20" bestFit="1" customWidth="1"/>
    <col min="9485" max="9724" width="11.42578125" style="20"/>
    <col min="9725" max="9725" width="18.140625" style="20" customWidth="1"/>
    <col min="9726" max="9728" width="6.42578125" style="20" bestFit="1" customWidth="1"/>
    <col min="9729" max="9729" width="1.7109375" style="20" customWidth="1"/>
    <col min="9730" max="9730" width="5.5703125" style="20" bestFit="1" customWidth="1"/>
    <col min="9731" max="9732" width="5.42578125" style="20" bestFit="1" customWidth="1"/>
    <col min="9733" max="9733" width="1.7109375" style="20" customWidth="1"/>
    <col min="9734" max="9736" width="6.42578125" style="20" bestFit="1" customWidth="1"/>
    <col min="9737" max="9737" width="1.7109375" style="20" customWidth="1"/>
    <col min="9738" max="9738" width="6.42578125" style="20" bestFit="1" customWidth="1"/>
    <col min="9739" max="9739" width="5.42578125" style="20" bestFit="1" customWidth="1"/>
    <col min="9740" max="9740" width="6.42578125" style="20" bestFit="1" customWidth="1"/>
    <col min="9741" max="9980" width="11.42578125" style="20"/>
    <col min="9981" max="9981" width="18.140625" style="20" customWidth="1"/>
    <col min="9982" max="9984" width="6.42578125" style="20" bestFit="1" customWidth="1"/>
    <col min="9985" max="9985" width="1.7109375" style="20" customWidth="1"/>
    <col min="9986" max="9986" width="5.5703125" style="20" bestFit="1" customWidth="1"/>
    <col min="9987" max="9988" width="5.42578125" style="20" bestFit="1" customWidth="1"/>
    <col min="9989" max="9989" width="1.7109375" style="20" customWidth="1"/>
    <col min="9990" max="9992" width="6.42578125" style="20" bestFit="1" customWidth="1"/>
    <col min="9993" max="9993" width="1.7109375" style="20" customWidth="1"/>
    <col min="9994" max="9994" width="6.42578125" style="20" bestFit="1" customWidth="1"/>
    <col min="9995" max="9995" width="5.42578125" style="20" bestFit="1" customWidth="1"/>
    <col min="9996" max="9996" width="6.42578125" style="20" bestFit="1" customWidth="1"/>
    <col min="9997" max="10236" width="11.42578125" style="20"/>
    <col min="10237" max="10237" width="18.140625" style="20" customWidth="1"/>
    <col min="10238" max="10240" width="6.42578125" style="20" bestFit="1" customWidth="1"/>
    <col min="10241" max="10241" width="1.7109375" style="20" customWidth="1"/>
    <col min="10242" max="10242" width="5.5703125" style="20" bestFit="1" customWidth="1"/>
    <col min="10243" max="10244" width="5.42578125" style="20" bestFit="1" customWidth="1"/>
    <col min="10245" max="10245" width="1.7109375" style="20" customWidth="1"/>
    <col min="10246" max="10248" width="6.42578125" style="20" bestFit="1" customWidth="1"/>
    <col min="10249" max="10249" width="1.7109375" style="20" customWidth="1"/>
    <col min="10250" max="10250" width="6.42578125" style="20" bestFit="1" customWidth="1"/>
    <col min="10251" max="10251" width="5.42578125" style="20" bestFit="1" customWidth="1"/>
    <col min="10252" max="10252" width="6.42578125" style="20" bestFit="1" customWidth="1"/>
    <col min="10253" max="10492" width="11.42578125" style="20"/>
    <col min="10493" max="10493" width="18.140625" style="20" customWidth="1"/>
    <col min="10494" max="10496" width="6.42578125" style="20" bestFit="1" customWidth="1"/>
    <col min="10497" max="10497" width="1.7109375" style="20" customWidth="1"/>
    <col min="10498" max="10498" width="5.5703125" style="20" bestFit="1" customWidth="1"/>
    <col min="10499" max="10500" width="5.42578125" style="20" bestFit="1" customWidth="1"/>
    <col min="10501" max="10501" width="1.7109375" style="20" customWidth="1"/>
    <col min="10502" max="10504" width="6.42578125" style="20" bestFit="1" customWidth="1"/>
    <col min="10505" max="10505" width="1.7109375" style="20" customWidth="1"/>
    <col min="10506" max="10506" width="6.42578125" style="20" bestFit="1" customWidth="1"/>
    <col min="10507" max="10507" width="5.42578125" style="20" bestFit="1" customWidth="1"/>
    <col min="10508" max="10508" width="6.42578125" style="20" bestFit="1" customWidth="1"/>
    <col min="10509" max="10748" width="11.42578125" style="20"/>
    <col min="10749" max="10749" width="18.140625" style="20" customWidth="1"/>
    <col min="10750" max="10752" width="6.42578125" style="20" bestFit="1" customWidth="1"/>
    <col min="10753" max="10753" width="1.7109375" style="20" customWidth="1"/>
    <col min="10754" max="10754" width="5.5703125" style="20" bestFit="1" customWidth="1"/>
    <col min="10755" max="10756" width="5.42578125" style="20" bestFit="1" customWidth="1"/>
    <col min="10757" max="10757" width="1.7109375" style="20" customWidth="1"/>
    <col min="10758" max="10760" width="6.42578125" style="20" bestFit="1" customWidth="1"/>
    <col min="10761" max="10761" width="1.7109375" style="20" customWidth="1"/>
    <col min="10762" max="10762" width="6.42578125" style="20" bestFit="1" customWidth="1"/>
    <col min="10763" max="10763" width="5.42578125" style="20" bestFit="1" customWidth="1"/>
    <col min="10764" max="10764" width="6.42578125" style="20" bestFit="1" customWidth="1"/>
    <col min="10765" max="11004" width="11.42578125" style="20"/>
    <col min="11005" max="11005" width="18.140625" style="20" customWidth="1"/>
    <col min="11006" max="11008" width="6.42578125" style="20" bestFit="1" customWidth="1"/>
    <col min="11009" max="11009" width="1.7109375" style="20" customWidth="1"/>
    <col min="11010" max="11010" width="5.5703125" style="20" bestFit="1" customWidth="1"/>
    <col min="11011" max="11012" width="5.42578125" style="20" bestFit="1" customWidth="1"/>
    <col min="11013" max="11013" width="1.7109375" style="20" customWidth="1"/>
    <col min="11014" max="11016" width="6.42578125" style="20" bestFit="1" customWidth="1"/>
    <col min="11017" max="11017" width="1.7109375" style="20" customWidth="1"/>
    <col min="11018" max="11018" width="6.42578125" style="20" bestFit="1" customWidth="1"/>
    <col min="11019" max="11019" width="5.42578125" style="20" bestFit="1" customWidth="1"/>
    <col min="11020" max="11020" width="6.42578125" style="20" bestFit="1" customWidth="1"/>
    <col min="11021" max="11260" width="11.42578125" style="20"/>
    <col min="11261" max="11261" width="18.140625" style="20" customWidth="1"/>
    <col min="11262" max="11264" width="6.42578125" style="20" bestFit="1" customWidth="1"/>
    <col min="11265" max="11265" width="1.7109375" style="20" customWidth="1"/>
    <col min="11266" max="11266" width="5.5703125" style="20" bestFit="1" customWidth="1"/>
    <col min="11267" max="11268" width="5.42578125" style="20" bestFit="1" customWidth="1"/>
    <col min="11269" max="11269" width="1.7109375" style="20" customWidth="1"/>
    <col min="11270" max="11272" width="6.42578125" style="20" bestFit="1" customWidth="1"/>
    <col min="11273" max="11273" width="1.7109375" style="20" customWidth="1"/>
    <col min="11274" max="11274" width="6.42578125" style="20" bestFit="1" customWidth="1"/>
    <col min="11275" max="11275" width="5.42578125" style="20" bestFit="1" customWidth="1"/>
    <col min="11276" max="11276" width="6.42578125" style="20" bestFit="1" customWidth="1"/>
    <col min="11277" max="11516" width="11.42578125" style="20"/>
    <col min="11517" max="11517" width="18.140625" style="20" customWidth="1"/>
    <col min="11518" max="11520" width="6.42578125" style="20" bestFit="1" customWidth="1"/>
    <col min="11521" max="11521" width="1.7109375" style="20" customWidth="1"/>
    <col min="11522" max="11522" width="5.5703125" style="20" bestFit="1" customWidth="1"/>
    <col min="11523" max="11524" width="5.42578125" style="20" bestFit="1" customWidth="1"/>
    <col min="11525" max="11525" width="1.7109375" style="20" customWidth="1"/>
    <col min="11526" max="11528" width="6.42578125" style="20" bestFit="1" customWidth="1"/>
    <col min="11529" max="11529" width="1.7109375" style="20" customWidth="1"/>
    <col min="11530" max="11530" width="6.42578125" style="20" bestFit="1" customWidth="1"/>
    <col min="11531" max="11531" width="5.42578125" style="20" bestFit="1" customWidth="1"/>
    <col min="11532" max="11532" width="6.42578125" style="20" bestFit="1" customWidth="1"/>
    <col min="11533" max="11772" width="11.42578125" style="20"/>
    <col min="11773" max="11773" width="18.140625" style="20" customWidth="1"/>
    <col min="11774" max="11776" width="6.42578125" style="20" bestFit="1" customWidth="1"/>
    <col min="11777" max="11777" width="1.7109375" style="20" customWidth="1"/>
    <col min="11778" max="11778" width="5.5703125" style="20" bestFit="1" customWidth="1"/>
    <col min="11779" max="11780" width="5.42578125" style="20" bestFit="1" customWidth="1"/>
    <col min="11781" max="11781" width="1.7109375" style="20" customWidth="1"/>
    <col min="11782" max="11784" width="6.42578125" style="20" bestFit="1" customWidth="1"/>
    <col min="11785" max="11785" width="1.7109375" style="20" customWidth="1"/>
    <col min="11786" max="11786" width="6.42578125" style="20" bestFit="1" customWidth="1"/>
    <col min="11787" max="11787" width="5.42578125" style="20" bestFit="1" customWidth="1"/>
    <col min="11788" max="11788" width="6.42578125" style="20" bestFit="1" customWidth="1"/>
    <col min="11789" max="12028" width="11.42578125" style="20"/>
    <col min="12029" max="12029" width="18.140625" style="20" customWidth="1"/>
    <col min="12030" max="12032" width="6.42578125" style="20" bestFit="1" customWidth="1"/>
    <col min="12033" max="12033" width="1.7109375" style="20" customWidth="1"/>
    <col min="12034" max="12034" width="5.5703125" style="20" bestFit="1" customWidth="1"/>
    <col min="12035" max="12036" width="5.42578125" style="20" bestFit="1" customWidth="1"/>
    <col min="12037" max="12037" width="1.7109375" style="20" customWidth="1"/>
    <col min="12038" max="12040" width="6.42578125" style="20" bestFit="1" customWidth="1"/>
    <col min="12041" max="12041" width="1.7109375" style="20" customWidth="1"/>
    <col min="12042" max="12042" width="6.42578125" style="20" bestFit="1" customWidth="1"/>
    <col min="12043" max="12043" width="5.42578125" style="20" bestFit="1" customWidth="1"/>
    <col min="12044" max="12044" width="6.42578125" style="20" bestFit="1" customWidth="1"/>
    <col min="12045" max="12284" width="11.42578125" style="20"/>
    <col min="12285" max="12285" width="18.140625" style="20" customWidth="1"/>
    <col min="12286" max="12288" width="6.42578125" style="20" bestFit="1" customWidth="1"/>
    <col min="12289" max="12289" width="1.7109375" style="20" customWidth="1"/>
    <col min="12290" max="12290" width="5.5703125" style="20" bestFit="1" customWidth="1"/>
    <col min="12291" max="12292" width="5.42578125" style="20" bestFit="1" customWidth="1"/>
    <col min="12293" max="12293" width="1.7109375" style="20" customWidth="1"/>
    <col min="12294" max="12296" width="6.42578125" style="20" bestFit="1" customWidth="1"/>
    <col min="12297" max="12297" width="1.7109375" style="20" customWidth="1"/>
    <col min="12298" max="12298" width="6.42578125" style="20" bestFit="1" customWidth="1"/>
    <col min="12299" max="12299" width="5.42578125" style="20" bestFit="1" customWidth="1"/>
    <col min="12300" max="12300" width="6.42578125" style="20" bestFit="1" customWidth="1"/>
    <col min="12301" max="12540" width="11.42578125" style="20"/>
    <col min="12541" max="12541" width="18.140625" style="20" customWidth="1"/>
    <col min="12542" max="12544" width="6.42578125" style="20" bestFit="1" customWidth="1"/>
    <col min="12545" max="12545" width="1.7109375" style="20" customWidth="1"/>
    <col min="12546" max="12546" width="5.5703125" style="20" bestFit="1" customWidth="1"/>
    <col min="12547" max="12548" width="5.42578125" style="20" bestFit="1" customWidth="1"/>
    <col min="12549" max="12549" width="1.7109375" style="20" customWidth="1"/>
    <col min="12550" max="12552" width="6.42578125" style="20" bestFit="1" customWidth="1"/>
    <col min="12553" max="12553" width="1.7109375" style="20" customWidth="1"/>
    <col min="12554" max="12554" width="6.42578125" style="20" bestFit="1" customWidth="1"/>
    <col min="12555" max="12555" width="5.42578125" style="20" bestFit="1" customWidth="1"/>
    <col min="12556" max="12556" width="6.42578125" style="20" bestFit="1" customWidth="1"/>
    <col min="12557" max="12796" width="11.42578125" style="20"/>
    <col min="12797" max="12797" width="18.140625" style="20" customWidth="1"/>
    <col min="12798" max="12800" width="6.42578125" style="20" bestFit="1" customWidth="1"/>
    <col min="12801" max="12801" width="1.7109375" style="20" customWidth="1"/>
    <col min="12802" max="12802" width="5.5703125" style="20" bestFit="1" customWidth="1"/>
    <col min="12803" max="12804" width="5.42578125" style="20" bestFit="1" customWidth="1"/>
    <col min="12805" max="12805" width="1.7109375" style="20" customWidth="1"/>
    <col min="12806" max="12808" width="6.42578125" style="20" bestFit="1" customWidth="1"/>
    <col min="12809" max="12809" width="1.7109375" style="20" customWidth="1"/>
    <col min="12810" max="12810" width="6.42578125" style="20" bestFit="1" customWidth="1"/>
    <col min="12811" max="12811" width="5.42578125" style="20" bestFit="1" customWidth="1"/>
    <col min="12812" max="12812" width="6.42578125" style="20" bestFit="1" customWidth="1"/>
    <col min="12813" max="13052" width="11.42578125" style="20"/>
    <col min="13053" max="13053" width="18.140625" style="20" customWidth="1"/>
    <col min="13054" max="13056" width="6.42578125" style="20" bestFit="1" customWidth="1"/>
    <col min="13057" max="13057" width="1.7109375" style="20" customWidth="1"/>
    <col min="13058" max="13058" width="5.5703125" style="20" bestFit="1" customWidth="1"/>
    <col min="13059" max="13060" width="5.42578125" style="20" bestFit="1" customWidth="1"/>
    <col min="13061" max="13061" width="1.7109375" style="20" customWidth="1"/>
    <col min="13062" max="13064" width="6.42578125" style="20" bestFit="1" customWidth="1"/>
    <col min="13065" max="13065" width="1.7109375" style="20" customWidth="1"/>
    <col min="13066" max="13066" width="6.42578125" style="20" bestFit="1" customWidth="1"/>
    <col min="13067" max="13067" width="5.42578125" style="20" bestFit="1" customWidth="1"/>
    <col min="13068" max="13068" width="6.42578125" style="20" bestFit="1" customWidth="1"/>
    <col min="13069" max="13308" width="11.42578125" style="20"/>
    <col min="13309" max="13309" width="18.140625" style="20" customWidth="1"/>
    <col min="13310" max="13312" width="6.42578125" style="20" bestFit="1" customWidth="1"/>
    <col min="13313" max="13313" width="1.7109375" style="20" customWidth="1"/>
    <col min="13314" max="13314" width="5.5703125" style="20" bestFit="1" customWidth="1"/>
    <col min="13315" max="13316" width="5.42578125" style="20" bestFit="1" customWidth="1"/>
    <col min="13317" max="13317" width="1.7109375" style="20" customWidth="1"/>
    <col min="13318" max="13320" width="6.42578125" style="20" bestFit="1" customWidth="1"/>
    <col min="13321" max="13321" width="1.7109375" style="20" customWidth="1"/>
    <col min="13322" max="13322" width="6.42578125" style="20" bestFit="1" customWidth="1"/>
    <col min="13323" max="13323" width="5.42578125" style="20" bestFit="1" customWidth="1"/>
    <col min="13324" max="13324" width="6.42578125" style="20" bestFit="1" customWidth="1"/>
    <col min="13325" max="13564" width="11.42578125" style="20"/>
    <col min="13565" max="13565" width="18.140625" style="20" customWidth="1"/>
    <col min="13566" max="13568" width="6.42578125" style="20" bestFit="1" customWidth="1"/>
    <col min="13569" max="13569" width="1.7109375" style="20" customWidth="1"/>
    <col min="13570" max="13570" width="5.5703125" style="20" bestFit="1" customWidth="1"/>
    <col min="13571" max="13572" width="5.42578125" style="20" bestFit="1" customWidth="1"/>
    <col min="13573" max="13573" width="1.7109375" style="20" customWidth="1"/>
    <col min="13574" max="13576" width="6.42578125" style="20" bestFit="1" customWidth="1"/>
    <col min="13577" max="13577" width="1.7109375" style="20" customWidth="1"/>
    <col min="13578" max="13578" width="6.42578125" style="20" bestFit="1" customWidth="1"/>
    <col min="13579" max="13579" width="5.42578125" style="20" bestFit="1" customWidth="1"/>
    <col min="13580" max="13580" width="6.42578125" style="20" bestFit="1" customWidth="1"/>
    <col min="13581" max="13820" width="11.42578125" style="20"/>
    <col min="13821" max="13821" width="18.140625" style="20" customWidth="1"/>
    <col min="13822" max="13824" width="6.42578125" style="20" bestFit="1" customWidth="1"/>
    <col min="13825" max="13825" width="1.7109375" style="20" customWidth="1"/>
    <col min="13826" max="13826" width="5.5703125" style="20" bestFit="1" customWidth="1"/>
    <col min="13827" max="13828" width="5.42578125" style="20" bestFit="1" customWidth="1"/>
    <col min="13829" max="13829" width="1.7109375" style="20" customWidth="1"/>
    <col min="13830" max="13832" width="6.42578125" style="20" bestFit="1" customWidth="1"/>
    <col min="13833" max="13833" width="1.7109375" style="20" customWidth="1"/>
    <col min="13834" max="13834" width="6.42578125" style="20" bestFit="1" customWidth="1"/>
    <col min="13835" max="13835" width="5.42578125" style="20" bestFit="1" customWidth="1"/>
    <col min="13836" max="13836" width="6.42578125" style="20" bestFit="1" customWidth="1"/>
    <col min="13837" max="14076" width="11.42578125" style="20"/>
    <col min="14077" max="14077" width="18.140625" style="20" customWidth="1"/>
    <col min="14078" max="14080" width="6.42578125" style="20" bestFit="1" customWidth="1"/>
    <col min="14081" max="14081" width="1.7109375" style="20" customWidth="1"/>
    <col min="14082" max="14082" width="5.5703125" style="20" bestFit="1" customWidth="1"/>
    <col min="14083" max="14084" width="5.42578125" style="20" bestFit="1" customWidth="1"/>
    <col min="14085" max="14085" width="1.7109375" style="20" customWidth="1"/>
    <col min="14086" max="14088" width="6.42578125" style="20" bestFit="1" customWidth="1"/>
    <col min="14089" max="14089" width="1.7109375" style="20" customWidth="1"/>
    <col min="14090" max="14090" width="6.42578125" style="20" bestFit="1" customWidth="1"/>
    <col min="14091" max="14091" width="5.42578125" style="20" bestFit="1" customWidth="1"/>
    <col min="14092" max="14092" width="6.42578125" style="20" bestFit="1" customWidth="1"/>
    <col min="14093" max="14332" width="11.42578125" style="20"/>
    <col min="14333" max="14333" width="18.140625" style="20" customWidth="1"/>
    <col min="14334" max="14336" width="6.42578125" style="20" bestFit="1" customWidth="1"/>
    <col min="14337" max="14337" width="1.7109375" style="20" customWidth="1"/>
    <col min="14338" max="14338" width="5.5703125" style="20" bestFit="1" customWidth="1"/>
    <col min="14339" max="14340" width="5.42578125" style="20" bestFit="1" customWidth="1"/>
    <col min="14341" max="14341" width="1.7109375" style="20" customWidth="1"/>
    <col min="14342" max="14344" width="6.42578125" style="20" bestFit="1" customWidth="1"/>
    <col min="14345" max="14345" width="1.7109375" style="20" customWidth="1"/>
    <col min="14346" max="14346" width="6.42578125" style="20" bestFit="1" customWidth="1"/>
    <col min="14347" max="14347" width="5.42578125" style="20" bestFit="1" customWidth="1"/>
    <col min="14348" max="14348" width="6.42578125" style="20" bestFit="1" customWidth="1"/>
    <col min="14349" max="14588" width="11.42578125" style="20"/>
    <col min="14589" max="14589" width="18.140625" style="20" customWidth="1"/>
    <col min="14590" max="14592" width="6.42578125" style="20" bestFit="1" customWidth="1"/>
    <col min="14593" max="14593" width="1.7109375" style="20" customWidth="1"/>
    <col min="14594" max="14594" width="5.5703125" style="20" bestFit="1" customWidth="1"/>
    <col min="14595" max="14596" width="5.42578125" style="20" bestFit="1" customWidth="1"/>
    <col min="14597" max="14597" width="1.7109375" style="20" customWidth="1"/>
    <col min="14598" max="14600" width="6.42578125" style="20" bestFit="1" customWidth="1"/>
    <col min="14601" max="14601" width="1.7109375" style="20" customWidth="1"/>
    <col min="14602" max="14602" width="6.42578125" style="20" bestFit="1" customWidth="1"/>
    <col min="14603" max="14603" width="5.42578125" style="20" bestFit="1" customWidth="1"/>
    <col min="14604" max="14604" width="6.42578125" style="20" bestFit="1" customWidth="1"/>
    <col min="14605" max="14844" width="11.42578125" style="20"/>
    <col min="14845" max="14845" width="18.140625" style="20" customWidth="1"/>
    <col min="14846" max="14848" width="6.42578125" style="20" bestFit="1" customWidth="1"/>
    <col min="14849" max="14849" width="1.7109375" style="20" customWidth="1"/>
    <col min="14850" max="14850" width="5.5703125" style="20" bestFit="1" customWidth="1"/>
    <col min="14851" max="14852" width="5.42578125" style="20" bestFit="1" customWidth="1"/>
    <col min="14853" max="14853" width="1.7109375" style="20" customWidth="1"/>
    <col min="14854" max="14856" width="6.42578125" style="20" bestFit="1" customWidth="1"/>
    <col min="14857" max="14857" width="1.7109375" style="20" customWidth="1"/>
    <col min="14858" max="14858" width="6.42578125" style="20" bestFit="1" customWidth="1"/>
    <col min="14859" max="14859" width="5.42578125" style="20" bestFit="1" customWidth="1"/>
    <col min="14860" max="14860" width="6.42578125" style="20" bestFit="1" customWidth="1"/>
    <col min="14861" max="15100" width="11.42578125" style="20"/>
    <col min="15101" max="15101" width="18.140625" style="20" customWidth="1"/>
    <col min="15102" max="15104" width="6.42578125" style="20" bestFit="1" customWidth="1"/>
    <col min="15105" max="15105" width="1.7109375" style="20" customWidth="1"/>
    <col min="15106" max="15106" width="5.5703125" style="20" bestFit="1" customWidth="1"/>
    <col min="15107" max="15108" width="5.42578125" style="20" bestFit="1" customWidth="1"/>
    <col min="15109" max="15109" width="1.7109375" style="20" customWidth="1"/>
    <col min="15110" max="15112" width="6.42578125" style="20" bestFit="1" customWidth="1"/>
    <col min="15113" max="15113" width="1.7109375" style="20" customWidth="1"/>
    <col min="15114" max="15114" width="6.42578125" style="20" bestFit="1" customWidth="1"/>
    <col min="15115" max="15115" width="5.42578125" style="20" bestFit="1" customWidth="1"/>
    <col min="15116" max="15116" width="6.42578125" style="20" bestFit="1" customWidth="1"/>
    <col min="15117" max="15356" width="11.42578125" style="20"/>
    <col min="15357" max="15357" width="18.140625" style="20" customWidth="1"/>
    <col min="15358" max="15360" width="6.42578125" style="20" bestFit="1" customWidth="1"/>
    <col min="15361" max="15361" width="1.7109375" style="20" customWidth="1"/>
    <col min="15362" max="15362" width="5.5703125" style="20" bestFit="1" customWidth="1"/>
    <col min="15363" max="15364" width="5.42578125" style="20" bestFit="1" customWidth="1"/>
    <col min="15365" max="15365" width="1.7109375" style="20" customWidth="1"/>
    <col min="15366" max="15368" width="6.42578125" style="20" bestFit="1" customWidth="1"/>
    <col min="15369" max="15369" width="1.7109375" style="20" customWidth="1"/>
    <col min="15370" max="15370" width="6.42578125" style="20" bestFit="1" customWidth="1"/>
    <col min="15371" max="15371" width="5.42578125" style="20" bestFit="1" customWidth="1"/>
    <col min="15372" max="15372" width="6.42578125" style="20" bestFit="1" customWidth="1"/>
    <col min="15373" max="15612" width="11.42578125" style="20"/>
    <col min="15613" max="15613" width="18.140625" style="20" customWidth="1"/>
    <col min="15614" max="15616" width="6.42578125" style="20" bestFit="1" customWidth="1"/>
    <col min="15617" max="15617" width="1.7109375" style="20" customWidth="1"/>
    <col min="15618" max="15618" width="5.5703125" style="20" bestFit="1" customWidth="1"/>
    <col min="15619" max="15620" width="5.42578125" style="20" bestFit="1" customWidth="1"/>
    <col min="15621" max="15621" width="1.7109375" style="20" customWidth="1"/>
    <col min="15622" max="15624" width="6.42578125" style="20" bestFit="1" customWidth="1"/>
    <col min="15625" max="15625" width="1.7109375" style="20" customWidth="1"/>
    <col min="15626" max="15626" width="6.42578125" style="20" bestFit="1" customWidth="1"/>
    <col min="15627" max="15627" width="5.42578125" style="20" bestFit="1" customWidth="1"/>
    <col min="15628" max="15628" width="6.42578125" style="20" bestFit="1" customWidth="1"/>
    <col min="15629" max="15868" width="11.42578125" style="20"/>
    <col min="15869" max="15869" width="18.140625" style="20" customWidth="1"/>
    <col min="15870" max="15872" width="6.42578125" style="20" bestFit="1" customWidth="1"/>
    <col min="15873" max="15873" width="1.7109375" style="20" customWidth="1"/>
    <col min="15874" max="15874" width="5.5703125" style="20" bestFit="1" customWidth="1"/>
    <col min="15875" max="15876" width="5.42578125" style="20" bestFit="1" customWidth="1"/>
    <col min="15877" max="15877" width="1.7109375" style="20" customWidth="1"/>
    <col min="15878" max="15880" width="6.42578125" style="20" bestFit="1" customWidth="1"/>
    <col min="15881" max="15881" width="1.7109375" style="20" customWidth="1"/>
    <col min="15882" max="15882" width="6.42578125" style="20" bestFit="1" customWidth="1"/>
    <col min="15883" max="15883" width="5.42578125" style="20" bestFit="1" customWidth="1"/>
    <col min="15884" max="15884" width="6.42578125" style="20" bestFit="1" customWidth="1"/>
    <col min="15885" max="16124" width="11.42578125" style="20"/>
    <col min="16125" max="16125" width="18.140625" style="20" customWidth="1"/>
    <col min="16126" max="16128" width="6.42578125" style="20" bestFit="1" customWidth="1"/>
    <col min="16129" max="16129" width="1.7109375" style="20" customWidth="1"/>
    <col min="16130" max="16130" width="5.5703125" style="20" bestFit="1" customWidth="1"/>
    <col min="16131" max="16132" width="5.42578125" style="20" bestFit="1" customWidth="1"/>
    <col min="16133" max="16133" width="1.7109375" style="20" customWidth="1"/>
    <col min="16134" max="16136" width="6.42578125" style="20" bestFit="1" customWidth="1"/>
    <col min="16137" max="16137" width="1.7109375" style="20" customWidth="1"/>
    <col min="16138" max="16138" width="6.42578125" style="20" bestFit="1" customWidth="1"/>
    <col min="16139" max="16139" width="5.42578125" style="20" bestFit="1" customWidth="1"/>
    <col min="16140" max="16140" width="6.42578125" style="20" bestFit="1" customWidth="1"/>
    <col min="16141" max="16384" width="11.42578125" style="20"/>
  </cols>
  <sheetData>
    <row r="1" spans="1:24" s="5" customFormat="1" ht="19.5" thickBot="1" x14ac:dyDescent="0.35">
      <c r="A1" s="357" t="s">
        <v>218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V1" s="179"/>
      <c r="W1" s="285" t="s">
        <v>195</v>
      </c>
      <c r="X1" s="179"/>
    </row>
    <row r="2" spans="1:24" s="5" customFormat="1" x14ac:dyDescent="0.2">
      <c r="A2" s="357" t="s">
        <v>125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V2" s="179"/>
      <c r="W2" s="179"/>
      <c r="X2" s="179"/>
    </row>
    <row r="3" spans="1:24" s="5" customFormat="1" x14ac:dyDescent="0.2">
      <c r="A3" s="357" t="s">
        <v>370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</row>
    <row r="4" spans="1:24" s="5" customFormat="1" x14ac:dyDescent="0.2">
      <c r="A4" s="357" t="s">
        <v>371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</row>
    <row r="5" spans="1:24" s="5" customFormat="1" x14ac:dyDescent="0.2">
      <c r="A5" s="357" t="s">
        <v>361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</row>
    <row r="6" spans="1:24" s="5" customFormat="1" x14ac:dyDescent="0.2">
      <c r="A6" s="357" t="s">
        <v>403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</row>
    <row r="7" spans="1:24" s="5" customFormat="1" ht="13.5" x14ac:dyDescent="0.25">
      <c r="A7" s="371" t="s">
        <v>147</v>
      </c>
      <c r="B7" s="371"/>
      <c r="C7" s="371"/>
      <c r="D7" s="371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/>
    </row>
    <row r="8" spans="1:24" s="5" customFormat="1" ht="13.5" thickBot="1" x14ac:dyDescent="0.25">
      <c r="A8" s="136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17"/>
      <c r="R8" s="17"/>
      <c r="S8" s="17"/>
      <c r="T8" s="17"/>
    </row>
    <row r="9" spans="1:24" s="5" customFormat="1" ht="25.5" customHeight="1" x14ac:dyDescent="0.2">
      <c r="A9" s="369" t="s">
        <v>83</v>
      </c>
      <c r="B9" s="367" t="s">
        <v>0</v>
      </c>
      <c r="C9" s="367"/>
      <c r="D9" s="367"/>
      <c r="E9" s="199"/>
      <c r="F9" s="367" t="s">
        <v>81</v>
      </c>
      <c r="G9" s="367"/>
      <c r="H9" s="367"/>
      <c r="I9" s="199"/>
      <c r="J9" s="367" t="s">
        <v>79</v>
      </c>
      <c r="K9" s="367"/>
      <c r="L9" s="367"/>
      <c r="M9" s="199"/>
      <c r="N9" s="367" t="s">
        <v>1</v>
      </c>
      <c r="O9" s="367"/>
      <c r="P9" s="367"/>
      <c r="Q9" s="250"/>
      <c r="R9" s="367" t="s">
        <v>82</v>
      </c>
      <c r="S9" s="367"/>
      <c r="T9" s="367"/>
    </row>
    <row r="10" spans="1:24" s="5" customFormat="1" ht="15.75" customHeight="1" thickBot="1" x14ac:dyDescent="0.25">
      <c r="A10" s="370"/>
      <c r="B10" s="23" t="s">
        <v>2</v>
      </c>
      <c r="C10" s="23" t="s">
        <v>3</v>
      </c>
      <c r="D10" s="23" t="s">
        <v>4</v>
      </c>
      <c r="E10" s="23"/>
      <c r="F10" s="23" t="s">
        <v>2</v>
      </c>
      <c r="G10" s="23" t="s">
        <v>3</v>
      </c>
      <c r="H10" s="23" t="s">
        <v>4</v>
      </c>
      <c r="I10" s="23"/>
      <c r="J10" s="23" t="s">
        <v>2</v>
      </c>
      <c r="K10" s="23" t="s">
        <v>3</v>
      </c>
      <c r="L10" s="23" t="s">
        <v>4</v>
      </c>
      <c r="M10" s="23"/>
      <c r="N10" s="23" t="s">
        <v>2</v>
      </c>
      <c r="O10" s="23" t="s">
        <v>3</v>
      </c>
      <c r="P10" s="23" t="s">
        <v>4</v>
      </c>
      <c r="Q10" s="23"/>
      <c r="R10" s="23" t="s">
        <v>2</v>
      </c>
      <c r="S10" s="23" t="s">
        <v>3</v>
      </c>
      <c r="T10" s="23" t="s">
        <v>4</v>
      </c>
    </row>
    <row r="11" spans="1:24" s="13" customFormat="1" ht="12.75" customHeight="1" x14ac:dyDescent="0.25">
      <c r="A11" s="11" t="s">
        <v>14</v>
      </c>
      <c r="B11" s="12">
        <f>SUM(B13:B39)</f>
        <v>121259</v>
      </c>
      <c r="C11" s="12">
        <f t="shared" ref="C11:T11" si="0">SUM(C13:C39)</f>
        <v>34615</v>
      </c>
      <c r="D11" s="12">
        <f t="shared" si="0"/>
        <v>86644</v>
      </c>
      <c r="E11" s="12"/>
      <c r="F11" s="12">
        <f t="shared" si="0"/>
        <v>6839</v>
      </c>
      <c r="G11" s="12">
        <f t="shared" si="0"/>
        <v>2288</v>
      </c>
      <c r="H11" s="12">
        <f t="shared" si="0"/>
        <v>4551</v>
      </c>
      <c r="I11" s="12"/>
      <c r="J11" s="12">
        <f t="shared" si="0"/>
        <v>3014</v>
      </c>
      <c r="K11" s="12">
        <f t="shared" si="0"/>
        <v>438</v>
      </c>
      <c r="L11" s="12">
        <f t="shared" si="0"/>
        <v>2576</v>
      </c>
      <c r="M11" s="12"/>
      <c r="N11" s="12">
        <f t="shared" si="0"/>
        <v>89799</v>
      </c>
      <c r="O11" s="12">
        <f t="shared" si="0"/>
        <v>25345</v>
      </c>
      <c r="P11" s="12">
        <f t="shared" si="0"/>
        <v>64454</v>
      </c>
      <c r="Q11" s="12"/>
      <c r="R11" s="12">
        <f t="shared" si="0"/>
        <v>21607</v>
      </c>
      <c r="S11" s="12">
        <f t="shared" si="0"/>
        <v>6544</v>
      </c>
      <c r="T11" s="12">
        <f t="shared" si="0"/>
        <v>15063</v>
      </c>
    </row>
    <row r="12" spans="1:24" s="5" customFormat="1" ht="12.75" customHeight="1" x14ac:dyDescent="0.2">
      <c r="A12" s="2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82"/>
      <c r="R12" s="82"/>
      <c r="S12" s="82"/>
      <c r="T12" s="82"/>
    </row>
    <row r="13" spans="1:24" s="5" customFormat="1" ht="12.75" customHeight="1" x14ac:dyDescent="0.2">
      <c r="A13" s="16" t="s">
        <v>15</v>
      </c>
      <c r="B13" s="48">
        <v>6964</v>
      </c>
      <c r="C13" s="48">
        <v>1797</v>
      </c>
      <c r="D13" s="48">
        <v>5167</v>
      </c>
      <c r="E13" s="48"/>
      <c r="F13" s="48">
        <v>422</v>
      </c>
      <c r="G13" s="48">
        <v>121</v>
      </c>
      <c r="H13" s="48">
        <v>301</v>
      </c>
      <c r="I13" s="48"/>
      <c r="J13" s="48">
        <v>239</v>
      </c>
      <c r="K13" s="48">
        <v>35</v>
      </c>
      <c r="L13" s="48">
        <v>204</v>
      </c>
      <c r="M13" s="48"/>
      <c r="N13" s="48">
        <v>4872</v>
      </c>
      <c r="O13" s="48">
        <v>1259</v>
      </c>
      <c r="P13" s="48">
        <v>3613</v>
      </c>
      <c r="Q13" s="48"/>
      <c r="R13" s="48">
        <v>1431</v>
      </c>
      <c r="S13" s="48">
        <v>382</v>
      </c>
      <c r="T13" s="48">
        <v>1049</v>
      </c>
    </row>
    <row r="14" spans="1:24" s="5" customFormat="1" ht="12.75" customHeight="1" x14ac:dyDescent="0.2">
      <c r="A14" s="16" t="s">
        <v>16</v>
      </c>
      <c r="B14" s="48">
        <v>7658</v>
      </c>
      <c r="C14" s="48">
        <v>1908</v>
      </c>
      <c r="D14" s="48">
        <v>5750</v>
      </c>
      <c r="E14" s="48"/>
      <c r="F14" s="48">
        <v>464</v>
      </c>
      <c r="G14" s="48">
        <v>118</v>
      </c>
      <c r="H14" s="48">
        <v>346</v>
      </c>
      <c r="I14" s="48"/>
      <c r="J14" s="48">
        <v>232</v>
      </c>
      <c r="K14" s="48">
        <v>42</v>
      </c>
      <c r="L14" s="48">
        <v>190</v>
      </c>
      <c r="M14" s="48"/>
      <c r="N14" s="48">
        <v>5443</v>
      </c>
      <c r="O14" s="48">
        <v>1281</v>
      </c>
      <c r="P14" s="48">
        <v>4162</v>
      </c>
      <c r="Q14" s="48"/>
      <c r="R14" s="48">
        <v>1519</v>
      </c>
      <c r="S14" s="48">
        <v>467</v>
      </c>
      <c r="T14" s="48">
        <v>1052</v>
      </c>
    </row>
    <row r="15" spans="1:24" s="5" customFormat="1" ht="12.75" customHeight="1" x14ac:dyDescent="0.2">
      <c r="A15" s="16" t="s">
        <v>17</v>
      </c>
      <c r="B15" s="48">
        <v>6529</v>
      </c>
      <c r="C15" s="48">
        <v>1789</v>
      </c>
      <c r="D15" s="48">
        <v>4740</v>
      </c>
      <c r="E15" s="48"/>
      <c r="F15" s="48">
        <v>421</v>
      </c>
      <c r="G15" s="48">
        <v>127</v>
      </c>
      <c r="H15" s="48">
        <v>294</v>
      </c>
      <c r="I15" s="48"/>
      <c r="J15" s="48">
        <v>211</v>
      </c>
      <c r="K15" s="48">
        <v>45</v>
      </c>
      <c r="L15" s="48">
        <v>166</v>
      </c>
      <c r="M15" s="48"/>
      <c r="N15" s="48">
        <v>4517</v>
      </c>
      <c r="O15" s="48">
        <v>1190</v>
      </c>
      <c r="P15" s="48">
        <v>3327</v>
      </c>
      <c r="Q15" s="48"/>
      <c r="R15" s="48">
        <v>1380</v>
      </c>
      <c r="S15" s="48">
        <v>427</v>
      </c>
      <c r="T15" s="48">
        <v>953</v>
      </c>
    </row>
    <row r="16" spans="1:24" s="5" customFormat="1" ht="12.75" customHeight="1" x14ac:dyDescent="0.2">
      <c r="A16" s="16" t="s">
        <v>18</v>
      </c>
      <c r="B16" s="48">
        <v>6312</v>
      </c>
      <c r="C16" s="48">
        <v>1713</v>
      </c>
      <c r="D16" s="48">
        <v>4599</v>
      </c>
      <c r="E16" s="48"/>
      <c r="F16" s="48">
        <v>346</v>
      </c>
      <c r="G16" s="48">
        <v>110</v>
      </c>
      <c r="H16" s="48">
        <v>236</v>
      </c>
      <c r="I16" s="48"/>
      <c r="J16" s="48">
        <v>167</v>
      </c>
      <c r="K16" s="48">
        <v>25</v>
      </c>
      <c r="L16" s="48">
        <v>142</v>
      </c>
      <c r="M16" s="48"/>
      <c r="N16" s="48">
        <v>4608</v>
      </c>
      <c r="O16" s="48">
        <v>1210</v>
      </c>
      <c r="P16" s="48">
        <v>3398</v>
      </c>
      <c r="Q16" s="48"/>
      <c r="R16" s="48">
        <v>1191</v>
      </c>
      <c r="S16" s="48">
        <v>368</v>
      </c>
      <c r="T16" s="48">
        <v>823</v>
      </c>
    </row>
    <row r="17" spans="1:20" s="5" customFormat="1" ht="12.75" customHeight="1" x14ac:dyDescent="0.2">
      <c r="A17" s="16" t="s">
        <v>19</v>
      </c>
      <c r="B17" s="48">
        <v>2427</v>
      </c>
      <c r="C17" s="48">
        <v>762</v>
      </c>
      <c r="D17" s="48">
        <v>1665</v>
      </c>
      <c r="E17" s="48"/>
      <c r="F17" s="48">
        <v>130</v>
      </c>
      <c r="G17" s="48">
        <v>62</v>
      </c>
      <c r="H17" s="48">
        <v>68</v>
      </c>
      <c r="I17" s="48"/>
      <c r="J17" s="48">
        <v>60</v>
      </c>
      <c r="K17" s="48">
        <v>13</v>
      </c>
      <c r="L17" s="48">
        <v>47</v>
      </c>
      <c r="M17" s="48"/>
      <c r="N17" s="48">
        <v>1820</v>
      </c>
      <c r="O17" s="48">
        <v>561</v>
      </c>
      <c r="P17" s="48">
        <v>1259</v>
      </c>
      <c r="Q17" s="48"/>
      <c r="R17" s="48">
        <v>417</v>
      </c>
      <c r="S17" s="48">
        <v>126</v>
      </c>
      <c r="T17" s="48">
        <v>291</v>
      </c>
    </row>
    <row r="18" spans="1:20" s="5" customFormat="1" ht="12.75" customHeight="1" x14ac:dyDescent="0.2">
      <c r="A18" s="16" t="s">
        <v>20</v>
      </c>
      <c r="B18" s="48">
        <v>4435</v>
      </c>
      <c r="C18" s="48">
        <v>1397</v>
      </c>
      <c r="D18" s="48">
        <v>3038</v>
      </c>
      <c r="E18" s="48"/>
      <c r="F18" s="48">
        <v>233</v>
      </c>
      <c r="G18" s="48">
        <v>101</v>
      </c>
      <c r="H18" s="48">
        <v>132</v>
      </c>
      <c r="I18" s="48"/>
      <c r="J18" s="48">
        <v>107</v>
      </c>
      <c r="K18" s="48">
        <v>15</v>
      </c>
      <c r="L18" s="48">
        <v>92</v>
      </c>
      <c r="M18" s="48"/>
      <c r="N18" s="48">
        <v>3355</v>
      </c>
      <c r="O18" s="48">
        <v>1034</v>
      </c>
      <c r="P18" s="48">
        <v>2321</v>
      </c>
      <c r="Q18" s="48"/>
      <c r="R18" s="48">
        <v>740</v>
      </c>
      <c r="S18" s="48">
        <v>247</v>
      </c>
      <c r="T18" s="48">
        <v>493</v>
      </c>
    </row>
    <row r="19" spans="1:20" s="5" customFormat="1" ht="12.75" customHeight="1" x14ac:dyDescent="0.2">
      <c r="A19" s="16" t="s">
        <v>21</v>
      </c>
      <c r="B19" s="48">
        <v>1294</v>
      </c>
      <c r="C19" s="48">
        <v>377</v>
      </c>
      <c r="D19" s="48">
        <v>917</v>
      </c>
      <c r="E19" s="48"/>
      <c r="F19" s="48">
        <v>70</v>
      </c>
      <c r="G19" s="48">
        <v>33</v>
      </c>
      <c r="H19" s="48">
        <v>37</v>
      </c>
      <c r="I19" s="48"/>
      <c r="J19" s="48">
        <v>28</v>
      </c>
      <c r="K19" s="48">
        <v>2</v>
      </c>
      <c r="L19" s="48">
        <v>26</v>
      </c>
      <c r="M19" s="48"/>
      <c r="N19" s="48">
        <v>974</v>
      </c>
      <c r="O19" s="48">
        <v>276</v>
      </c>
      <c r="P19" s="48">
        <v>698</v>
      </c>
      <c r="Q19" s="48"/>
      <c r="R19" s="48">
        <v>222</v>
      </c>
      <c r="S19" s="48">
        <v>66</v>
      </c>
      <c r="T19" s="48">
        <v>156</v>
      </c>
    </row>
    <row r="20" spans="1:20" s="5" customFormat="1" ht="12.75" customHeight="1" x14ac:dyDescent="0.2">
      <c r="A20" s="16" t="s">
        <v>22</v>
      </c>
      <c r="B20" s="48">
        <v>9963</v>
      </c>
      <c r="C20" s="48">
        <v>2548</v>
      </c>
      <c r="D20" s="48">
        <v>7415</v>
      </c>
      <c r="E20" s="48"/>
      <c r="F20" s="48">
        <v>533</v>
      </c>
      <c r="G20" s="48">
        <v>160</v>
      </c>
      <c r="H20" s="48">
        <v>373</v>
      </c>
      <c r="I20" s="48"/>
      <c r="J20" s="48">
        <v>257</v>
      </c>
      <c r="K20" s="48">
        <v>39</v>
      </c>
      <c r="L20" s="48">
        <v>218</v>
      </c>
      <c r="M20" s="48"/>
      <c r="N20" s="48">
        <v>7310</v>
      </c>
      <c r="O20" s="48">
        <v>1833</v>
      </c>
      <c r="P20" s="48">
        <v>5477</v>
      </c>
      <c r="Q20" s="48"/>
      <c r="R20" s="48">
        <v>1863</v>
      </c>
      <c r="S20" s="48">
        <v>516</v>
      </c>
      <c r="T20" s="48">
        <v>1347</v>
      </c>
    </row>
    <row r="21" spans="1:20" s="5" customFormat="1" ht="12.75" customHeight="1" x14ac:dyDescent="0.2">
      <c r="A21" s="16" t="s">
        <v>23</v>
      </c>
      <c r="B21" s="48">
        <v>5312</v>
      </c>
      <c r="C21" s="48">
        <v>1362</v>
      </c>
      <c r="D21" s="48">
        <v>3950</v>
      </c>
      <c r="E21" s="48"/>
      <c r="F21" s="48">
        <v>279</v>
      </c>
      <c r="G21" s="48">
        <v>77</v>
      </c>
      <c r="H21" s="48">
        <v>202</v>
      </c>
      <c r="I21" s="48"/>
      <c r="J21" s="48">
        <v>127</v>
      </c>
      <c r="K21" s="48">
        <v>17</v>
      </c>
      <c r="L21" s="48">
        <v>110</v>
      </c>
      <c r="M21" s="48"/>
      <c r="N21" s="48">
        <v>4015</v>
      </c>
      <c r="O21" s="48">
        <v>1025</v>
      </c>
      <c r="P21" s="48">
        <v>2990</v>
      </c>
      <c r="Q21" s="48"/>
      <c r="R21" s="48">
        <v>891</v>
      </c>
      <c r="S21" s="48">
        <v>243</v>
      </c>
      <c r="T21" s="48">
        <v>648</v>
      </c>
    </row>
    <row r="22" spans="1:20" s="5" customFormat="1" ht="12.75" customHeight="1" x14ac:dyDescent="0.2">
      <c r="A22" s="16" t="s">
        <v>24</v>
      </c>
      <c r="B22" s="48">
        <v>6569</v>
      </c>
      <c r="C22" s="48">
        <v>1936</v>
      </c>
      <c r="D22" s="48">
        <v>4633</v>
      </c>
      <c r="E22" s="48"/>
      <c r="F22" s="48">
        <v>413</v>
      </c>
      <c r="G22" s="48">
        <v>159</v>
      </c>
      <c r="H22" s="48">
        <v>254</v>
      </c>
      <c r="I22" s="48"/>
      <c r="J22" s="48">
        <v>136</v>
      </c>
      <c r="K22" s="48">
        <v>21</v>
      </c>
      <c r="L22" s="48">
        <v>115</v>
      </c>
      <c r="M22" s="48"/>
      <c r="N22" s="48">
        <v>4923</v>
      </c>
      <c r="O22" s="48">
        <v>1471</v>
      </c>
      <c r="P22" s="48">
        <v>3452</v>
      </c>
      <c r="Q22" s="48"/>
      <c r="R22" s="48">
        <v>1097</v>
      </c>
      <c r="S22" s="48">
        <v>285</v>
      </c>
      <c r="T22" s="48">
        <v>812</v>
      </c>
    </row>
    <row r="23" spans="1:20" s="5" customFormat="1" ht="12.75" customHeight="1" x14ac:dyDescent="0.2">
      <c r="A23" s="16" t="s">
        <v>25</v>
      </c>
      <c r="B23" s="48">
        <v>2376</v>
      </c>
      <c r="C23" s="48">
        <v>837</v>
      </c>
      <c r="D23" s="48">
        <v>1539</v>
      </c>
      <c r="E23" s="48"/>
      <c r="F23" s="48">
        <v>167</v>
      </c>
      <c r="G23" s="48">
        <v>70</v>
      </c>
      <c r="H23" s="48">
        <v>97</v>
      </c>
      <c r="I23" s="48"/>
      <c r="J23" s="48">
        <v>46</v>
      </c>
      <c r="K23" s="48">
        <v>8</v>
      </c>
      <c r="L23" s="48">
        <v>38</v>
      </c>
      <c r="M23" s="48"/>
      <c r="N23" s="48">
        <v>1819</v>
      </c>
      <c r="O23" s="48">
        <v>652</v>
      </c>
      <c r="P23" s="48">
        <v>1167</v>
      </c>
      <c r="Q23" s="48"/>
      <c r="R23" s="48">
        <v>344</v>
      </c>
      <c r="S23" s="48">
        <v>107</v>
      </c>
      <c r="T23" s="48">
        <v>237</v>
      </c>
    </row>
    <row r="24" spans="1:20" s="5" customFormat="1" ht="12.75" customHeight="1" x14ac:dyDescent="0.2">
      <c r="A24" s="28" t="s">
        <v>26</v>
      </c>
      <c r="B24" s="48">
        <v>8656</v>
      </c>
      <c r="C24" s="48">
        <v>2376</v>
      </c>
      <c r="D24" s="48">
        <v>6280</v>
      </c>
      <c r="E24" s="48"/>
      <c r="F24" s="48">
        <v>430</v>
      </c>
      <c r="G24" s="48">
        <v>126</v>
      </c>
      <c r="H24" s="48">
        <v>304</v>
      </c>
      <c r="I24" s="48"/>
      <c r="J24" s="48">
        <v>234</v>
      </c>
      <c r="K24" s="48">
        <v>28</v>
      </c>
      <c r="L24" s="48">
        <v>206</v>
      </c>
      <c r="M24" s="48"/>
      <c r="N24" s="48">
        <v>6474</v>
      </c>
      <c r="O24" s="48">
        <v>1675</v>
      </c>
      <c r="P24" s="48">
        <v>4799</v>
      </c>
      <c r="Q24" s="48"/>
      <c r="R24" s="48">
        <v>1518</v>
      </c>
      <c r="S24" s="48">
        <v>547</v>
      </c>
      <c r="T24" s="48">
        <v>971</v>
      </c>
    </row>
    <row r="25" spans="1:20" s="5" customFormat="1" ht="12.75" customHeight="1" x14ac:dyDescent="0.2">
      <c r="A25" s="16" t="s">
        <v>27</v>
      </c>
      <c r="B25" s="48">
        <v>3351</v>
      </c>
      <c r="C25" s="48">
        <v>1059</v>
      </c>
      <c r="D25" s="48">
        <v>2292</v>
      </c>
      <c r="E25" s="48"/>
      <c r="F25" s="48">
        <v>180</v>
      </c>
      <c r="G25" s="48">
        <v>70</v>
      </c>
      <c r="H25" s="48">
        <v>110</v>
      </c>
      <c r="I25" s="48"/>
      <c r="J25" s="48">
        <v>77</v>
      </c>
      <c r="K25" s="48">
        <v>9</v>
      </c>
      <c r="L25" s="48">
        <v>68</v>
      </c>
      <c r="M25" s="48"/>
      <c r="N25" s="48">
        <v>2519</v>
      </c>
      <c r="O25" s="48">
        <v>810</v>
      </c>
      <c r="P25" s="48">
        <v>1709</v>
      </c>
      <c r="Q25" s="48"/>
      <c r="R25" s="48">
        <v>575</v>
      </c>
      <c r="S25" s="48">
        <v>170</v>
      </c>
      <c r="T25" s="48">
        <v>405</v>
      </c>
    </row>
    <row r="26" spans="1:20" s="5" customFormat="1" ht="12.75" customHeight="1" x14ac:dyDescent="0.2">
      <c r="A26" s="16" t="s">
        <v>28</v>
      </c>
      <c r="B26" s="48">
        <v>9430</v>
      </c>
      <c r="C26" s="48">
        <v>2361</v>
      </c>
      <c r="D26" s="48">
        <v>7069</v>
      </c>
      <c r="E26" s="48"/>
      <c r="F26" s="48">
        <v>540</v>
      </c>
      <c r="G26" s="48">
        <v>145</v>
      </c>
      <c r="H26" s="48">
        <v>395</v>
      </c>
      <c r="I26" s="48"/>
      <c r="J26" s="48">
        <v>234</v>
      </c>
      <c r="K26" s="48">
        <v>28</v>
      </c>
      <c r="L26" s="48">
        <v>206</v>
      </c>
      <c r="M26" s="48"/>
      <c r="N26" s="48">
        <v>6983</v>
      </c>
      <c r="O26" s="48">
        <v>1653</v>
      </c>
      <c r="P26" s="48">
        <v>5330</v>
      </c>
      <c r="Q26" s="48"/>
      <c r="R26" s="48">
        <v>1673</v>
      </c>
      <c r="S26" s="48">
        <v>535</v>
      </c>
      <c r="T26" s="48">
        <v>1138</v>
      </c>
    </row>
    <row r="27" spans="1:20" s="5" customFormat="1" ht="12.75" customHeight="1" x14ac:dyDescent="0.2">
      <c r="A27" s="16" t="s">
        <v>29</v>
      </c>
      <c r="B27" s="48">
        <v>2111</v>
      </c>
      <c r="C27" s="48">
        <v>683</v>
      </c>
      <c r="D27" s="48">
        <v>1428</v>
      </c>
      <c r="E27" s="48"/>
      <c r="F27" s="48">
        <v>129</v>
      </c>
      <c r="G27" s="48">
        <v>54</v>
      </c>
      <c r="H27" s="48">
        <v>75</v>
      </c>
      <c r="I27" s="48"/>
      <c r="J27" s="48">
        <v>36</v>
      </c>
      <c r="K27" s="48">
        <v>6</v>
      </c>
      <c r="L27" s="48">
        <v>30</v>
      </c>
      <c r="M27" s="48"/>
      <c r="N27" s="48">
        <v>1564</v>
      </c>
      <c r="O27" s="48">
        <v>523</v>
      </c>
      <c r="P27" s="48">
        <v>1041</v>
      </c>
      <c r="Q27" s="48"/>
      <c r="R27" s="48">
        <v>382</v>
      </c>
      <c r="S27" s="48">
        <v>100</v>
      </c>
      <c r="T27" s="48">
        <v>282</v>
      </c>
    </row>
    <row r="28" spans="1:20" s="5" customFormat="1" ht="12.75" customHeight="1" x14ac:dyDescent="0.2">
      <c r="A28" s="16" t="s">
        <v>30</v>
      </c>
      <c r="B28" s="48">
        <v>3150</v>
      </c>
      <c r="C28" s="48">
        <v>820</v>
      </c>
      <c r="D28" s="48">
        <v>2330</v>
      </c>
      <c r="E28" s="48"/>
      <c r="F28" s="48">
        <v>151</v>
      </c>
      <c r="G28" s="48">
        <v>41</v>
      </c>
      <c r="H28" s="48">
        <v>110</v>
      </c>
      <c r="I28" s="48"/>
      <c r="J28" s="48">
        <v>76</v>
      </c>
      <c r="K28" s="48">
        <v>6</v>
      </c>
      <c r="L28" s="48">
        <v>70</v>
      </c>
      <c r="M28" s="48"/>
      <c r="N28" s="48">
        <v>2348</v>
      </c>
      <c r="O28" s="48">
        <v>606</v>
      </c>
      <c r="P28" s="48">
        <v>1742</v>
      </c>
      <c r="Q28" s="48"/>
      <c r="R28" s="48">
        <v>575</v>
      </c>
      <c r="S28" s="48">
        <v>167</v>
      </c>
      <c r="T28" s="48">
        <v>408</v>
      </c>
    </row>
    <row r="29" spans="1:20" s="5" customFormat="1" ht="12.75" customHeight="1" x14ac:dyDescent="0.2">
      <c r="A29" s="16" t="s">
        <v>31</v>
      </c>
      <c r="B29" s="48">
        <v>2775</v>
      </c>
      <c r="C29" s="48">
        <v>899</v>
      </c>
      <c r="D29" s="48">
        <v>1876</v>
      </c>
      <c r="E29" s="48"/>
      <c r="F29" s="48">
        <v>172</v>
      </c>
      <c r="G29" s="48">
        <v>60</v>
      </c>
      <c r="H29" s="48">
        <v>112</v>
      </c>
      <c r="I29" s="48"/>
      <c r="J29" s="48">
        <v>61</v>
      </c>
      <c r="K29" s="48">
        <v>7</v>
      </c>
      <c r="L29" s="48">
        <v>54</v>
      </c>
      <c r="M29" s="48"/>
      <c r="N29" s="48">
        <v>2077</v>
      </c>
      <c r="O29" s="48">
        <v>695</v>
      </c>
      <c r="P29" s="48">
        <v>1382</v>
      </c>
      <c r="Q29" s="48"/>
      <c r="R29" s="48">
        <v>465</v>
      </c>
      <c r="S29" s="48">
        <v>137</v>
      </c>
      <c r="T29" s="48">
        <v>328</v>
      </c>
    </row>
    <row r="30" spans="1:20" s="5" customFormat="1" ht="12.75" customHeight="1" x14ac:dyDescent="0.2">
      <c r="A30" s="16" t="s">
        <v>32</v>
      </c>
      <c r="B30" s="48">
        <v>3181</v>
      </c>
      <c r="C30" s="48">
        <v>970</v>
      </c>
      <c r="D30" s="48">
        <v>2211</v>
      </c>
      <c r="E30" s="48"/>
      <c r="F30" s="48">
        <v>202</v>
      </c>
      <c r="G30" s="48">
        <v>57</v>
      </c>
      <c r="H30" s="48">
        <v>145</v>
      </c>
      <c r="I30" s="48"/>
      <c r="J30" s="48">
        <v>79</v>
      </c>
      <c r="K30" s="48">
        <v>8</v>
      </c>
      <c r="L30" s="48">
        <v>71</v>
      </c>
      <c r="M30" s="48"/>
      <c r="N30" s="48">
        <v>2383</v>
      </c>
      <c r="O30" s="48">
        <v>741</v>
      </c>
      <c r="P30" s="48">
        <v>1642</v>
      </c>
      <c r="Q30" s="48"/>
      <c r="R30" s="48">
        <v>517</v>
      </c>
      <c r="S30" s="48">
        <v>164</v>
      </c>
      <c r="T30" s="48">
        <v>353</v>
      </c>
    </row>
    <row r="31" spans="1:20" s="5" customFormat="1" ht="12.75" customHeight="1" x14ac:dyDescent="0.2">
      <c r="A31" s="16" t="s">
        <v>33</v>
      </c>
      <c r="B31" s="48">
        <v>2291</v>
      </c>
      <c r="C31" s="48">
        <v>653</v>
      </c>
      <c r="D31" s="48">
        <v>1638</v>
      </c>
      <c r="E31" s="48"/>
      <c r="F31" s="48">
        <v>116</v>
      </c>
      <c r="G31" s="48">
        <v>33</v>
      </c>
      <c r="H31" s="48">
        <v>83</v>
      </c>
      <c r="I31" s="48"/>
      <c r="J31" s="48">
        <v>54</v>
      </c>
      <c r="K31" s="48">
        <v>9</v>
      </c>
      <c r="L31" s="48">
        <v>45</v>
      </c>
      <c r="M31" s="48"/>
      <c r="N31" s="48">
        <v>1788</v>
      </c>
      <c r="O31" s="48">
        <v>515</v>
      </c>
      <c r="P31" s="48">
        <v>1273</v>
      </c>
      <c r="Q31" s="48"/>
      <c r="R31" s="48">
        <v>333</v>
      </c>
      <c r="S31" s="48">
        <v>96</v>
      </c>
      <c r="T31" s="48">
        <v>237</v>
      </c>
    </row>
    <row r="32" spans="1:20" s="5" customFormat="1" ht="12.75" customHeight="1" x14ac:dyDescent="0.2">
      <c r="A32" s="16" t="s">
        <v>34</v>
      </c>
      <c r="B32" s="48">
        <v>4081</v>
      </c>
      <c r="C32" s="48">
        <v>1194</v>
      </c>
      <c r="D32" s="48">
        <v>2887</v>
      </c>
      <c r="E32" s="48"/>
      <c r="F32" s="48">
        <v>207</v>
      </c>
      <c r="G32" s="48">
        <v>68</v>
      </c>
      <c r="H32" s="48">
        <v>139</v>
      </c>
      <c r="I32" s="48"/>
      <c r="J32" s="48">
        <v>97</v>
      </c>
      <c r="K32" s="48">
        <v>12</v>
      </c>
      <c r="L32" s="48">
        <v>85</v>
      </c>
      <c r="M32" s="48"/>
      <c r="N32" s="48">
        <v>3046</v>
      </c>
      <c r="O32" s="48">
        <v>879</v>
      </c>
      <c r="P32" s="48">
        <v>2167</v>
      </c>
      <c r="Q32" s="48"/>
      <c r="R32" s="48">
        <v>731</v>
      </c>
      <c r="S32" s="48">
        <v>235</v>
      </c>
      <c r="T32" s="48">
        <v>496</v>
      </c>
    </row>
    <row r="33" spans="1:24" s="5" customFormat="1" ht="12.75" customHeight="1" x14ac:dyDescent="0.2">
      <c r="A33" s="16" t="s">
        <v>35</v>
      </c>
      <c r="B33" s="48">
        <v>4464</v>
      </c>
      <c r="C33" s="48">
        <v>1538</v>
      </c>
      <c r="D33" s="48">
        <v>2926</v>
      </c>
      <c r="E33" s="48"/>
      <c r="F33" s="48">
        <v>262</v>
      </c>
      <c r="G33" s="48">
        <v>113</v>
      </c>
      <c r="H33" s="48">
        <v>149</v>
      </c>
      <c r="I33" s="48"/>
      <c r="J33" s="48">
        <v>80</v>
      </c>
      <c r="K33" s="48">
        <v>13</v>
      </c>
      <c r="L33" s="48">
        <v>67</v>
      </c>
      <c r="M33" s="48"/>
      <c r="N33" s="48">
        <v>3451</v>
      </c>
      <c r="O33" s="48">
        <v>1191</v>
      </c>
      <c r="P33" s="48">
        <v>2260</v>
      </c>
      <c r="Q33" s="48"/>
      <c r="R33" s="48">
        <v>671</v>
      </c>
      <c r="S33" s="48">
        <v>221</v>
      </c>
      <c r="T33" s="48">
        <v>450</v>
      </c>
    </row>
    <row r="34" spans="1:24" s="5" customFormat="1" ht="12.75" customHeight="1" x14ac:dyDescent="0.2">
      <c r="A34" s="16" t="s">
        <v>36</v>
      </c>
      <c r="B34" s="48">
        <v>1936</v>
      </c>
      <c r="C34" s="48">
        <v>614</v>
      </c>
      <c r="D34" s="48">
        <v>1322</v>
      </c>
      <c r="E34" s="48"/>
      <c r="F34" s="48">
        <v>108</v>
      </c>
      <c r="G34" s="48">
        <v>40</v>
      </c>
      <c r="H34" s="48">
        <v>68</v>
      </c>
      <c r="I34" s="48"/>
      <c r="J34" s="48">
        <v>38</v>
      </c>
      <c r="K34" s="48">
        <v>7</v>
      </c>
      <c r="L34" s="48">
        <v>31</v>
      </c>
      <c r="M34" s="48"/>
      <c r="N34" s="48">
        <v>1455</v>
      </c>
      <c r="O34" s="48">
        <v>456</v>
      </c>
      <c r="P34" s="48">
        <v>999</v>
      </c>
      <c r="Q34" s="48"/>
      <c r="R34" s="48">
        <v>335</v>
      </c>
      <c r="S34" s="48">
        <v>111</v>
      </c>
      <c r="T34" s="48">
        <v>224</v>
      </c>
    </row>
    <row r="35" spans="1:24" s="5" customFormat="1" ht="12.75" customHeight="1" x14ac:dyDescent="0.2">
      <c r="A35" s="16" t="s">
        <v>37</v>
      </c>
      <c r="B35" s="48">
        <v>2990</v>
      </c>
      <c r="C35" s="48">
        <v>1089</v>
      </c>
      <c r="D35" s="48">
        <v>1901</v>
      </c>
      <c r="E35" s="48"/>
      <c r="F35" s="48">
        <v>165</v>
      </c>
      <c r="G35" s="48">
        <v>77</v>
      </c>
      <c r="H35" s="48">
        <v>88</v>
      </c>
      <c r="I35" s="48"/>
      <c r="J35" s="48">
        <v>69</v>
      </c>
      <c r="K35" s="48">
        <v>4</v>
      </c>
      <c r="L35" s="48">
        <v>65</v>
      </c>
      <c r="M35" s="48"/>
      <c r="N35" s="48">
        <v>2313</v>
      </c>
      <c r="O35" s="48">
        <v>867</v>
      </c>
      <c r="P35" s="48">
        <v>1446</v>
      </c>
      <c r="Q35" s="48"/>
      <c r="R35" s="48">
        <v>443</v>
      </c>
      <c r="S35" s="48">
        <v>141</v>
      </c>
      <c r="T35" s="48">
        <v>302</v>
      </c>
    </row>
    <row r="36" spans="1:24" s="5" customFormat="1" ht="12.75" customHeight="1" x14ac:dyDescent="0.2">
      <c r="A36" s="16" t="s">
        <v>38</v>
      </c>
      <c r="B36" s="48">
        <v>994</v>
      </c>
      <c r="C36" s="48">
        <v>386</v>
      </c>
      <c r="D36" s="48">
        <v>608</v>
      </c>
      <c r="E36" s="48"/>
      <c r="F36" s="48">
        <v>71</v>
      </c>
      <c r="G36" s="48">
        <v>26</v>
      </c>
      <c r="H36" s="48">
        <v>45</v>
      </c>
      <c r="I36" s="48"/>
      <c r="J36" s="48">
        <v>21</v>
      </c>
      <c r="K36" s="48">
        <v>4</v>
      </c>
      <c r="L36" s="48">
        <v>17</v>
      </c>
      <c r="M36" s="48"/>
      <c r="N36" s="48">
        <v>737</v>
      </c>
      <c r="O36" s="48">
        <v>292</v>
      </c>
      <c r="P36" s="48">
        <v>445</v>
      </c>
      <c r="Q36" s="48"/>
      <c r="R36" s="48">
        <v>165</v>
      </c>
      <c r="S36" s="48">
        <v>64</v>
      </c>
      <c r="T36" s="48">
        <v>101</v>
      </c>
    </row>
    <row r="37" spans="1:24" s="5" customFormat="1" ht="12.75" customHeight="1" x14ac:dyDescent="0.2">
      <c r="A37" s="16" t="s">
        <v>39</v>
      </c>
      <c r="B37" s="48">
        <v>6055</v>
      </c>
      <c r="C37" s="48">
        <v>1598</v>
      </c>
      <c r="D37" s="48">
        <v>4457</v>
      </c>
      <c r="E37" s="48"/>
      <c r="F37" s="48">
        <v>319</v>
      </c>
      <c r="G37" s="48">
        <v>104</v>
      </c>
      <c r="H37" s="48">
        <v>215</v>
      </c>
      <c r="I37" s="48"/>
      <c r="J37" s="48">
        <v>127</v>
      </c>
      <c r="K37" s="48">
        <v>18</v>
      </c>
      <c r="L37" s="48">
        <v>109</v>
      </c>
      <c r="M37" s="48"/>
      <c r="N37" s="48">
        <v>4567</v>
      </c>
      <c r="O37" s="48">
        <v>1150</v>
      </c>
      <c r="P37" s="48">
        <v>3417</v>
      </c>
      <c r="Q37" s="48"/>
      <c r="R37" s="48">
        <v>1042</v>
      </c>
      <c r="S37" s="48">
        <v>326</v>
      </c>
      <c r="T37" s="48">
        <v>716</v>
      </c>
    </row>
    <row r="38" spans="1:24" s="5" customFormat="1" ht="12.75" customHeight="1" x14ac:dyDescent="0.2">
      <c r="A38" s="16" t="s">
        <v>40</v>
      </c>
      <c r="B38" s="48">
        <v>4946</v>
      </c>
      <c r="C38" s="48">
        <v>1482</v>
      </c>
      <c r="D38" s="48">
        <v>3464</v>
      </c>
      <c r="E38" s="48"/>
      <c r="F38" s="48">
        <v>259</v>
      </c>
      <c r="G38" s="48">
        <v>109</v>
      </c>
      <c r="H38" s="48">
        <v>150</v>
      </c>
      <c r="I38" s="48"/>
      <c r="J38" s="48">
        <v>107</v>
      </c>
      <c r="K38" s="48">
        <v>15</v>
      </c>
      <c r="L38" s="48">
        <v>92</v>
      </c>
      <c r="M38" s="48"/>
      <c r="N38" s="48">
        <v>3623</v>
      </c>
      <c r="O38" s="48">
        <v>1101</v>
      </c>
      <c r="P38" s="48">
        <v>2522</v>
      </c>
      <c r="Q38" s="48"/>
      <c r="R38" s="48">
        <v>957</v>
      </c>
      <c r="S38" s="48">
        <v>257</v>
      </c>
      <c r="T38" s="48">
        <v>700</v>
      </c>
    </row>
    <row r="39" spans="1:24" s="5" customFormat="1" ht="12.75" customHeight="1" thickBot="1" x14ac:dyDescent="0.25">
      <c r="A39" s="17" t="s">
        <v>41</v>
      </c>
      <c r="B39" s="50">
        <v>1009</v>
      </c>
      <c r="C39" s="50">
        <v>467</v>
      </c>
      <c r="D39" s="50">
        <v>542</v>
      </c>
      <c r="E39" s="50"/>
      <c r="F39" s="50">
        <v>50</v>
      </c>
      <c r="G39" s="50">
        <v>27</v>
      </c>
      <c r="H39" s="50">
        <v>23</v>
      </c>
      <c r="I39" s="50"/>
      <c r="J39" s="50">
        <v>14</v>
      </c>
      <c r="K39" s="50">
        <v>2</v>
      </c>
      <c r="L39" s="50">
        <v>12</v>
      </c>
      <c r="M39" s="50"/>
      <c r="N39" s="50">
        <v>815</v>
      </c>
      <c r="O39" s="50">
        <v>399</v>
      </c>
      <c r="P39" s="50">
        <v>416</v>
      </c>
      <c r="Q39" s="50"/>
      <c r="R39" s="50">
        <v>130</v>
      </c>
      <c r="S39" s="50">
        <v>39</v>
      </c>
      <c r="T39" s="50">
        <v>91</v>
      </c>
    </row>
    <row r="40" spans="1:24" s="99" customFormat="1" ht="12.75" customHeight="1" x14ac:dyDescent="0.2">
      <c r="A40" s="339" t="s">
        <v>232</v>
      </c>
      <c r="B40" s="339"/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39"/>
      <c r="S40" s="339"/>
      <c r="T40" s="339"/>
    </row>
    <row r="41" spans="1:24" s="5" customForma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4" s="5" customFormat="1" ht="13.5" thickBo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4" s="5" customFormat="1" ht="19.5" thickBot="1" x14ac:dyDescent="0.35">
      <c r="A43" s="357" t="s">
        <v>219</v>
      </c>
      <c r="B43" s="357"/>
      <c r="C43" s="357"/>
      <c r="D43" s="357"/>
      <c r="E43" s="357"/>
      <c r="F43" s="357"/>
      <c r="G43" s="357"/>
      <c r="H43" s="357"/>
      <c r="I43" s="357"/>
      <c r="J43" s="357"/>
      <c r="K43" s="357"/>
      <c r="L43" s="357"/>
      <c r="M43" s="357"/>
      <c r="N43" s="357"/>
      <c r="O43" s="357"/>
      <c r="P43" s="357"/>
      <c r="Q43" s="357"/>
      <c r="R43" s="357"/>
      <c r="S43" s="357"/>
      <c r="T43" s="357"/>
      <c r="V43" s="179"/>
      <c r="W43" s="285" t="s">
        <v>195</v>
      </c>
      <c r="X43" s="179"/>
    </row>
    <row r="44" spans="1:24" s="5" customFormat="1" x14ac:dyDescent="0.2">
      <c r="A44" s="357" t="s">
        <v>125</v>
      </c>
      <c r="B44" s="357"/>
      <c r="C44" s="357"/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V44" s="179"/>
      <c r="W44" s="179"/>
      <c r="X44" s="179"/>
    </row>
    <row r="45" spans="1:24" s="5" customFormat="1" x14ac:dyDescent="0.2">
      <c r="A45" s="357" t="s">
        <v>12</v>
      </c>
      <c r="B45" s="357"/>
      <c r="C45" s="357"/>
      <c r="D45" s="357"/>
      <c r="E45" s="357"/>
      <c r="F45" s="357"/>
      <c r="G45" s="357"/>
      <c r="H45" s="357"/>
      <c r="I45" s="357"/>
      <c r="J45" s="357"/>
      <c r="K45" s="357"/>
      <c r="L45" s="357"/>
      <c r="M45" s="357"/>
      <c r="N45" s="357"/>
      <c r="O45" s="357"/>
      <c r="P45" s="357"/>
      <c r="Q45" s="357"/>
      <c r="R45" s="357"/>
      <c r="S45" s="357"/>
      <c r="T45" s="357"/>
    </row>
    <row r="46" spans="1:24" s="5" customFormat="1" x14ac:dyDescent="0.2">
      <c r="A46" s="357" t="s">
        <v>13</v>
      </c>
      <c r="B46" s="357"/>
      <c r="C46" s="357"/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  <c r="O46" s="357"/>
      <c r="P46" s="357"/>
      <c r="Q46" s="357"/>
      <c r="R46" s="357"/>
      <c r="S46" s="357"/>
      <c r="T46" s="357"/>
    </row>
    <row r="47" spans="1:24" s="5" customFormat="1" x14ac:dyDescent="0.2">
      <c r="A47" s="357" t="s">
        <v>353</v>
      </c>
      <c r="B47" s="357"/>
      <c r="C47" s="357"/>
      <c r="D47" s="357"/>
      <c r="E47" s="357"/>
      <c r="F47" s="357"/>
      <c r="G47" s="357"/>
      <c r="H47" s="357"/>
      <c r="I47" s="357"/>
      <c r="J47" s="357"/>
      <c r="K47" s="357"/>
      <c r="L47" s="357"/>
      <c r="M47" s="357"/>
      <c r="N47" s="357"/>
      <c r="O47" s="357"/>
      <c r="P47" s="357"/>
      <c r="Q47" s="357"/>
      <c r="R47" s="357"/>
      <c r="S47" s="357"/>
      <c r="T47" s="357"/>
    </row>
    <row r="48" spans="1:24" s="5" customFormat="1" x14ac:dyDescent="0.2">
      <c r="A48" s="357" t="s">
        <v>403</v>
      </c>
      <c r="B48" s="357"/>
      <c r="C48" s="357"/>
      <c r="D48" s="357"/>
      <c r="E48" s="357"/>
      <c r="F48" s="357"/>
      <c r="G48" s="357"/>
      <c r="H48" s="357"/>
      <c r="I48" s="357"/>
      <c r="J48" s="357"/>
      <c r="K48" s="357"/>
      <c r="L48" s="357"/>
      <c r="M48" s="357"/>
      <c r="N48" s="357"/>
      <c r="O48" s="357"/>
      <c r="P48" s="357"/>
      <c r="Q48" s="357"/>
      <c r="R48" s="357"/>
      <c r="S48" s="357"/>
      <c r="T48" s="357"/>
    </row>
    <row r="49" spans="1:20" s="5" customFormat="1" ht="13.5" x14ac:dyDescent="0.25">
      <c r="A49" s="371" t="s">
        <v>149</v>
      </c>
      <c r="B49" s="371"/>
      <c r="C49" s="371"/>
      <c r="D49" s="371"/>
      <c r="E49" s="371"/>
      <c r="F49" s="371"/>
      <c r="G49" s="371"/>
      <c r="H49" s="371"/>
      <c r="I49" s="371"/>
      <c r="J49" s="371"/>
      <c r="K49" s="371"/>
      <c r="L49" s="371"/>
      <c r="M49" s="371"/>
      <c r="N49" s="371"/>
      <c r="O49" s="371"/>
      <c r="P49" s="371"/>
      <c r="Q49" s="371"/>
      <c r="R49" s="371"/>
      <c r="S49" s="371"/>
      <c r="T49" s="371"/>
    </row>
    <row r="50" spans="1:20" s="5" customFormat="1" ht="14.25" thickBot="1" x14ac:dyDescent="0.3">
      <c r="A50" s="137"/>
      <c r="B50" s="138"/>
      <c r="C50" s="138"/>
      <c r="D50" s="138"/>
      <c r="E50" s="138"/>
      <c r="F50" s="373"/>
      <c r="G50" s="373"/>
      <c r="H50" s="373"/>
      <c r="I50" s="138"/>
      <c r="J50" s="138"/>
      <c r="K50" s="138"/>
      <c r="L50" s="138"/>
      <c r="M50" s="138"/>
      <c r="N50" s="373"/>
      <c r="O50" s="373"/>
      <c r="P50" s="373"/>
      <c r="Q50" s="17"/>
      <c r="R50" s="17"/>
      <c r="S50" s="17"/>
      <c r="T50" s="17"/>
    </row>
    <row r="51" spans="1:20" s="5" customFormat="1" ht="25.5" customHeight="1" x14ac:dyDescent="0.2">
      <c r="A51" s="369" t="s">
        <v>83</v>
      </c>
      <c r="B51" s="372" t="s">
        <v>0</v>
      </c>
      <c r="C51" s="372"/>
      <c r="D51" s="372"/>
      <c r="E51" s="199"/>
      <c r="F51" s="372" t="s">
        <v>81</v>
      </c>
      <c r="G51" s="372"/>
      <c r="H51" s="372"/>
      <c r="I51" s="199"/>
      <c r="J51" s="372" t="s">
        <v>79</v>
      </c>
      <c r="K51" s="372"/>
      <c r="L51" s="372"/>
      <c r="M51" s="199"/>
      <c r="N51" s="372" t="s">
        <v>1</v>
      </c>
      <c r="O51" s="372"/>
      <c r="P51" s="372"/>
      <c r="Q51" s="22"/>
      <c r="R51" s="372" t="s">
        <v>82</v>
      </c>
      <c r="S51" s="372"/>
      <c r="T51" s="372"/>
    </row>
    <row r="52" spans="1:20" s="5" customFormat="1" ht="15.75" customHeight="1" thickBot="1" x14ac:dyDescent="0.25">
      <c r="A52" s="370"/>
      <c r="B52" s="23" t="s">
        <v>2</v>
      </c>
      <c r="C52" s="23" t="s">
        <v>3</v>
      </c>
      <c r="D52" s="23" t="s">
        <v>4</v>
      </c>
      <c r="E52" s="23"/>
      <c r="F52" s="23" t="s">
        <v>2</v>
      </c>
      <c r="G52" s="23" t="s">
        <v>3</v>
      </c>
      <c r="H52" s="23" t="s">
        <v>4</v>
      </c>
      <c r="I52" s="23"/>
      <c r="J52" s="23" t="s">
        <v>2</v>
      </c>
      <c r="K52" s="23" t="s">
        <v>3</v>
      </c>
      <c r="L52" s="23" t="s">
        <v>4</v>
      </c>
      <c r="M52" s="23"/>
      <c r="N52" s="23" t="s">
        <v>2</v>
      </c>
      <c r="O52" s="23" t="s">
        <v>3</v>
      </c>
      <c r="P52" s="23" t="s">
        <v>4</v>
      </c>
      <c r="Q52" s="23"/>
      <c r="R52" s="23" t="s">
        <v>2</v>
      </c>
      <c r="S52" s="23" t="s">
        <v>3</v>
      </c>
      <c r="T52" s="23" t="s">
        <v>4</v>
      </c>
    </row>
    <row r="53" spans="1:20" s="5" customFormat="1" ht="12.75" customHeight="1" x14ac:dyDescent="0.25">
      <c r="A53" s="24" t="s">
        <v>14</v>
      </c>
      <c r="B53" s="139">
        <f>+C53+D53</f>
        <v>100</v>
      </c>
      <c r="C53" s="139">
        <f>+C11/B11*100</f>
        <v>28.546334705052821</v>
      </c>
      <c r="D53" s="139">
        <f>+D11/B11*100</f>
        <v>71.453665294947172</v>
      </c>
      <c r="E53" s="140"/>
      <c r="F53" s="139">
        <f>+G53+H53</f>
        <v>100.00000000000001</v>
      </c>
      <c r="G53" s="139">
        <f>+G11/F11*100</f>
        <v>33.455183506360584</v>
      </c>
      <c r="H53" s="139">
        <f>+H11/F11*100</f>
        <v>66.544816493639431</v>
      </c>
      <c r="I53" s="140"/>
      <c r="J53" s="139">
        <f>+K53+L53</f>
        <v>100</v>
      </c>
      <c r="K53" s="139">
        <f>+K11/J11*100</f>
        <v>14.532183145321831</v>
      </c>
      <c r="L53" s="139">
        <f>+L11/J11*100</f>
        <v>85.467816854678176</v>
      </c>
      <c r="M53" s="140"/>
      <c r="N53" s="139">
        <f>+O53+P53</f>
        <v>100</v>
      </c>
      <c r="O53" s="139">
        <f>+O11/N11*100</f>
        <v>28.224145035022662</v>
      </c>
      <c r="P53" s="139">
        <f>+P11/N11*100</f>
        <v>71.775854964977341</v>
      </c>
      <c r="Q53" s="141"/>
      <c r="R53" s="139">
        <f>+S53+T53</f>
        <v>100</v>
      </c>
      <c r="S53" s="139">
        <f>+S11/R11*100</f>
        <v>30.28648123293377</v>
      </c>
      <c r="T53" s="139">
        <f>+T11/R11*100</f>
        <v>69.713518767066233</v>
      </c>
    </row>
    <row r="54" spans="1:20" s="5" customFormat="1" ht="12.75" customHeight="1" x14ac:dyDescent="0.2">
      <c r="A54" s="2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</row>
    <row r="55" spans="1:20" s="5" customFormat="1" ht="12.75" customHeight="1" x14ac:dyDescent="0.2">
      <c r="A55" s="16" t="s">
        <v>15</v>
      </c>
      <c r="B55" s="122">
        <f t="shared" ref="B55:B81" si="1">+C55+D55</f>
        <v>100</v>
      </c>
      <c r="C55" s="122">
        <f t="shared" ref="C55:C81" si="2">+C13/B13*100</f>
        <v>25.804135554279149</v>
      </c>
      <c r="D55" s="122">
        <f t="shared" ref="D55:D81" si="3">+D13/B13*100</f>
        <v>74.195864445720844</v>
      </c>
      <c r="E55" s="16"/>
      <c r="F55" s="122">
        <f t="shared" ref="F55:F81" si="4">+G55+H55</f>
        <v>100</v>
      </c>
      <c r="G55" s="122">
        <f t="shared" ref="G55:G81" si="5">+G13/F13*100</f>
        <v>28.672985781990523</v>
      </c>
      <c r="H55" s="122">
        <f t="shared" ref="H55:H81" si="6">+H13/F13*100</f>
        <v>71.327014218009481</v>
      </c>
      <c r="I55" s="16"/>
      <c r="J55" s="122">
        <f t="shared" ref="J55:J81" si="7">+K55+L55</f>
        <v>100</v>
      </c>
      <c r="K55" s="122">
        <f t="shared" ref="K55:K81" si="8">+K13/J13*100</f>
        <v>14.644351464435147</v>
      </c>
      <c r="L55" s="122">
        <f t="shared" ref="L55:L81" si="9">+L13/J13*100</f>
        <v>85.355648535564853</v>
      </c>
      <c r="M55" s="16"/>
      <c r="N55" s="122">
        <f t="shared" ref="N55:N81" si="10">+O55+P55</f>
        <v>100</v>
      </c>
      <c r="O55" s="122">
        <f t="shared" ref="O55:O81" si="11">+O13/N13*100</f>
        <v>25.841543513957305</v>
      </c>
      <c r="P55" s="122">
        <f t="shared" ref="P55:P81" si="12">+P13/N13*100</f>
        <v>74.158456486042695</v>
      </c>
      <c r="Q55" s="16"/>
      <c r="R55" s="122">
        <f t="shared" ref="R55" si="13">+S55+T55</f>
        <v>100</v>
      </c>
      <c r="S55" s="122">
        <f t="shared" ref="S55:S81" si="14">+S13/R13*100</f>
        <v>26.694619147449338</v>
      </c>
      <c r="T55" s="122">
        <f t="shared" ref="T55:T81" si="15">+T13/R13*100</f>
        <v>73.305380852550655</v>
      </c>
    </row>
    <row r="56" spans="1:20" s="5" customFormat="1" ht="12.75" customHeight="1" x14ac:dyDescent="0.2">
      <c r="A56" s="16" t="s">
        <v>16</v>
      </c>
      <c r="B56" s="122">
        <f>+C56+D56</f>
        <v>99.999999999999986</v>
      </c>
      <c r="C56" s="122">
        <f t="shared" si="2"/>
        <v>24.915121441629669</v>
      </c>
      <c r="D56" s="122">
        <f t="shared" si="3"/>
        <v>75.08487855837032</v>
      </c>
      <c r="E56" s="16"/>
      <c r="F56" s="122">
        <f>+G56+H56</f>
        <v>100</v>
      </c>
      <c r="G56" s="122">
        <f t="shared" si="5"/>
        <v>25.431034482758619</v>
      </c>
      <c r="H56" s="122">
        <f t="shared" si="6"/>
        <v>74.568965517241381</v>
      </c>
      <c r="I56" s="16"/>
      <c r="J56" s="122">
        <f>+K56+L56</f>
        <v>100</v>
      </c>
      <c r="K56" s="122">
        <f t="shared" si="8"/>
        <v>18.103448275862068</v>
      </c>
      <c r="L56" s="122">
        <f t="shared" si="9"/>
        <v>81.896551724137936</v>
      </c>
      <c r="M56" s="16"/>
      <c r="N56" s="122">
        <f>+O56+P56</f>
        <v>100</v>
      </c>
      <c r="O56" s="122">
        <f t="shared" si="11"/>
        <v>23.534815359176925</v>
      </c>
      <c r="P56" s="122">
        <f t="shared" si="12"/>
        <v>76.465184640823082</v>
      </c>
      <c r="Q56" s="16"/>
      <c r="R56" s="122">
        <f>+S56+T56</f>
        <v>100</v>
      </c>
      <c r="S56" s="122">
        <f t="shared" si="14"/>
        <v>30.743910467412771</v>
      </c>
      <c r="T56" s="122">
        <f t="shared" si="15"/>
        <v>69.256089532587225</v>
      </c>
    </row>
    <row r="57" spans="1:20" s="5" customFormat="1" ht="12.75" customHeight="1" x14ac:dyDescent="0.2">
      <c r="A57" s="16" t="s">
        <v>17</v>
      </c>
      <c r="B57" s="122">
        <f>+C57+D57</f>
        <v>100</v>
      </c>
      <c r="C57" s="122">
        <f t="shared" si="2"/>
        <v>27.400827079185174</v>
      </c>
      <c r="D57" s="122">
        <f t="shared" si="3"/>
        <v>72.599172920814823</v>
      </c>
      <c r="E57" s="16"/>
      <c r="F57" s="122">
        <f>+G57+H57</f>
        <v>100</v>
      </c>
      <c r="G57" s="122">
        <f t="shared" si="5"/>
        <v>30.166270783847981</v>
      </c>
      <c r="H57" s="122">
        <f t="shared" si="6"/>
        <v>69.833729216152022</v>
      </c>
      <c r="I57" s="16"/>
      <c r="J57" s="122">
        <f>+K57+L57</f>
        <v>100</v>
      </c>
      <c r="K57" s="122">
        <f t="shared" si="8"/>
        <v>21.327014218009481</v>
      </c>
      <c r="L57" s="122">
        <f t="shared" si="9"/>
        <v>78.672985781990519</v>
      </c>
      <c r="M57" s="16"/>
      <c r="N57" s="122">
        <f>+O57+P57</f>
        <v>100</v>
      </c>
      <c r="O57" s="122">
        <f t="shared" si="11"/>
        <v>26.344919194155413</v>
      </c>
      <c r="P57" s="122">
        <f t="shared" si="12"/>
        <v>73.655080805844591</v>
      </c>
      <c r="Q57" s="16"/>
      <c r="R57" s="122">
        <f>+S57+T57</f>
        <v>100.00000000000001</v>
      </c>
      <c r="S57" s="122">
        <f t="shared" si="14"/>
        <v>30.942028985507246</v>
      </c>
      <c r="T57" s="122">
        <f t="shared" si="15"/>
        <v>69.057971014492765</v>
      </c>
    </row>
    <row r="58" spans="1:20" s="5" customFormat="1" ht="12.75" customHeight="1" x14ac:dyDescent="0.2">
      <c r="A58" s="16" t="s">
        <v>18</v>
      </c>
      <c r="B58" s="122">
        <f>+C58+D58</f>
        <v>100</v>
      </c>
      <c r="C58" s="122">
        <f t="shared" si="2"/>
        <v>27.138783269961976</v>
      </c>
      <c r="D58" s="122">
        <f t="shared" si="3"/>
        <v>72.861216730038024</v>
      </c>
      <c r="E58" s="16"/>
      <c r="F58" s="122">
        <f>+G58+H58</f>
        <v>100</v>
      </c>
      <c r="G58" s="122">
        <f t="shared" si="5"/>
        <v>31.79190751445087</v>
      </c>
      <c r="H58" s="122">
        <f t="shared" si="6"/>
        <v>68.20809248554913</v>
      </c>
      <c r="I58" s="16"/>
      <c r="J58" s="122">
        <f>+K58+L58</f>
        <v>100</v>
      </c>
      <c r="K58" s="122">
        <f t="shared" si="8"/>
        <v>14.97005988023952</v>
      </c>
      <c r="L58" s="122">
        <f t="shared" si="9"/>
        <v>85.029940119760482</v>
      </c>
      <c r="M58" s="16"/>
      <c r="N58" s="122">
        <f>+O58+P58</f>
        <v>100</v>
      </c>
      <c r="O58" s="122">
        <f t="shared" si="11"/>
        <v>26.258680555555557</v>
      </c>
      <c r="P58" s="122">
        <f t="shared" si="12"/>
        <v>73.741319444444443</v>
      </c>
      <c r="Q58" s="16"/>
      <c r="R58" s="122">
        <f>+S58+T58</f>
        <v>100</v>
      </c>
      <c r="S58" s="122">
        <f t="shared" si="14"/>
        <v>30.898404701931149</v>
      </c>
      <c r="T58" s="122">
        <f t="shared" si="15"/>
        <v>69.101595298068858</v>
      </c>
    </row>
    <row r="59" spans="1:20" s="5" customFormat="1" ht="12.75" customHeight="1" x14ac:dyDescent="0.2">
      <c r="A59" s="16" t="s">
        <v>19</v>
      </c>
      <c r="B59" s="122">
        <f>+C59+D59</f>
        <v>100</v>
      </c>
      <c r="C59" s="122">
        <f t="shared" si="2"/>
        <v>31.396786155747836</v>
      </c>
      <c r="D59" s="122">
        <f t="shared" si="3"/>
        <v>68.603213844252167</v>
      </c>
      <c r="E59" s="16"/>
      <c r="F59" s="122">
        <f>+G59+H59</f>
        <v>100</v>
      </c>
      <c r="G59" s="122">
        <f t="shared" si="5"/>
        <v>47.692307692307693</v>
      </c>
      <c r="H59" s="122">
        <f t="shared" si="6"/>
        <v>52.307692307692314</v>
      </c>
      <c r="I59" s="16"/>
      <c r="J59" s="122">
        <f>+K59+L59</f>
        <v>100</v>
      </c>
      <c r="K59" s="122">
        <f t="shared" si="8"/>
        <v>21.666666666666668</v>
      </c>
      <c r="L59" s="122">
        <f t="shared" si="9"/>
        <v>78.333333333333329</v>
      </c>
      <c r="M59" s="16"/>
      <c r="N59" s="122">
        <f>+O59+P59</f>
        <v>100</v>
      </c>
      <c r="O59" s="122">
        <f t="shared" si="11"/>
        <v>30.824175824175825</v>
      </c>
      <c r="P59" s="122">
        <f t="shared" si="12"/>
        <v>69.175824175824175</v>
      </c>
      <c r="Q59" s="16"/>
      <c r="R59" s="122">
        <f>+S59+T59</f>
        <v>100</v>
      </c>
      <c r="S59" s="122">
        <f t="shared" si="14"/>
        <v>30.215827338129497</v>
      </c>
      <c r="T59" s="122">
        <f t="shared" si="15"/>
        <v>69.7841726618705</v>
      </c>
    </row>
    <row r="60" spans="1:20" s="5" customFormat="1" ht="12.75" customHeight="1" x14ac:dyDescent="0.2">
      <c r="A60" s="16" t="s">
        <v>20</v>
      </c>
      <c r="B60" s="122">
        <f t="shared" si="1"/>
        <v>100.00000000000001</v>
      </c>
      <c r="C60" s="122">
        <f t="shared" si="2"/>
        <v>31.499436302142055</v>
      </c>
      <c r="D60" s="122">
        <f t="shared" si="3"/>
        <v>68.500563697857956</v>
      </c>
      <c r="E60" s="16"/>
      <c r="F60" s="122">
        <f t="shared" si="4"/>
        <v>100</v>
      </c>
      <c r="G60" s="122">
        <f t="shared" si="5"/>
        <v>43.347639484978536</v>
      </c>
      <c r="H60" s="122">
        <f t="shared" si="6"/>
        <v>56.652360515021464</v>
      </c>
      <c r="I60" s="16"/>
      <c r="J60" s="122">
        <f t="shared" si="7"/>
        <v>100</v>
      </c>
      <c r="K60" s="122">
        <f t="shared" si="8"/>
        <v>14.018691588785046</v>
      </c>
      <c r="L60" s="122">
        <f t="shared" si="9"/>
        <v>85.981308411214954</v>
      </c>
      <c r="M60" s="16"/>
      <c r="N60" s="122">
        <f t="shared" si="10"/>
        <v>100</v>
      </c>
      <c r="O60" s="122">
        <f t="shared" si="11"/>
        <v>30.819672131147541</v>
      </c>
      <c r="P60" s="122">
        <f t="shared" si="12"/>
        <v>69.180327868852459</v>
      </c>
      <c r="Q60" s="16"/>
      <c r="R60" s="122">
        <f t="shared" ref="R60:R62" si="16">+S60+T60</f>
        <v>100</v>
      </c>
      <c r="S60" s="122">
        <f t="shared" si="14"/>
        <v>33.378378378378379</v>
      </c>
      <c r="T60" s="122">
        <f t="shared" si="15"/>
        <v>66.621621621621614</v>
      </c>
    </row>
    <row r="61" spans="1:20" s="5" customFormat="1" ht="12.75" customHeight="1" x14ac:dyDescent="0.2">
      <c r="A61" s="16" t="s">
        <v>21</v>
      </c>
      <c r="B61" s="122">
        <f t="shared" si="1"/>
        <v>100</v>
      </c>
      <c r="C61" s="122">
        <f t="shared" si="2"/>
        <v>29.134466769706336</v>
      </c>
      <c r="D61" s="122">
        <f t="shared" si="3"/>
        <v>70.865533230293664</v>
      </c>
      <c r="E61" s="16"/>
      <c r="F61" s="122">
        <f t="shared" si="4"/>
        <v>100</v>
      </c>
      <c r="G61" s="122">
        <f t="shared" si="5"/>
        <v>47.142857142857139</v>
      </c>
      <c r="H61" s="122">
        <f t="shared" si="6"/>
        <v>52.857142857142861</v>
      </c>
      <c r="I61" s="16"/>
      <c r="J61" s="122">
        <f t="shared" si="7"/>
        <v>100</v>
      </c>
      <c r="K61" s="122">
        <f t="shared" si="8"/>
        <v>7.1428571428571423</v>
      </c>
      <c r="L61" s="122">
        <f t="shared" si="9"/>
        <v>92.857142857142861</v>
      </c>
      <c r="M61" s="16"/>
      <c r="N61" s="122">
        <f t="shared" si="10"/>
        <v>100</v>
      </c>
      <c r="O61" s="122">
        <f t="shared" si="11"/>
        <v>28.336755646817245</v>
      </c>
      <c r="P61" s="122">
        <f t="shared" si="12"/>
        <v>71.663244353182748</v>
      </c>
      <c r="Q61" s="16"/>
      <c r="R61" s="122">
        <f t="shared" si="16"/>
        <v>100</v>
      </c>
      <c r="S61" s="122">
        <f t="shared" si="14"/>
        <v>29.72972972972973</v>
      </c>
      <c r="T61" s="122">
        <f t="shared" si="15"/>
        <v>70.270270270270274</v>
      </c>
    </row>
    <row r="62" spans="1:20" s="5" customFormat="1" ht="12.75" customHeight="1" x14ac:dyDescent="0.2">
      <c r="A62" s="16" t="s">
        <v>22</v>
      </c>
      <c r="B62" s="122">
        <f t="shared" si="1"/>
        <v>100</v>
      </c>
      <c r="C62" s="122">
        <f t="shared" si="2"/>
        <v>25.574626116631539</v>
      </c>
      <c r="D62" s="122">
        <f t="shared" si="3"/>
        <v>74.425373883368465</v>
      </c>
      <c r="E62" s="16"/>
      <c r="F62" s="122">
        <f t="shared" si="4"/>
        <v>100</v>
      </c>
      <c r="G62" s="122">
        <f t="shared" si="5"/>
        <v>30.0187617260788</v>
      </c>
      <c r="H62" s="122">
        <f t="shared" si="6"/>
        <v>69.981238273921193</v>
      </c>
      <c r="I62" s="16"/>
      <c r="J62" s="122">
        <f t="shared" si="7"/>
        <v>100</v>
      </c>
      <c r="K62" s="122">
        <f t="shared" si="8"/>
        <v>15.175097276264591</v>
      </c>
      <c r="L62" s="122">
        <f t="shared" si="9"/>
        <v>84.824902723735406</v>
      </c>
      <c r="M62" s="16"/>
      <c r="N62" s="122">
        <f t="shared" si="10"/>
        <v>100</v>
      </c>
      <c r="O62" s="122">
        <f t="shared" si="11"/>
        <v>25.075239398084815</v>
      </c>
      <c r="P62" s="122">
        <f t="shared" si="12"/>
        <v>74.924760601915182</v>
      </c>
      <c r="Q62" s="16"/>
      <c r="R62" s="122">
        <f t="shared" si="16"/>
        <v>100</v>
      </c>
      <c r="S62" s="122">
        <f t="shared" si="14"/>
        <v>27.697262479871178</v>
      </c>
      <c r="T62" s="122">
        <f t="shared" si="15"/>
        <v>72.302737520128829</v>
      </c>
    </row>
    <row r="63" spans="1:20" s="5" customFormat="1" ht="12.75" customHeight="1" x14ac:dyDescent="0.2">
      <c r="A63" s="16" t="s">
        <v>23</v>
      </c>
      <c r="B63" s="122">
        <f>+C63+D63</f>
        <v>100</v>
      </c>
      <c r="C63" s="122">
        <f t="shared" si="2"/>
        <v>25.640060240963859</v>
      </c>
      <c r="D63" s="122">
        <f t="shared" si="3"/>
        <v>74.359939759036138</v>
      </c>
      <c r="E63" s="16"/>
      <c r="F63" s="122">
        <f>+G63+H63</f>
        <v>100</v>
      </c>
      <c r="G63" s="122">
        <f t="shared" si="5"/>
        <v>27.598566308243726</v>
      </c>
      <c r="H63" s="122">
        <f t="shared" si="6"/>
        <v>72.401433691756267</v>
      </c>
      <c r="I63" s="16"/>
      <c r="J63" s="122">
        <f>+K63+L63</f>
        <v>100</v>
      </c>
      <c r="K63" s="122">
        <f t="shared" si="8"/>
        <v>13.385826771653544</v>
      </c>
      <c r="L63" s="122">
        <f t="shared" si="9"/>
        <v>86.614173228346459</v>
      </c>
      <c r="M63" s="16"/>
      <c r="N63" s="122">
        <f>+O63+P63</f>
        <v>100</v>
      </c>
      <c r="O63" s="122">
        <f t="shared" si="11"/>
        <v>25.529265255292653</v>
      </c>
      <c r="P63" s="122">
        <f t="shared" si="12"/>
        <v>74.470734744707343</v>
      </c>
      <c r="Q63" s="16"/>
      <c r="R63" s="122">
        <f>+S63+T63</f>
        <v>100</v>
      </c>
      <c r="S63" s="122">
        <f t="shared" si="14"/>
        <v>27.27272727272727</v>
      </c>
      <c r="T63" s="122">
        <f t="shared" si="15"/>
        <v>72.727272727272734</v>
      </c>
    </row>
    <row r="64" spans="1:20" s="5" customFormat="1" ht="12.75" customHeight="1" x14ac:dyDescent="0.2">
      <c r="A64" s="16" t="s">
        <v>24</v>
      </c>
      <c r="B64" s="122">
        <f t="shared" si="1"/>
        <v>100</v>
      </c>
      <c r="C64" s="122">
        <f t="shared" si="2"/>
        <v>29.471761303090272</v>
      </c>
      <c r="D64" s="122">
        <f t="shared" si="3"/>
        <v>70.528238696909725</v>
      </c>
      <c r="E64" s="16"/>
      <c r="F64" s="122">
        <f t="shared" si="4"/>
        <v>100</v>
      </c>
      <c r="G64" s="122">
        <f t="shared" si="5"/>
        <v>38.498789346246973</v>
      </c>
      <c r="H64" s="122">
        <f t="shared" si="6"/>
        <v>61.501210653753027</v>
      </c>
      <c r="I64" s="16"/>
      <c r="J64" s="122">
        <f t="shared" si="7"/>
        <v>100</v>
      </c>
      <c r="K64" s="122">
        <f t="shared" si="8"/>
        <v>15.441176470588236</v>
      </c>
      <c r="L64" s="122">
        <f t="shared" si="9"/>
        <v>84.558823529411768</v>
      </c>
      <c r="M64" s="16"/>
      <c r="N64" s="122">
        <f t="shared" si="10"/>
        <v>100</v>
      </c>
      <c r="O64" s="122">
        <f t="shared" si="11"/>
        <v>29.880154377412151</v>
      </c>
      <c r="P64" s="122">
        <f t="shared" si="12"/>
        <v>70.119845622587846</v>
      </c>
      <c r="Q64" s="16"/>
      <c r="R64" s="122">
        <f t="shared" ref="R64:R81" si="17">+S64+T64</f>
        <v>100</v>
      </c>
      <c r="S64" s="122">
        <f t="shared" si="14"/>
        <v>25.979945305378305</v>
      </c>
      <c r="T64" s="122">
        <f t="shared" si="15"/>
        <v>74.020054694621692</v>
      </c>
    </row>
    <row r="65" spans="1:20" s="5" customFormat="1" ht="12.75" customHeight="1" x14ac:dyDescent="0.2">
      <c r="A65" s="16" t="s">
        <v>25</v>
      </c>
      <c r="B65" s="122">
        <f t="shared" si="1"/>
        <v>100</v>
      </c>
      <c r="C65" s="122">
        <f t="shared" si="2"/>
        <v>35.227272727272727</v>
      </c>
      <c r="D65" s="122">
        <f t="shared" si="3"/>
        <v>64.772727272727266</v>
      </c>
      <c r="E65" s="16"/>
      <c r="F65" s="122">
        <f t="shared" si="4"/>
        <v>100</v>
      </c>
      <c r="G65" s="122">
        <f t="shared" si="5"/>
        <v>41.916167664670652</v>
      </c>
      <c r="H65" s="122">
        <f t="shared" si="6"/>
        <v>58.083832335329348</v>
      </c>
      <c r="I65" s="16"/>
      <c r="J65" s="122">
        <f t="shared" si="7"/>
        <v>100</v>
      </c>
      <c r="K65" s="122">
        <f t="shared" si="8"/>
        <v>17.391304347826086</v>
      </c>
      <c r="L65" s="122">
        <f t="shared" si="9"/>
        <v>82.608695652173907</v>
      </c>
      <c r="M65" s="16"/>
      <c r="N65" s="122">
        <f t="shared" si="10"/>
        <v>100</v>
      </c>
      <c r="O65" s="122">
        <f t="shared" si="11"/>
        <v>35.843870258383724</v>
      </c>
      <c r="P65" s="122">
        <f t="shared" si="12"/>
        <v>64.156129741616269</v>
      </c>
      <c r="Q65" s="16"/>
      <c r="R65" s="122">
        <f t="shared" si="17"/>
        <v>100</v>
      </c>
      <c r="S65" s="122">
        <f t="shared" si="14"/>
        <v>31.104651162790699</v>
      </c>
      <c r="T65" s="122">
        <f t="shared" si="15"/>
        <v>68.895348837209298</v>
      </c>
    </row>
    <row r="66" spans="1:20" s="5" customFormat="1" ht="12.75" customHeight="1" x14ac:dyDescent="0.2">
      <c r="A66" s="28" t="s">
        <v>26</v>
      </c>
      <c r="B66" s="122">
        <f t="shared" si="1"/>
        <v>100</v>
      </c>
      <c r="C66" s="122">
        <f t="shared" si="2"/>
        <v>27.449168207024027</v>
      </c>
      <c r="D66" s="122">
        <f t="shared" si="3"/>
        <v>72.55083179297597</v>
      </c>
      <c r="E66" s="16"/>
      <c r="F66" s="122">
        <f t="shared" si="4"/>
        <v>100</v>
      </c>
      <c r="G66" s="122">
        <f t="shared" si="5"/>
        <v>29.302325581395351</v>
      </c>
      <c r="H66" s="122">
        <f t="shared" si="6"/>
        <v>70.697674418604649</v>
      </c>
      <c r="I66" s="16"/>
      <c r="J66" s="122">
        <f t="shared" si="7"/>
        <v>100</v>
      </c>
      <c r="K66" s="122">
        <f t="shared" si="8"/>
        <v>11.965811965811966</v>
      </c>
      <c r="L66" s="122">
        <f t="shared" si="9"/>
        <v>88.034188034188034</v>
      </c>
      <c r="M66" s="16"/>
      <c r="N66" s="122">
        <f t="shared" si="10"/>
        <v>100</v>
      </c>
      <c r="O66" s="122">
        <f t="shared" si="11"/>
        <v>25.872721655854185</v>
      </c>
      <c r="P66" s="122">
        <f t="shared" si="12"/>
        <v>74.127278344145822</v>
      </c>
      <c r="Q66" s="16"/>
      <c r="R66" s="122">
        <f t="shared" si="17"/>
        <v>100</v>
      </c>
      <c r="S66" s="122">
        <f t="shared" si="14"/>
        <v>36.034255599472992</v>
      </c>
      <c r="T66" s="122">
        <f t="shared" si="15"/>
        <v>63.965744400527015</v>
      </c>
    </row>
    <row r="67" spans="1:20" s="5" customFormat="1" ht="12.75" customHeight="1" x14ac:dyDescent="0.2">
      <c r="A67" s="16" t="s">
        <v>27</v>
      </c>
      <c r="B67" s="122">
        <f t="shared" si="1"/>
        <v>100</v>
      </c>
      <c r="C67" s="122">
        <f t="shared" si="2"/>
        <v>31.602506714413607</v>
      </c>
      <c r="D67" s="122">
        <f t="shared" si="3"/>
        <v>68.397493285586393</v>
      </c>
      <c r="E67" s="16"/>
      <c r="F67" s="122">
        <f t="shared" si="4"/>
        <v>100</v>
      </c>
      <c r="G67" s="122">
        <f t="shared" si="5"/>
        <v>38.888888888888893</v>
      </c>
      <c r="H67" s="122">
        <f t="shared" si="6"/>
        <v>61.111111111111114</v>
      </c>
      <c r="I67" s="16"/>
      <c r="J67" s="122">
        <f t="shared" si="7"/>
        <v>100</v>
      </c>
      <c r="K67" s="122">
        <f t="shared" si="8"/>
        <v>11.688311688311687</v>
      </c>
      <c r="L67" s="122">
        <f t="shared" si="9"/>
        <v>88.311688311688314</v>
      </c>
      <c r="M67" s="16"/>
      <c r="N67" s="122">
        <f t="shared" si="10"/>
        <v>100</v>
      </c>
      <c r="O67" s="122">
        <f t="shared" si="11"/>
        <v>32.155617308455739</v>
      </c>
      <c r="P67" s="122">
        <f t="shared" si="12"/>
        <v>67.844382691544254</v>
      </c>
      <c r="Q67" s="16"/>
      <c r="R67" s="122">
        <f t="shared" si="17"/>
        <v>100</v>
      </c>
      <c r="S67" s="122">
        <f t="shared" si="14"/>
        <v>29.565217391304348</v>
      </c>
      <c r="T67" s="122">
        <f t="shared" si="15"/>
        <v>70.434782608695656</v>
      </c>
    </row>
    <row r="68" spans="1:20" s="5" customFormat="1" ht="12.75" customHeight="1" x14ac:dyDescent="0.2">
      <c r="A68" s="16" t="s">
        <v>28</v>
      </c>
      <c r="B68" s="122">
        <f t="shared" si="1"/>
        <v>100</v>
      </c>
      <c r="C68" s="122">
        <f t="shared" si="2"/>
        <v>25.037115588547188</v>
      </c>
      <c r="D68" s="122">
        <f t="shared" si="3"/>
        <v>74.962884411452819</v>
      </c>
      <c r="E68" s="16"/>
      <c r="F68" s="122">
        <f t="shared" si="4"/>
        <v>100</v>
      </c>
      <c r="G68" s="122">
        <f t="shared" si="5"/>
        <v>26.851851851851855</v>
      </c>
      <c r="H68" s="122">
        <f t="shared" si="6"/>
        <v>73.148148148148152</v>
      </c>
      <c r="I68" s="16"/>
      <c r="J68" s="122">
        <f t="shared" si="7"/>
        <v>100</v>
      </c>
      <c r="K68" s="122">
        <f t="shared" si="8"/>
        <v>11.965811965811966</v>
      </c>
      <c r="L68" s="122">
        <f t="shared" si="9"/>
        <v>88.034188034188034</v>
      </c>
      <c r="M68" s="16"/>
      <c r="N68" s="122">
        <f t="shared" si="10"/>
        <v>100</v>
      </c>
      <c r="O68" s="122">
        <f t="shared" si="11"/>
        <v>23.67177430903623</v>
      </c>
      <c r="P68" s="122">
        <f t="shared" si="12"/>
        <v>76.328225690963762</v>
      </c>
      <c r="Q68" s="16"/>
      <c r="R68" s="122">
        <f t="shared" si="17"/>
        <v>100.00000000000001</v>
      </c>
      <c r="S68" s="122">
        <f t="shared" si="14"/>
        <v>31.978481769276751</v>
      </c>
      <c r="T68" s="122">
        <f t="shared" si="15"/>
        <v>68.02151823072326</v>
      </c>
    </row>
    <row r="69" spans="1:20" s="5" customFormat="1" ht="12.75" customHeight="1" x14ac:dyDescent="0.2">
      <c r="A69" s="16" t="s">
        <v>29</v>
      </c>
      <c r="B69" s="122">
        <f t="shared" si="1"/>
        <v>100</v>
      </c>
      <c r="C69" s="122">
        <f t="shared" si="2"/>
        <v>32.354334438654661</v>
      </c>
      <c r="D69" s="122">
        <f t="shared" si="3"/>
        <v>67.645665561345339</v>
      </c>
      <c r="E69" s="16"/>
      <c r="F69" s="122">
        <f t="shared" si="4"/>
        <v>100</v>
      </c>
      <c r="G69" s="122">
        <f t="shared" si="5"/>
        <v>41.860465116279073</v>
      </c>
      <c r="H69" s="122">
        <f t="shared" si="6"/>
        <v>58.139534883720934</v>
      </c>
      <c r="I69" s="16"/>
      <c r="J69" s="122">
        <f t="shared" si="7"/>
        <v>100</v>
      </c>
      <c r="K69" s="122">
        <f t="shared" si="8"/>
        <v>16.666666666666664</v>
      </c>
      <c r="L69" s="122">
        <f t="shared" si="9"/>
        <v>83.333333333333343</v>
      </c>
      <c r="M69" s="16"/>
      <c r="N69" s="122">
        <f t="shared" si="10"/>
        <v>100</v>
      </c>
      <c r="O69" s="122">
        <f t="shared" si="11"/>
        <v>33.43989769820972</v>
      </c>
      <c r="P69" s="122">
        <f t="shared" si="12"/>
        <v>66.56010230179028</v>
      </c>
      <c r="Q69" s="16"/>
      <c r="R69" s="122">
        <f t="shared" si="17"/>
        <v>100</v>
      </c>
      <c r="S69" s="122">
        <f t="shared" si="14"/>
        <v>26.178010471204189</v>
      </c>
      <c r="T69" s="122">
        <f t="shared" si="15"/>
        <v>73.821989528795811</v>
      </c>
    </row>
    <row r="70" spans="1:20" s="5" customFormat="1" ht="12.75" customHeight="1" x14ac:dyDescent="0.2">
      <c r="A70" s="16" t="s">
        <v>30</v>
      </c>
      <c r="B70" s="122">
        <f t="shared" si="1"/>
        <v>100.00000000000001</v>
      </c>
      <c r="C70" s="122">
        <f t="shared" si="2"/>
        <v>26.031746031746035</v>
      </c>
      <c r="D70" s="122">
        <f t="shared" si="3"/>
        <v>73.968253968253975</v>
      </c>
      <c r="E70" s="16"/>
      <c r="F70" s="122">
        <f t="shared" si="4"/>
        <v>99.999999999999986</v>
      </c>
      <c r="G70" s="122">
        <f t="shared" si="5"/>
        <v>27.152317880794701</v>
      </c>
      <c r="H70" s="122">
        <f t="shared" si="6"/>
        <v>72.847682119205288</v>
      </c>
      <c r="I70" s="16"/>
      <c r="J70" s="122">
        <f t="shared" si="7"/>
        <v>100</v>
      </c>
      <c r="K70" s="122">
        <f t="shared" si="8"/>
        <v>7.8947368421052628</v>
      </c>
      <c r="L70" s="122">
        <f t="shared" si="9"/>
        <v>92.10526315789474</v>
      </c>
      <c r="M70" s="16"/>
      <c r="N70" s="122">
        <f t="shared" si="10"/>
        <v>100</v>
      </c>
      <c r="O70" s="122">
        <f t="shared" si="11"/>
        <v>25.809199318568993</v>
      </c>
      <c r="P70" s="122">
        <f t="shared" si="12"/>
        <v>74.190800681431</v>
      </c>
      <c r="Q70" s="16"/>
      <c r="R70" s="122">
        <f t="shared" si="17"/>
        <v>99.999999999999986</v>
      </c>
      <c r="S70" s="122">
        <f t="shared" si="14"/>
        <v>29.043478260869566</v>
      </c>
      <c r="T70" s="122">
        <f t="shared" si="15"/>
        <v>70.956521739130423</v>
      </c>
    </row>
    <row r="71" spans="1:20" s="5" customFormat="1" ht="12.75" customHeight="1" x14ac:dyDescent="0.2">
      <c r="A71" s="16" t="s">
        <v>31</v>
      </c>
      <c r="B71" s="122">
        <f t="shared" si="1"/>
        <v>100</v>
      </c>
      <c r="C71" s="122">
        <f t="shared" si="2"/>
        <v>32.396396396396398</v>
      </c>
      <c r="D71" s="122">
        <f t="shared" si="3"/>
        <v>67.603603603603602</v>
      </c>
      <c r="E71" s="16"/>
      <c r="F71" s="122">
        <f t="shared" si="4"/>
        <v>100</v>
      </c>
      <c r="G71" s="122">
        <f t="shared" si="5"/>
        <v>34.883720930232556</v>
      </c>
      <c r="H71" s="122">
        <f t="shared" si="6"/>
        <v>65.116279069767444</v>
      </c>
      <c r="I71" s="16"/>
      <c r="J71" s="122">
        <f t="shared" si="7"/>
        <v>100</v>
      </c>
      <c r="K71" s="122">
        <f t="shared" si="8"/>
        <v>11.475409836065573</v>
      </c>
      <c r="L71" s="122">
        <f t="shared" si="9"/>
        <v>88.52459016393442</v>
      </c>
      <c r="M71" s="16"/>
      <c r="N71" s="122">
        <f t="shared" si="10"/>
        <v>100</v>
      </c>
      <c r="O71" s="122">
        <f t="shared" si="11"/>
        <v>33.461723639865191</v>
      </c>
      <c r="P71" s="122">
        <f t="shared" si="12"/>
        <v>66.538276360134802</v>
      </c>
      <c r="Q71" s="16"/>
      <c r="R71" s="122">
        <f t="shared" si="17"/>
        <v>100</v>
      </c>
      <c r="S71" s="122">
        <f t="shared" si="14"/>
        <v>29.462365591397848</v>
      </c>
      <c r="T71" s="122">
        <f t="shared" si="15"/>
        <v>70.537634408602145</v>
      </c>
    </row>
    <row r="72" spans="1:20" s="5" customFormat="1" ht="12.75" customHeight="1" x14ac:dyDescent="0.2">
      <c r="A72" s="16" t="s">
        <v>32</v>
      </c>
      <c r="B72" s="122">
        <f t="shared" si="1"/>
        <v>100</v>
      </c>
      <c r="C72" s="122">
        <f t="shared" si="2"/>
        <v>30.493555485696323</v>
      </c>
      <c r="D72" s="122">
        <f t="shared" si="3"/>
        <v>69.506444514303681</v>
      </c>
      <c r="E72" s="16"/>
      <c r="F72" s="122">
        <f t="shared" si="4"/>
        <v>100</v>
      </c>
      <c r="G72" s="122">
        <f t="shared" si="5"/>
        <v>28.217821782178216</v>
      </c>
      <c r="H72" s="122">
        <f t="shared" si="6"/>
        <v>71.78217821782178</v>
      </c>
      <c r="I72" s="16"/>
      <c r="J72" s="122">
        <f t="shared" si="7"/>
        <v>100</v>
      </c>
      <c r="K72" s="122">
        <f t="shared" si="8"/>
        <v>10.126582278481013</v>
      </c>
      <c r="L72" s="122">
        <f t="shared" si="9"/>
        <v>89.87341772151899</v>
      </c>
      <c r="M72" s="16"/>
      <c r="N72" s="122">
        <f t="shared" si="10"/>
        <v>100</v>
      </c>
      <c r="O72" s="122">
        <f t="shared" si="11"/>
        <v>31.095258078052872</v>
      </c>
      <c r="P72" s="122">
        <f t="shared" si="12"/>
        <v>68.904741921947121</v>
      </c>
      <c r="Q72" s="16"/>
      <c r="R72" s="122">
        <f t="shared" si="17"/>
        <v>100</v>
      </c>
      <c r="S72" s="122">
        <f t="shared" si="14"/>
        <v>31.721470019342355</v>
      </c>
      <c r="T72" s="122">
        <f t="shared" si="15"/>
        <v>68.278529980657638</v>
      </c>
    </row>
    <row r="73" spans="1:20" s="5" customFormat="1" ht="12.75" customHeight="1" x14ac:dyDescent="0.2">
      <c r="A73" s="16" t="s">
        <v>33</v>
      </c>
      <c r="B73" s="122">
        <f t="shared" si="1"/>
        <v>99.999999999999986</v>
      </c>
      <c r="C73" s="122">
        <f t="shared" si="2"/>
        <v>28.502837189000434</v>
      </c>
      <c r="D73" s="122">
        <f t="shared" si="3"/>
        <v>71.497162810999555</v>
      </c>
      <c r="E73" s="16"/>
      <c r="F73" s="122">
        <f t="shared" si="4"/>
        <v>100</v>
      </c>
      <c r="G73" s="122">
        <f t="shared" si="5"/>
        <v>28.448275862068968</v>
      </c>
      <c r="H73" s="122">
        <f t="shared" si="6"/>
        <v>71.551724137931032</v>
      </c>
      <c r="I73" s="16"/>
      <c r="J73" s="122">
        <f t="shared" si="7"/>
        <v>100</v>
      </c>
      <c r="K73" s="122">
        <f t="shared" si="8"/>
        <v>16.666666666666664</v>
      </c>
      <c r="L73" s="122">
        <f t="shared" si="9"/>
        <v>83.333333333333343</v>
      </c>
      <c r="M73" s="16"/>
      <c r="N73" s="122">
        <f t="shared" si="10"/>
        <v>100</v>
      </c>
      <c r="O73" s="122">
        <f t="shared" si="11"/>
        <v>28.803131991051455</v>
      </c>
      <c r="P73" s="122">
        <f t="shared" si="12"/>
        <v>71.196868008948542</v>
      </c>
      <c r="Q73" s="16"/>
      <c r="R73" s="122">
        <f t="shared" si="17"/>
        <v>100</v>
      </c>
      <c r="S73" s="122">
        <f t="shared" si="14"/>
        <v>28.828828828828829</v>
      </c>
      <c r="T73" s="122">
        <f t="shared" si="15"/>
        <v>71.171171171171167</v>
      </c>
    </row>
    <row r="74" spans="1:20" s="5" customFormat="1" ht="12.75" customHeight="1" x14ac:dyDescent="0.2">
      <c r="A74" s="16" t="s">
        <v>34</v>
      </c>
      <c r="B74" s="122">
        <f t="shared" si="1"/>
        <v>100</v>
      </c>
      <c r="C74" s="122">
        <f t="shared" si="2"/>
        <v>29.257534917912274</v>
      </c>
      <c r="D74" s="122">
        <f t="shared" si="3"/>
        <v>70.742465082087719</v>
      </c>
      <c r="E74" s="16"/>
      <c r="F74" s="122">
        <f t="shared" si="4"/>
        <v>100</v>
      </c>
      <c r="G74" s="122">
        <f t="shared" si="5"/>
        <v>32.850241545893724</v>
      </c>
      <c r="H74" s="122">
        <f t="shared" si="6"/>
        <v>67.149758454106276</v>
      </c>
      <c r="I74" s="16"/>
      <c r="J74" s="122">
        <f t="shared" si="7"/>
        <v>100</v>
      </c>
      <c r="K74" s="122">
        <f t="shared" si="8"/>
        <v>12.371134020618557</v>
      </c>
      <c r="L74" s="122">
        <f t="shared" si="9"/>
        <v>87.628865979381445</v>
      </c>
      <c r="M74" s="16"/>
      <c r="N74" s="122">
        <f t="shared" si="10"/>
        <v>100</v>
      </c>
      <c r="O74" s="122">
        <f t="shared" si="11"/>
        <v>28.857518056467494</v>
      </c>
      <c r="P74" s="122">
        <f t="shared" si="12"/>
        <v>71.142481943532502</v>
      </c>
      <c r="Q74" s="16"/>
      <c r="R74" s="122">
        <f t="shared" si="17"/>
        <v>100</v>
      </c>
      <c r="S74" s="122">
        <f t="shared" si="14"/>
        <v>32.147742818057459</v>
      </c>
      <c r="T74" s="122">
        <f t="shared" si="15"/>
        <v>67.852257181942548</v>
      </c>
    </row>
    <row r="75" spans="1:20" s="5" customFormat="1" ht="12.75" customHeight="1" x14ac:dyDescent="0.2">
      <c r="A75" s="16" t="s">
        <v>35</v>
      </c>
      <c r="B75" s="122">
        <f t="shared" si="1"/>
        <v>100</v>
      </c>
      <c r="C75" s="122">
        <f t="shared" si="2"/>
        <v>34.453405017921149</v>
      </c>
      <c r="D75" s="122">
        <f t="shared" si="3"/>
        <v>65.546594982078858</v>
      </c>
      <c r="E75" s="16"/>
      <c r="F75" s="122">
        <f t="shared" si="4"/>
        <v>100</v>
      </c>
      <c r="G75" s="122">
        <f t="shared" si="5"/>
        <v>43.12977099236641</v>
      </c>
      <c r="H75" s="122">
        <f t="shared" si="6"/>
        <v>56.87022900763359</v>
      </c>
      <c r="I75" s="16"/>
      <c r="J75" s="122">
        <f t="shared" si="7"/>
        <v>100</v>
      </c>
      <c r="K75" s="122">
        <f t="shared" si="8"/>
        <v>16.25</v>
      </c>
      <c r="L75" s="122">
        <f t="shared" si="9"/>
        <v>83.75</v>
      </c>
      <c r="M75" s="16"/>
      <c r="N75" s="122">
        <f t="shared" si="10"/>
        <v>100</v>
      </c>
      <c r="O75" s="122">
        <f t="shared" si="11"/>
        <v>34.511735728774269</v>
      </c>
      <c r="P75" s="122">
        <f t="shared" si="12"/>
        <v>65.488264271225731</v>
      </c>
      <c r="Q75" s="16"/>
      <c r="R75" s="122">
        <f t="shared" si="17"/>
        <v>100</v>
      </c>
      <c r="S75" s="122">
        <f t="shared" si="14"/>
        <v>32.935916542473919</v>
      </c>
      <c r="T75" s="122">
        <f t="shared" si="15"/>
        <v>67.064083457526081</v>
      </c>
    </row>
    <row r="76" spans="1:20" s="5" customFormat="1" ht="12.75" customHeight="1" x14ac:dyDescent="0.2">
      <c r="A76" s="16" t="s">
        <v>36</v>
      </c>
      <c r="B76" s="122">
        <f t="shared" si="1"/>
        <v>100</v>
      </c>
      <c r="C76" s="122">
        <f t="shared" si="2"/>
        <v>31.714876033057855</v>
      </c>
      <c r="D76" s="122">
        <f t="shared" si="3"/>
        <v>68.285123966942152</v>
      </c>
      <c r="E76" s="16"/>
      <c r="F76" s="122">
        <f t="shared" si="4"/>
        <v>100</v>
      </c>
      <c r="G76" s="122">
        <f t="shared" si="5"/>
        <v>37.037037037037038</v>
      </c>
      <c r="H76" s="122">
        <f t="shared" si="6"/>
        <v>62.962962962962962</v>
      </c>
      <c r="I76" s="16"/>
      <c r="J76" s="122">
        <f t="shared" si="7"/>
        <v>100</v>
      </c>
      <c r="K76" s="122">
        <f t="shared" si="8"/>
        <v>18.421052631578945</v>
      </c>
      <c r="L76" s="122">
        <f t="shared" si="9"/>
        <v>81.578947368421055</v>
      </c>
      <c r="M76" s="16"/>
      <c r="N76" s="122">
        <f t="shared" si="10"/>
        <v>100</v>
      </c>
      <c r="O76" s="122">
        <f t="shared" si="11"/>
        <v>31.340206185567009</v>
      </c>
      <c r="P76" s="122">
        <f t="shared" si="12"/>
        <v>68.659793814432987</v>
      </c>
      <c r="Q76" s="16"/>
      <c r="R76" s="122">
        <f t="shared" si="17"/>
        <v>100</v>
      </c>
      <c r="S76" s="122">
        <f t="shared" si="14"/>
        <v>33.134328358208954</v>
      </c>
      <c r="T76" s="122">
        <f t="shared" si="15"/>
        <v>66.865671641791053</v>
      </c>
    </row>
    <row r="77" spans="1:20" s="5" customFormat="1" ht="12.75" customHeight="1" x14ac:dyDescent="0.2">
      <c r="A77" s="16" t="s">
        <v>37</v>
      </c>
      <c r="B77" s="122">
        <f t="shared" si="1"/>
        <v>100</v>
      </c>
      <c r="C77" s="122">
        <f t="shared" si="2"/>
        <v>36.42140468227425</v>
      </c>
      <c r="D77" s="122">
        <f t="shared" si="3"/>
        <v>63.57859531772575</v>
      </c>
      <c r="E77" s="16"/>
      <c r="F77" s="122">
        <f t="shared" si="4"/>
        <v>100</v>
      </c>
      <c r="G77" s="122">
        <f t="shared" si="5"/>
        <v>46.666666666666664</v>
      </c>
      <c r="H77" s="122">
        <f t="shared" si="6"/>
        <v>53.333333333333336</v>
      </c>
      <c r="I77" s="16"/>
      <c r="J77" s="122">
        <f t="shared" si="7"/>
        <v>100</v>
      </c>
      <c r="K77" s="122">
        <f t="shared" si="8"/>
        <v>5.7971014492753623</v>
      </c>
      <c r="L77" s="122">
        <f t="shared" si="9"/>
        <v>94.20289855072464</v>
      </c>
      <c r="M77" s="16"/>
      <c r="N77" s="122">
        <f t="shared" si="10"/>
        <v>100</v>
      </c>
      <c r="O77" s="122">
        <f t="shared" si="11"/>
        <v>37.483787289234762</v>
      </c>
      <c r="P77" s="122">
        <f t="shared" si="12"/>
        <v>62.516212710765238</v>
      </c>
      <c r="Q77" s="16"/>
      <c r="R77" s="122">
        <f t="shared" si="17"/>
        <v>100</v>
      </c>
      <c r="S77" s="122">
        <f t="shared" si="14"/>
        <v>31.82844243792325</v>
      </c>
      <c r="T77" s="122">
        <f t="shared" si="15"/>
        <v>68.171557562076742</v>
      </c>
    </row>
    <row r="78" spans="1:20" s="5" customFormat="1" ht="12.75" customHeight="1" x14ac:dyDescent="0.2">
      <c r="A78" s="16" t="s">
        <v>38</v>
      </c>
      <c r="B78" s="122">
        <f t="shared" si="1"/>
        <v>100</v>
      </c>
      <c r="C78" s="122">
        <f t="shared" si="2"/>
        <v>38.832997987927563</v>
      </c>
      <c r="D78" s="122">
        <f t="shared" si="3"/>
        <v>61.167002012072437</v>
      </c>
      <c r="E78" s="16"/>
      <c r="F78" s="122">
        <f t="shared" si="4"/>
        <v>100</v>
      </c>
      <c r="G78" s="122">
        <f t="shared" si="5"/>
        <v>36.619718309859159</v>
      </c>
      <c r="H78" s="122">
        <f t="shared" si="6"/>
        <v>63.380281690140848</v>
      </c>
      <c r="I78" s="16"/>
      <c r="J78" s="122">
        <f t="shared" si="7"/>
        <v>100</v>
      </c>
      <c r="K78" s="122">
        <f t="shared" si="8"/>
        <v>19.047619047619047</v>
      </c>
      <c r="L78" s="122">
        <f t="shared" si="9"/>
        <v>80.952380952380949</v>
      </c>
      <c r="M78" s="16"/>
      <c r="N78" s="122">
        <f t="shared" si="10"/>
        <v>100</v>
      </c>
      <c r="O78" s="122">
        <f t="shared" si="11"/>
        <v>39.620081411126186</v>
      </c>
      <c r="P78" s="122">
        <f t="shared" si="12"/>
        <v>60.379918588873814</v>
      </c>
      <c r="Q78" s="16"/>
      <c r="R78" s="122">
        <f t="shared" si="17"/>
        <v>100</v>
      </c>
      <c r="S78" s="122">
        <f t="shared" si="14"/>
        <v>38.787878787878789</v>
      </c>
      <c r="T78" s="122">
        <f t="shared" si="15"/>
        <v>61.212121212121204</v>
      </c>
    </row>
    <row r="79" spans="1:20" s="5" customFormat="1" ht="12.75" customHeight="1" x14ac:dyDescent="0.2">
      <c r="A79" s="16" t="s">
        <v>39</v>
      </c>
      <c r="B79" s="122">
        <f t="shared" si="1"/>
        <v>100</v>
      </c>
      <c r="C79" s="122">
        <f t="shared" si="2"/>
        <v>26.391412056151943</v>
      </c>
      <c r="D79" s="122">
        <f t="shared" si="3"/>
        <v>73.608587943848065</v>
      </c>
      <c r="E79" s="16"/>
      <c r="F79" s="122">
        <f t="shared" si="4"/>
        <v>99.999999999999986</v>
      </c>
      <c r="G79" s="122">
        <f t="shared" si="5"/>
        <v>32.601880877742943</v>
      </c>
      <c r="H79" s="122">
        <f t="shared" si="6"/>
        <v>67.398119122257043</v>
      </c>
      <c r="I79" s="16"/>
      <c r="J79" s="122">
        <f t="shared" si="7"/>
        <v>100</v>
      </c>
      <c r="K79" s="122">
        <f t="shared" si="8"/>
        <v>14.173228346456693</v>
      </c>
      <c r="L79" s="122">
        <f t="shared" si="9"/>
        <v>85.826771653543304</v>
      </c>
      <c r="M79" s="16"/>
      <c r="N79" s="122">
        <f t="shared" si="10"/>
        <v>100</v>
      </c>
      <c r="O79" s="122">
        <f t="shared" si="11"/>
        <v>25.180643748631486</v>
      </c>
      <c r="P79" s="122">
        <f t="shared" si="12"/>
        <v>74.819356251368518</v>
      </c>
      <c r="Q79" s="16"/>
      <c r="R79" s="122">
        <f t="shared" si="17"/>
        <v>100</v>
      </c>
      <c r="S79" s="122">
        <f t="shared" si="14"/>
        <v>31.285988483685223</v>
      </c>
      <c r="T79" s="122">
        <f t="shared" si="15"/>
        <v>68.71401151631477</v>
      </c>
    </row>
    <row r="80" spans="1:20" s="5" customFormat="1" ht="12.75" customHeight="1" x14ac:dyDescent="0.2">
      <c r="A80" s="16" t="s">
        <v>40</v>
      </c>
      <c r="B80" s="122">
        <f t="shared" si="1"/>
        <v>100</v>
      </c>
      <c r="C80" s="122">
        <f t="shared" si="2"/>
        <v>29.963606955115246</v>
      </c>
      <c r="D80" s="122">
        <f t="shared" si="3"/>
        <v>70.036393044884761</v>
      </c>
      <c r="E80" s="16"/>
      <c r="F80" s="122">
        <f t="shared" si="4"/>
        <v>100</v>
      </c>
      <c r="G80" s="122">
        <f t="shared" si="5"/>
        <v>42.084942084942085</v>
      </c>
      <c r="H80" s="122">
        <f t="shared" si="6"/>
        <v>57.915057915057908</v>
      </c>
      <c r="I80" s="16"/>
      <c r="J80" s="122">
        <f t="shared" si="7"/>
        <v>100</v>
      </c>
      <c r="K80" s="122">
        <f t="shared" si="8"/>
        <v>14.018691588785046</v>
      </c>
      <c r="L80" s="122">
        <f t="shared" si="9"/>
        <v>85.981308411214954</v>
      </c>
      <c r="M80" s="16"/>
      <c r="N80" s="122">
        <f t="shared" si="10"/>
        <v>100</v>
      </c>
      <c r="O80" s="122">
        <f t="shared" si="11"/>
        <v>30.389180237372344</v>
      </c>
      <c r="P80" s="122">
        <f t="shared" si="12"/>
        <v>69.610819762627656</v>
      </c>
      <c r="Q80" s="16"/>
      <c r="R80" s="122">
        <f t="shared" si="17"/>
        <v>100</v>
      </c>
      <c r="S80" s="122">
        <f t="shared" si="14"/>
        <v>26.854754440961337</v>
      </c>
      <c r="T80" s="122">
        <f t="shared" si="15"/>
        <v>73.145245559038656</v>
      </c>
    </row>
    <row r="81" spans="1:20" s="5" customFormat="1" ht="12.75" customHeight="1" thickBot="1" x14ac:dyDescent="0.25">
      <c r="A81" s="17" t="s">
        <v>41</v>
      </c>
      <c r="B81" s="142">
        <f t="shared" si="1"/>
        <v>100</v>
      </c>
      <c r="C81" s="142">
        <f t="shared" si="2"/>
        <v>46.283448959365707</v>
      </c>
      <c r="D81" s="142">
        <f t="shared" si="3"/>
        <v>53.716551040634286</v>
      </c>
      <c r="E81" s="17"/>
      <c r="F81" s="142">
        <f t="shared" si="4"/>
        <v>100</v>
      </c>
      <c r="G81" s="142">
        <f t="shared" si="5"/>
        <v>54</v>
      </c>
      <c r="H81" s="142">
        <f t="shared" si="6"/>
        <v>46</v>
      </c>
      <c r="I81" s="17"/>
      <c r="J81" s="142">
        <f t="shared" si="7"/>
        <v>100</v>
      </c>
      <c r="K81" s="142">
        <f t="shared" si="8"/>
        <v>14.285714285714285</v>
      </c>
      <c r="L81" s="142">
        <f t="shared" si="9"/>
        <v>85.714285714285708</v>
      </c>
      <c r="M81" s="17"/>
      <c r="N81" s="142">
        <f t="shared" si="10"/>
        <v>100</v>
      </c>
      <c r="O81" s="142">
        <f t="shared" si="11"/>
        <v>48.95705521472393</v>
      </c>
      <c r="P81" s="142">
        <f t="shared" si="12"/>
        <v>51.042944785276077</v>
      </c>
      <c r="Q81" s="17"/>
      <c r="R81" s="142">
        <f t="shared" si="17"/>
        <v>100</v>
      </c>
      <c r="S81" s="142">
        <f t="shared" si="14"/>
        <v>30</v>
      </c>
      <c r="T81" s="142">
        <f t="shared" si="15"/>
        <v>70</v>
      </c>
    </row>
    <row r="82" spans="1:20" s="5" customFormat="1" ht="12.75" customHeight="1" x14ac:dyDescent="0.2">
      <c r="A82" s="339" t="s">
        <v>232</v>
      </c>
      <c r="B82" s="339"/>
      <c r="C82" s="339"/>
      <c r="D82" s="339"/>
      <c r="E82" s="339"/>
      <c r="F82" s="339"/>
      <c r="G82" s="339"/>
      <c r="H82" s="339"/>
      <c r="I82" s="339"/>
      <c r="J82" s="339"/>
      <c r="K82" s="339"/>
      <c r="L82" s="339"/>
      <c r="M82" s="339"/>
      <c r="N82" s="339"/>
      <c r="O82" s="339"/>
      <c r="P82" s="339"/>
      <c r="Q82" s="339"/>
      <c r="R82" s="339"/>
      <c r="S82" s="339"/>
      <c r="T82" s="339"/>
    </row>
    <row r="83" spans="1:20" s="5" customFormat="1" x14ac:dyDescent="0.2"/>
    <row r="84" spans="1:20" s="5" customFormat="1" x14ac:dyDescent="0.2"/>
    <row r="85" spans="1:20" s="5" customFormat="1" x14ac:dyDescent="0.2"/>
    <row r="86" spans="1:20" s="5" customFormat="1" x14ac:dyDescent="0.2"/>
    <row r="87" spans="1:20" s="5" customFormat="1" x14ac:dyDescent="0.2"/>
    <row r="88" spans="1:20" s="5" customFormat="1" x14ac:dyDescent="0.2"/>
    <row r="89" spans="1:20" s="5" customFormat="1" x14ac:dyDescent="0.2"/>
    <row r="90" spans="1:20" s="5" customFormat="1" x14ac:dyDescent="0.2"/>
    <row r="91" spans="1:20" s="5" customFormat="1" x14ac:dyDescent="0.2"/>
    <row r="92" spans="1:20" s="5" customFormat="1" x14ac:dyDescent="0.2"/>
    <row r="93" spans="1:20" s="5" customFormat="1" x14ac:dyDescent="0.2"/>
    <row r="94" spans="1:20" s="5" customFormat="1" x14ac:dyDescent="0.2"/>
    <row r="95" spans="1:20" s="5" customFormat="1" x14ac:dyDescent="0.2"/>
    <row r="96" spans="1:20" s="5" customFormat="1" x14ac:dyDescent="0.2"/>
    <row r="97" s="5" customFormat="1" x14ac:dyDescent="0.2"/>
    <row r="98" s="5" customFormat="1" x14ac:dyDescent="0.2"/>
    <row r="99" s="5" customFormat="1" x14ac:dyDescent="0.2"/>
    <row r="100" s="5" customFormat="1" x14ac:dyDescent="0.2"/>
    <row r="101" s="5" customFormat="1" x14ac:dyDescent="0.2"/>
    <row r="102" s="5" customFormat="1" x14ac:dyDescent="0.2"/>
    <row r="103" s="5" customFormat="1" x14ac:dyDescent="0.2"/>
    <row r="104" s="5" customFormat="1" x14ac:dyDescent="0.2"/>
    <row r="105" s="5" customFormat="1" x14ac:dyDescent="0.2"/>
    <row r="106" s="5" customFormat="1" x14ac:dyDescent="0.2"/>
    <row r="107" s="5" customFormat="1" x14ac:dyDescent="0.2"/>
    <row r="108" s="5" customFormat="1" x14ac:dyDescent="0.2"/>
    <row r="109" s="5" customFormat="1" x14ac:dyDescent="0.2"/>
    <row r="110" s="5" customFormat="1" x14ac:dyDescent="0.2"/>
    <row r="111" s="5" customFormat="1" x14ac:dyDescent="0.2"/>
    <row r="112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  <row r="117" s="5" customFormat="1" x14ac:dyDescent="0.2"/>
    <row r="118" s="5" customFormat="1" x14ac:dyDescent="0.2"/>
    <row r="119" s="5" customFormat="1" x14ac:dyDescent="0.2"/>
    <row r="120" s="5" customFormat="1" x14ac:dyDescent="0.2"/>
    <row r="121" s="5" customFormat="1" x14ac:dyDescent="0.2"/>
    <row r="122" s="5" customFormat="1" x14ac:dyDescent="0.2"/>
    <row r="123" s="5" customFormat="1" x14ac:dyDescent="0.2"/>
    <row r="124" s="5" customFormat="1" x14ac:dyDescent="0.2"/>
    <row r="125" s="5" customFormat="1" x14ac:dyDescent="0.2"/>
    <row r="126" s="5" customFormat="1" x14ac:dyDescent="0.2"/>
    <row r="127" s="5" customFormat="1" x14ac:dyDescent="0.2"/>
    <row r="128" s="5" customFormat="1" x14ac:dyDescent="0.2"/>
    <row r="129" s="5" customFormat="1" x14ac:dyDescent="0.2"/>
    <row r="130" s="5" customFormat="1" x14ac:dyDescent="0.2"/>
    <row r="131" s="5" customFormat="1" x14ac:dyDescent="0.2"/>
    <row r="132" s="5" customFormat="1" x14ac:dyDescent="0.2"/>
    <row r="133" s="5" customFormat="1" x14ac:dyDescent="0.2"/>
    <row r="134" s="5" customFormat="1" x14ac:dyDescent="0.2"/>
    <row r="135" s="5" customFormat="1" x14ac:dyDescent="0.2"/>
    <row r="136" s="5" customFormat="1" x14ac:dyDescent="0.2"/>
    <row r="137" s="5" customFormat="1" x14ac:dyDescent="0.2"/>
    <row r="138" s="5" customFormat="1" x14ac:dyDescent="0.2"/>
    <row r="139" s="5" customFormat="1" x14ac:dyDescent="0.2"/>
    <row r="140" s="5" customFormat="1" x14ac:dyDescent="0.2"/>
    <row r="141" s="5" customFormat="1" x14ac:dyDescent="0.2"/>
    <row r="142" s="5" customFormat="1" x14ac:dyDescent="0.2"/>
    <row r="143" s="5" customFormat="1" x14ac:dyDescent="0.2"/>
    <row r="144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</sheetData>
  <mergeCells count="30">
    <mergeCell ref="A43:T43"/>
    <mergeCell ref="A51:A52"/>
    <mergeCell ref="B9:D9"/>
    <mergeCell ref="F9:H9"/>
    <mergeCell ref="J9:L9"/>
    <mergeCell ref="N9:P9"/>
    <mergeCell ref="A40:T40"/>
    <mergeCell ref="R9:T9"/>
    <mergeCell ref="A9:A10"/>
    <mergeCell ref="A2:T2"/>
    <mergeCell ref="A3:T3"/>
    <mergeCell ref="A4:T4"/>
    <mergeCell ref="A5:T5"/>
    <mergeCell ref="A6:T6"/>
    <mergeCell ref="A7:T7"/>
    <mergeCell ref="A1:T1"/>
    <mergeCell ref="A82:T82"/>
    <mergeCell ref="R51:T51"/>
    <mergeCell ref="A44:T44"/>
    <mergeCell ref="A45:T45"/>
    <mergeCell ref="A46:T46"/>
    <mergeCell ref="A47:T47"/>
    <mergeCell ref="A48:T48"/>
    <mergeCell ref="A49:T49"/>
    <mergeCell ref="F50:H50"/>
    <mergeCell ref="N50:P50"/>
    <mergeCell ref="B51:D51"/>
    <mergeCell ref="F51:H51"/>
    <mergeCell ref="J51:L51"/>
    <mergeCell ref="N51:P51"/>
  </mergeCells>
  <hyperlinks>
    <hyperlink ref="W1" location="INDICE!A1" display="INDICE"/>
    <hyperlink ref="W43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0" fitToHeight="2" orientation="landscape" r:id="rId1"/>
  <rowBreaks count="1" manualBreakCount="1">
    <brk id="4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showGridLines="0" zoomScaleNormal="100" workbookViewId="0">
      <selection sqref="A1:T1"/>
    </sheetView>
  </sheetViews>
  <sheetFormatPr baseColWidth="10" defaultRowHeight="12.75" x14ac:dyDescent="0.2"/>
  <cols>
    <col min="1" max="1" width="19.7109375" style="3" customWidth="1"/>
    <col min="2" max="4" width="7.7109375" style="5" customWidth="1"/>
    <col min="5" max="5" width="3.7109375" style="5" customWidth="1"/>
    <col min="6" max="8" width="7.7109375" style="5" customWidth="1"/>
    <col min="9" max="9" width="3.7109375" style="5" customWidth="1"/>
    <col min="10" max="12" width="7.7109375" style="5" customWidth="1"/>
    <col min="13" max="13" width="3.7109375" style="5" customWidth="1"/>
    <col min="14" max="16" width="7.7109375" style="5" customWidth="1"/>
    <col min="17" max="17" width="3.7109375" style="5" customWidth="1"/>
    <col min="18" max="20" width="7.7109375" style="5" customWidth="1"/>
    <col min="21" max="22" width="11.42578125" style="5"/>
    <col min="23" max="23" width="11.140625" style="5" bestFit="1" customWidth="1"/>
    <col min="24" max="260" width="11.42578125" style="5"/>
    <col min="261" max="261" width="24.85546875" style="5" customWidth="1"/>
    <col min="262" max="264" width="6.28515625" style="5" customWidth="1"/>
    <col min="265" max="265" width="1.7109375" style="5" customWidth="1"/>
    <col min="266" max="268" width="6.28515625" style="5" customWidth="1"/>
    <col min="269" max="269" width="1.7109375" style="5" customWidth="1"/>
    <col min="270" max="272" width="6.28515625" style="5" customWidth="1"/>
    <col min="273" max="273" width="1.7109375" style="5" customWidth="1"/>
    <col min="274" max="276" width="6.28515625" style="5" customWidth="1"/>
    <col min="277" max="516" width="11.42578125" style="5"/>
    <col min="517" max="517" width="24.85546875" style="5" customWidth="1"/>
    <col min="518" max="520" width="6.28515625" style="5" customWidth="1"/>
    <col min="521" max="521" width="1.7109375" style="5" customWidth="1"/>
    <col min="522" max="524" width="6.28515625" style="5" customWidth="1"/>
    <col min="525" max="525" width="1.7109375" style="5" customWidth="1"/>
    <col min="526" max="528" width="6.28515625" style="5" customWidth="1"/>
    <col min="529" max="529" width="1.7109375" style="5" customWidth="1"/>
    <col min="530" max="532" width="6.28515625" style="5" customWidth="1"/>
    <col min="533" max="772" width="11.42578125" style="5"/>
    <col min="773" max="773" width="24.85546875" style="5" customWidth="1"/>
    <col min="774" max="776" width="6.28515625" style="5" customWidth="1"/>
    <col min="777" max="777" width="1.7109375" style="5" customWidth="1"/>
    <col min="778" max="780" width="6.28515625" style="5" customWidth="1"/>
    <col min="781" max="781" width="1.7109375" style="5" customWidth="1"/>
    <col min="782" max="784" width="6.28515625" style="5" customWidth="1"/>
    <col min="785" max="785" width="1.7109375" style="5" customWidth="1"/>
    <col min="786" max="788" width="6.28515625" style="5" customWidth="1"/>
    <col min="789" max="1028" width="11.42578125" style="5"/>
    <col min="1029" max="1029" width="24.85546875" style="5" customWidth="1"/>
    <col min="1030" max="1032" width="6.28515625" style="5" customWidth="1"/>
    <col min="1033" max="1033" width="1.7109375" style="5" customWidth="1"/>
    <col min="1034" max="1036" width="6.28515625" style="5" customWidth="1"/>
    <col min="1037" max="1037" width="1.7109375" style="5" customWidth="1"/>
    <col min="1038" max="1040" width="6.28515625" style="5" customWidth="1"/>
    <col min="1041" max="1041" width="1.7109375" style="5" customWidth="1"/>
    <col min="1042" max="1044" width="6.28515625" style="5" customWidth="1"/>
    <col min="1045" max="1284" width="11.42578125" style="5"/>
    <col min="1285" max="1285" width="24.85546875" style="5" customWidth="1"/>
    <col min="1286" max="1288" width="6.28515625" style="5" customWidth="1"/>
    <col min="1289" max="1289" width="1.7109375" style="5" customWidth="1"/>
    <col min="1290" max="1292" width="6.28515625" style="5" customWidth="1"/>
    <col min="1293" max="1293" width="1.7109375" style="5" customWidth="1"/>
    <col min="1294" max="1296" width="6.28515625" style="5" customWidth="1"/>
    <col min="1297" max="1297" width="1.7109375" style="5" customWidth="1"/>
    <col min="1298" max="1300" width="6.28515625" style="5" customWidth="1"/>
    <col min="1301" max="1540" width="11.42578125" style="5"/>
    <col min="1541" max="1541" width="24.85546875" style="5" customWidth="1"/>
    <col min="1542" max="1544" width="6.28515625" style="5" customWidth="1"/>
    <col min="1545" max="1545" width="1.7109375" style="5" customWidth="1"/>
    <col min="1546" max="1548" width="6.28515625" style="5" customWidth="1"/>
    <col min="1549" max="1549" width="1.7109375" style="5" customWidth="1"/>
    <col min="1550" max="1552" width="6.28515625" style="5" customWidth="1"/>
    <col min="1553" max="1553" width="1.7109375" style="5" customWidth="1"/>
    <col min="1554" max="1556" width="6.28515625" style="5" customWidth="1"/>
    <col min="1557" max="1796" width="11.42578125" style="5"/>
    <col min="1797" max="1797" width="24.85546875" style="5" customWidth="1"/>
    <col min="1798" max="1800" width="6.28515625" style="5" customWidth="1"/>
    <col min="1801" max="1801" width="1.7109375" style="5" customWidth="1"/>
    <col min="1802" max="1804" width="6.28515625" style="5" customWidth="1"/>
    <col min="1805" max="1805" width="1.7109375" style="5" customWidth="1"/>
    <col min="1806" max="1808" width="6.28515625" style="5" customWidth="1"/>
    <col min="1809" max="1809" width="1.7109375" style="5" customWidth="1"/>
    <col min="1810" max="1812" width="6.28515625" style="5" customWidth="1"/>
    <col min="1813" max="2052" width="11.42578125" style="5"/>
    <col min="2053" max="2053" width="24.85546875" style="5" customWidth="1"/>
    <col min="2054" max="2056" width="6.28515625" style="5" customWidth="1"/>
    <col min="2057" max="2057" width="1.7109375" style="5" customWidth="1"/>
    <col min="2058" max="2060" width="6.28515625" style="5" customWidth="1"/>
    <col min="2061" max="2061" width="1.7109375" style="5" customWidth="1"/>
    <col min="2062" max="2064" width="6.28515625" style="5" customWidth="1"/>
    <col min="2065" max="2065" width="1.7109375" style="5" customWidth="1"/>
    <col min="2066" max="2068" width="6.28515625" style="5" customWidth="1"/>
    <col min="2069" max="2308" width="11.42578125" style="5"/>
    <col min="2309" max="2309" width="24.85546875" style="5" customWidth="1"/>
    <col min="2310" max="2312" width="6.28515625" style="5" customWidth="1"/>
    <col min="2313" max="2313" width="1.7109375" style="5" customWidth="1"/>
    <col min="2314" max="2316" width="6.28515625" style="5" customWidth="1"/>
    <col min="2317" max="2317" width="1.7109375" style="5" customWidth="1"/>
    <col min="2318" max="2320" width="6.28515625" style="5" customWidth="1"/>
    <col min="2321" max="2321" width="1.7109375" style="5" customWidth="1"/>
    <col min="2322" max="2324" width="6.28515625" style="5" customWidth="1"/>
    <col min="2325" max="2564" width="11.42578125" style="5"/>
    <col min="2565" max="2565" width="24.85546875" style="5" customWidth="1"/>
    <col min="2566" max="2568" width="6.28515625" style="5" customWidth="1"/>
    <col min="2569" max="2569" width="1.7109375" style="5" customWidth="1"/>
    <col min="2570" max="2572" width="6.28515625" style="5" customWidth="1"/>
    <col min="2573" max="2573" width="1.7109375" style="5" customWidth="1"/>
    <col min="2574" max="2576" width="6.28515625" style="5" customWidth="1"/>
    <col min="2577" max="2577" width="1.7109375" style="5" customWidth="1"/>
    <col min="2578" max="2580" width="6.28515625" style="5" customWidth="1"/>
    <col min="2581" max="2820" width="11.42578125" style="5"/>
    <col min="2821" max="2821" width="24.85546875" style="5" customWidth="1"/>
    <col min="2822" max="2824" width="6.28515625" style="5" customWidth="1"/>
    <col min="2825" max="2825" width="1.7109375" style="5" customWidth="1"/>
    <col min="2826" max="2828" width="6.28515625" style="5" customWidth="1"/>
    <col min="2829" max="2829" width="1.7109375" style="5" customWidth="1"/>
    <col min="2830" max="2832" width="6.28515625" style="5" customWidth="1"/>
    <col min="2833" max="2833" width="1.7109375" style="5" customWidth="1"/>
    <col min="2834" max="2836" width="6.28515625" style="5" customWidth="1"/>
    <col min="2837" max="3076" width="11.42578125" style="5"/>
    <col min="3077" max="3077" width="24.85546875" style="5" customWidth="1"/>
    <col min="3078" max="3080" width="6.28515625" style="5" customWidth="1"/>
    <col min="3081" max="3081" width="1.7109375" style="5" customWidth="1"/>
    <col min="3082" max="3084" width="6.28515625" style="5" customWidth="1"/>
    <col min="3085" max="3085" width="1.7109375" style="5" customWidth="1"/>
    <col min="3086" max="3088" width="6.28515625" style="5" customWidth="1"/>
    <col min="3089" max="3089" width="1.7109375" style="5" customWidth="1"/>
    <col min="3090" max="3092" width="6.28515625" style="5" customWidth="1"/>
    <col min="3093" max="3332" width="11.42578125" style="5"/>
    <col min="3333" max="3333" width="24.85546875" style="5" customWidth="1"/>
    <col min="3334" max="3336" width="6.28515625" style="5" customWidth="1"/>
    <col min="3337" max="3337" width="1.7109375" style="5" customWidth="1"/>
    <col min="3338" max="3340" width="6.28515625" style="5" customWidth="1"/>
    <col min="3341" max="3341" width="1.7109375" style="5" customWidth="1"/>
    <col min="3342" max="3344" width="6.28515625" style="5" customWidth="1"/>
    <col min="3345" max="3345" width="1.7109375" style="5" customWidth="1"/>
    <col min="3346" max="3348" width="6.28515625" style="5" customWidth="1"/>
    <col min="3349" max="3588" width="11.42578125" style="5"/>
    <col min="3589" max="3589" width="24.85546875" style="5" customWidth="1"/>
    <col min="3590" max="3592" width="6.28515625" style="5" customWidth="1"/>
    <col min="3593" max="3593" width="1.7109375" style="5" customWidth="1"/>
    <col min="3594" max="3596" width="6.28515625" style="5" customWidth="1"/>
    <col min="3597" max="3597" width="1.7109375" style="5" customWidth="1"/>
    <col min="3598" max="3600" width="6.28515625" style="5" customWidth="1"/>
    <col min="3601" max="3601" width="1.7109375" style="5" customWidth="1"/>
    <col min="3602" max="3604" width="6.28515625" style="5" customWidth="1"/>
    <col min="3605" max="3844" width="11.42578125" style="5"/>
    <col min="3845" max="3845" width="24.85546875" style="5" customWidth="1"/>
    <col min="3846" max="3848" width="6.28515625" style="5" customWidth="1"/>
    <col min="3849" max="3849" width="1.7109375" style="5" customWidth="1"/>
    <col min="3850" max="3852" width="6.28515625" style="5" customWidth="1"/>
    <col min="3853" max="3853" width="1.7109375" style="5" customWidth="1"/>
    <col min="3854" max="3856" width="6.28515625" style="5" customWidth="1"/>
    <col min="3857" max="3857" width="1.7109375" style="5" customWidth="1"/>
    <col min="3858" max="3860" width="6.28515625" style="5" customWidth="1"/>
    <col min="3861" max="4100" width="11.42578125" style="5"/>
    <col min="4101" max="4101" width="24.85546875" style="5" customWidth="1"/>
    <col min="4102" max="4104" width="6.28515625" style="5" customWidth="1"/>
    <col min="4105" max="4105" width="1.7109375" style="5" customWidth="1"/>
    <col min="4106" max="4108" width="6.28515625" style="5" customWidth="1"/>
    <col min="4109" max="4109" width="1.7109375" style="5" customWidth="1"/>
    <col min="4110" max="4112" width="6.28515625" style="5" customWidth="1"/>
    <col min="4113" max="4113" width="1.7109375" style="5" customWidth="1"/>
    <col min="4114" max="4116" width="6.28515625" style="5" customWidth="1"/>
    <col min="4117" max="4356" width="11.42578125" style="5"/>
    <col min="4357" max="4357" width="24.85546875" style="5" customWidth="1"/>
    <col min="4358" max="4360" width="6.28515625" style="5" customWidth="1"/>
    <col min="4361" max="4361" width="1.7109375" style="5" customWidth="1"/>
    <col min="4362" max="4364" width="6.28515625" style="5" customWidth="1"/>
    <col min="4365" max="4365" width="1.7109375" style="5" customWidth="1"/>
    <col min="4366" max="4368" width="6.28515625" style="5" customWidth="1"/>
    <col min="4369" max="4369" width="1.7109375" style="5" customWidth="1"/>
    <col min="4370" max="4372" width="6.28515625" style="5" customWidth="1"/>
    <col min="4373" max="4612" width="11.42578125" style="5"/>
    <col min="4613" max="4613" width="24.85546875" style="5" customWidth="1"/>
    <col min="4614" max="4616" width="6.28515625" style="5" customWidth="1"/>
    <col min="4617" max="4617" width="1.7109375" style="5" customWidth="1"/>
    <col min="4618" max="4620" width="6.28515625" style="5" customWidth="1"/>
    <col min="4621" max="4621" width="1.7109375" style="5" customWidth="1"/>
    <col min="4622" max="4624" width="6.28515625" style="5" customWidth="1"/>
    <col min="4625" max="4625" width="1.7109375" style="5" customWidth="1"/>
    <col min="4626" max="4628" width="6.28515625" style="5" customWidth="1"/>
    <col min="4629" max="4868" width="11.42578125" style="5"/>
    <col min="4869" max="4869" width="24.85546875" style="5" customWidth="1"/>
    <col min="4870" max="4872" width="6.28515625" style="5" customWidth="1"/>
    <col min="4873" max="4873" width="1.7109375" style="5" customWidth="1"/>
    <col min="4874" max="4876" width="6.28515625" style="5" customWidth="1"/>
    <col min="4877" max="4877" width="1.7109375" style="5" customWidth="1"/>
    <col min="4878" max="4880" width="6.28515625" style="5" customWidth="1"/>
    <col min="4881" max="4881" width="1.7109375" style="5" customWidth="1"/>
    <col min="4882" max="4884" width="6.28515625" style="5" customWidth="1"/>
    <col min="4885" max="5124" width="11.42578125" style="5"/>
    <col min="5125" max="5125" width="24.85546875" style="5" customWidth="1"/>
    <col min="5126" max="5128" width="6.28515625" style="5" customWidth="1"/>
    <col min="5129" max="5129" width="1.7109375" style="5" customWidth="1"/>
    <col min="5130" max="5132" width="6.28515625" style="5" customWidth="1"/>
    <col min="5133" max="5133" width="1.7109375" style="5" customWidth="1"/>
    <col min="5134" max="5136" width="6.28515625" style="5" customWidth="1"/>
    <col min="5137" max="5137" width="1.7109375" style="5" customWidth="1"/>
    <col min="5138" max="5140" width="6.28515625" style="5" customWidth="1"/>
    <col min="5141" max="5380" width="11.42578125" style="5"/>
    <col min="5381" max="5381" width="24.85546875" style="5" customWidth="1"/>
    <col min="5382" max="5384" width="6.28515625" style="5" customWidth="1"/>
    <col min="5385" max="5385" width="1.7109375" style="5" customWidth="1"/>
    <col min="5386" max="5388" width="6.28515625" style="5" customWidth="1"/>
    <col min="5389" max="5389" width="1.7109375" style="5" customWidth="1"/>
    <col min="5390" max="5392" width="6.28515625" style="5" customWidth="1"/>
    <col min="5393" max="5393" width="1.7109375" style="5" customWidth="1"/>
    <col min="5394" max="5396" width="6.28515625" style="5" customWidth="1"/>
    <col min="5397" max="5636" width="11.42578125" style="5"/>
    <col min="5637" max="5637" width="24.85546875" style="5" customWidth="1"/>
    <col min="5638" max="5640" width="6.28515625" style="5" customWidth="1"/>
    <col min="5641" max="5641" width="1.7109375" style="5" customWidth="1"/>
    <col min="5642" max="5644" width="6.28515625" style="5" customWidth="1"/>
    <col min="5645" max="5645" width="1.7109375" style="5" customWidth="1"/>
    <col min="5646" max="5648" width="6.28515625" style="5" customWidth="1"/>
    <col min="5649" max="5649" width="1.7109375" style="5" customWidth="1"/>
    <col min="5650" max="5652" width="6.28515625" style="5" customWidth="1"/>
    <col min="5653" max="5892" width="11.42578125" style="5"/>
    <col min="5893" max="5893" width="24.85546875" style="5" customWidth="1"/>
    <col min="5894" max="5896" width="6.28515625" style="5" customWidth="1"/>
    <col min="5897" max="5897" width="1.7109375" style="5" customWidth="1"/>
    <col min="5898" max="5900" width="6.28515625" style="5" customWidth="1"/>
    <col min="5901" max="5901" width="1.7109375" style="5" customWidth="1"/>
    <col min="5902" max="5904" width="6.28515625" style="5" customWidth="1"/>
    <col min="5905" max="5905" width="1.7109375" style="5" customWidth="1"/>
    <col min="5906" max="5908" width="6.28515625" style="5" customWidth="1"/>
    <col min="5909" max="6148" width="11.42578125" style="5"/>
    <col min="6149" max="6149" width="24.85546875" style="5" customWidth="1"/>
    <col min="6150" max="6152" width="6.28515625" style="5" customWidth="1"/>
    <col min="6153" max="6153" width="1.7109375" style="5" customWidth="1"/>
    <col min="6154" max="6156" width="6.28515625" style="5" customWidth="1"/>
    <col min="6157" max="6157" width="1.7109375" style="5" customWidth="1"/>
    <col min="6158" max="6160" width="6.28515625" style="5" customWidth="1"/>
    <col min="6161" max="6161" width="1.7109375" style="5" customWidth="1"/>
    <col min="6162" max="6164" width="6.28515625" style="5" customWidth="1"/>
    <col min="6165" max="6404" width="11.42578125" style="5"/>
    <col min="6405" max="6405" width="24.85546875" style="5" customWidth="1"/>
    <col min="6406" max="6408" width="6.28515625" style="5" customWidth="1"/>
    <col min="6409" max="6409" width="1.7109375" style="5" customWidth="1"/>
    <col min="6410" max="6412" width="6.28515625" style="5" customWidth="1"/>
    <col min="6413" max="6413" width="1.7109375" style="5" customWidth="1"/>
    <col min="6414" max="6416" width="6.28515625" style="5" customWidth="1"/>
    <col min="6417" max="6417" width="1.7109375" style="5" customWidth="1"/>
    <col min="6418" max="6420" width="6.28515625" style="5" customWidth="1"/>
    <col min="6421" max="6660" width="11.42578125" style="5"/>
    <col min="6661" max="6661" width="24.85546875" style="5" customWidth="1"/>
    <col min="6662" max="6664" width="6.28515625" style="5" customWidth="1"/>
    <col min="6665" max="6665" width="1.7109375" style="5" customWidth="1"/>
    <col min="6666" max="6668" width="6.28515625" style="5" customWidth="1"/>
    <col min="6669" max="6669" width="1.7109375" style="5" customWidth="1"/>
    <col min="6670" max="6672" width="6.28515625" style="5" customWidth="1"/>
    <col min="6673" max="6673" width="1.7109375" style="5" customWidth="1"/>
    <col min="6674" max="6676" width="6.28515625" style="5" customWidth="1"/>
    <col min="6677" max="6916" width="11.42578125" style="5"/>
    <col min="6917" max="6917" width="24.85546875" style="5" customWidth="1"/>
    <col min="6918" max="6920" width="6.28515625" style="5" customWidth="1"/>
    <col min="6921" max="6921" width="1.7109375" style="5" customWidth="1"/>
    <col min="6922" max="6924" width="6.28515625" style="5" customWidth="1"/>
    <col min="6925" max="6925" width="1.7109375" style="5" customWidth="1"/>
    <col min="6926" max="6928" width="6.28515625" style="5" customWidth="1"/>
    <col min="6929" max="6929" width="1.7109375" style="5" customWidth="1"/>
    <col min="6930" max="6932" width="6.28515625" style="5" customWidth="1"/>
    <col min="6933" max="7172" width="11.42578125" style="5"/>
    <col min="7173" max="7173" width="24.85546875" style="5" customWidth="1"/>
    <col min="7174" max="7176" width="6.28515625" style="5" customWidth="1"/>
    <col min="7177" max="7177" width="1.7109375" style="5" customWidth="1"/>
    <col min="7178" max="7180" width="6.28515625" style="5" customWidth="1"/>
    <col min="7181" max="7181" width="1.7109375" style="5" customWidth="1"/>
    <col min="7182" max="7184" width="6.28515625" style="5" customWidth="1"/>
    <col min="7185" max="7185" width="1.7109375" style="5" customWidth="1"/>
    <col min="7186" max="7188" width="6.28515625" style="5" customWidth="1"/>
    <col min="7189" max="7428" width="11.42578125" style="5"/>
    <col min="7429" max="7429" width="24.85546875" style="5" customWidth="1"/>
    <col min="7430" max="7432" width="6.28515625" style="5" customWidth="1"/>
    <col min="7433" max="7433" width="1.7109375" style="5" customWidth="1"/>
    <col min="7434" max="7436" width="6.28515625" style="5" customWidth="1"/>
    <col min="7437" max="7437" width="1.7109375" style="5" customWidth="1"/>
    <col min="7438" max="7440" width="6.28515625" style="5" customWidth="1"/>
    <col min="7441" max="7441" width="1.7109375" style="5" customWidth="1"/>
    <col min="7442" max="7444" width="6.28515625" style="5" customWidth="1"/>
    <col min="7445" max="7684" width="11.42578125" style="5"/>
    <col min="7685" max="7685" width="24.85546875" style="5" customWidth="1"/>
    <col min="7686" max="7688" width="6.28515625" style="5" customWidth="1"/>
    <col min="7689" max="7689" width="1.7109375" style="5" customWidth="1"/>
    <col min="7690" max="7692" width="6.28515625" style="5" customWidth="1"/>
    <col min="7693" max="7693" width="1.7109375" style="5" customWidth="1"/>
    <col min="7694" max="7696" width="6.28515625" style="5" customWidth="1"/>
    <col min="7697" max="7697" width="1.7109375" style="5" customWidth="1"/>
    <col min="7698" max="7700" width="6.28515625" style="5" customWidth="1"/>
    <col min="7701" max="7940" width="11.42578125" style="5"/>
    <col min="7941" max="7941" width="24.85546875" style="5" customWidth="1"/>
    <col min="7942" max="7944" width="6.28515625" style="5" customWidth="1"/>
    <col min="7945" max="7945" width="1.7109375" style="5" customWidth="1"/>
    <col min="7946" max="7948" width="6.28515625" style="5" customWidth="1"/>
    <col min="7949" max="7949" width="1.7109375" style="5" customWidth="1"/>
    <col min="7950" max="7952" width="6.28515625" style="5" customWidth="1"/>
    <col min="7953" max="7953" width="1.7109375" style="5" customWidth="1"/>
    <col min="7954" max="7956" width="6.28515625" style="5" customWidth="1"/>
    <col min="7957" max="8196" width="11.42578125" style="5"/>
    <col min="8197" max="8197" width="24.85546875" style="5" customWidth="1"/>
    <col min="8198" max="8200" width="6.28515625" style="5" customWidth="1"/>
    <col min="8201" max="8201" width="1.7109375" style="5" customWidth="1"/>
    <col min="8202" max="8204" width="6.28515625" style="5" customWidth="1"/>
    <col min="8205" max="8205" width="1.7109375" style="5" customWidth="1"/>
    <col min="8206" max="8208" width="6.28515625" style="5" customWidth="1"/>
    <col min="8209" max="8209" width="1.7109375" style="5" customWidth="1"/>
    <col min="8210" max="8212" width="6.28515625" style="5" customWidth="1"/>
    <col min="8213" max="8452" width="11.42578125" style="5"/>
    <col min="8453" max="8453" width="24.85546875" style="5" customWidth="1"/>
    <col min="8454" max="8456" width="6.28515625" style="5" customWidth="1"/>
    <col min="8457" max="8457" width="1.7109375" style="5" customWidth="1"/>
    <col min="8458" max="8460" width="6.28515625" style="5" customWidth="1"/>
    <col min="8461" max="8461" width="1.7109375" style="5" customWidth="1"/>
    <col min="8462" max="8464" width="6.28515625" style="5" customWidth="1"/>
    <col min="8465" max="8465" width="1.7109375" style="5" customWidth="1"/>
    <col min="8466" max="8468" width="6.28515625" style="5" customWidth="1"/>
    <col min="8469" max="8708" width="11.42578125" style="5"/>
    <col min="8709" max="8709" width="24.85546875" style="5" customWidth="1"/>
    <col min="8710" max="8712" width="6.28515625" style="5" customWidth="1"/>
    <col min="8713" max="8713" width="1.7109375" style="5" customWidth="1"/>
    <col min="8714" max="8716" width="6.28515625" style="5" customWidth="1"/>
    <col min="8717" max="8717" width="1.7109375" style="5" customWidth="1"/>
    <col min="8718" max="8720" width="6.28515625" style="5" customWidth="1"/>
    <col min="8721" max="8721" width="1.7109375" style="5" customWidth="1"/>
    <col min="8722" max="8724" width="6.28515625" style="5" customWidth="1"/>
    <col min="8725" max="8964" width="11.42578125" style="5"/>
    <col min="8965" max="8965" width="24.85546875" style="5" customWidth="1"/>
    <col min="8966" max="8968" width="6.28515625" style="5" customWidth="1"/>
    <col min="8969" max="8969" width="1.7109375" style="5" customWidth="1"/>
    <col min="8970" max="8972" width="6.28515625" style="5" customWidth="1"/>
    <col min="8973" max="8973" width="1.7109375" style="5" customWidth="1"/>
    <col min="8974" max="8976" width="6.28515625" style="5" customWidth="1"/>
    <col min="8977" max="8977" width="1.7109375" style="5" customWidth="1"/>
    <col min="8978" max="8980" width="6.28515625" style="5" customWidth="1"/>
    <col min="8981" max="9220" width="11.42578125" style="5"/>
    <col min="9221" max="9221" width="24.85546875" style="5" customWidth="1"/>
    <col min="9222" max="9224" width="6.28515625" style="5" customWidth="1"/>
    <col min="9225" max="9225" width="1.7109375" style="5" customWidth="1"/>
    <col min="9226" max="9228" width="6.28515625" style="5" customWidth="1"/>
    <col min="9229" max="9229" width="1.7109375" style="5" customWidth="1"/>
    <col min="9230" max="9232" width="6.28515625" style="5" customWidth="1"/>
    <col min="9233" max="9233" width="1.7109375" style="5" customWidth="1"/>
    <col min="9234" max="9236" width="6.28515625" style="5" customWidth="1"/>
    <col min="9237" max="9476" width="11.42578125" style="5"/>
    <col min="9477" max="9477" width="24.85546875" style="5" customWidth="1"/>
    <col min="9478" max="9480" width="6.28515625" style="5" customWidth="1"/>
    <col min="9481" max="9481" width="1.7109375" style="5" customWidth="1"/>
    <col min="9482" max="9484" width="6.28515625" style="5" customWidth="1"/>
    <col min="9485" max="9485" width="1.7109375" style="5" customWidth="1"/>
    <col min="9486" max="9488" width="6.28515625" style="5" customWidth="1"/>
    <col min="9489" max="9489" width="1.7109375" style="5" customWidth="1"/>
    <col min="9490" max="9492" width="6.28515625" style="5" customWidth="1"/>
    <col min="9493" max="9732" width="11.42578125" style="5"/>
    <col min="9733" max="9733" width="24.85546875" style="5" customWidth="1"/>
    <col min="9734" max="9736" width="6.28515625" style="5" customWidth="1"/>
    <col min="9737" max="9737" width="1.7109375" style="5" customWidth="1"/>
    <col min="9738" max="9740" width="6.28515625" style="5" customWidth="1"/>
    <col min="9741" max="9741" width="1.7109375" style="5" customWidth="1"/>
    <col min="9742" max="9744" width="6.28515625" style="5" customWidth="1"/>
    <col min="9745" max="9745" width="1.7109375" style="5" customWidth="1"/>
    <col min="9746" max="9748" width="6.28515625" style="5" customWidth="1"/>
    <col min="9749" max="9988" width="11.42578125" style="5"/>
    <col min="9989" max="9989" width="24.85546875" style="5" customWidth="1"/>
    <col min="9990" max="9992" width="6.28515625" style="5" customWidth="1"/>
    <col min="9993" max="9993" width="1.7109375" style="5" customWidth="1"/>
    <col min="9994" max="9996" width="6.28515625" style="5" customWidth="1"/>
    <col min="9997" max="9997" width="1.7109375" style="5" customWidth="1"/>
    <col min="9998" max="10000" width="6.28515625" style="5" customWidth="1"/>
    <col min="10001" max="10001" width="1.7109375" style="5" customWidth="1"/>
    <col min="10002" max="10004" width="6.28515625" style="5" customWidth="1"/>
    <col min="10005" max="10244" width="11.42578125" style="5"/>
    <col min="10245" max="10245" width="24.85546875" style="5" customWidth="1"/>
    <col min="10246" max="10248" width="6.28515625" style="5" customWidth="1"/>
    <col min="10249" max="10249" width="1.7109375" style="5" customWidth="1"/>
    <col min="10250" max="10252" width="6.28515625" style="5" customWidth="1"/>
    <col min="10253" max="10253" width="1.7109375" style="5" customWidth="1"/>
    <col min="10254" max="10256" width="6.28515625" style="5" customWidth="1"/>
    <col min="10257" max="10257" width="1.7109375" style="5" customWidth="1"/>
    <col min="10258" max="10260" width="6.28515625" style="5" customWidth="1"/>
    <col min="10261" max="10500" width="11.42578125" style="5"/>
    <col min="10501" max="10501" width="24.85546875" style="5" customWidth="1"/>
    <col min="10502" max="10504" width="6.28515625" style="5" customWidth="1"/>
    <col min="10505" max="10505" width="1.7109375" style="5" customWidth="1"/>
    <col min="10506" max="10508" width="6.28515625" style="5" customWidth="1"/>
    <col min="10509" max="10509" width="1.7109375" style="5" customWidth="1"/>
    <col min="10510" max="10512" width="6.28515625" style="5" customWidth="1"/>
    <col min="10513" max="10513" width="1.7109375" style="5" customWidth="1"/>
    <col min="10514" max="10516" width="6.28515625" style="5" customWidth="1"/>
    <col min="10517" max="10756" width="11.42578125" style="5"/>
    <col min="10757" max="10757" width="24.85546875" style="5" customWidth="1"/>
    <col min="10758" max="10760" width="6.28515625" style="5" customWidth="1"/>
    <col min="10761" max="10761" width="1.7109375" style="5" customWidth="1"/>
    <col min="10762" max="10764" width="6.28515625" style="5" customWidth="1"/>
    <col min="10765" max="10765" width="1.7109375" style="5" customWidth="1"/>
    <col min="10766" max="10768" width="6.28515625" style="5" customWidth="1"/>
    <col min="10769" max="10769" width="1.7109375" style="5" customWidth="1"/>
    <col min="10770" max="10772" width="6.28515625" style="5" customWidth="1"/>
    <col min="10773" max="11012" width="11.42578125" style="5"/>
    <col min="11013" max="11013" width="24.85546875" style="5" customWidth="1"/>
    <col min="11014" max="11016" width="6.28515625" style="5" customWidth="1"/>
    <col min="11017" max="11017" width="1.7109375" style="5" customWidth="1"/>
    <col min="11018" max="11020" width="6.28515625" style="5" customWidth="1"/>
    <col min="11021" max="11021" width="1.7109375" style="5" customWidth="1"/>
    <col min="11022" max="11024" width="6.28515625" style="5" customWidth="1"/>
    <col min="11025" max="11025" width="1.7109375" style="5" customWidth="1"/>
    <col min="11026" max="11028" width="6.28515625" style="5" customWidth="1"/>
    <col min="11029" max="11268" width="11.42578125" style="5"/>
    <col min="11269" max="11269" width="24.85546875" style="5" customWidth="1"/>
    <col min="11270" max="11272" width="6.28515625" style="5" customWidth="1"/>
    <col min="11273" max="11273" width="1.7109375" style="5" customWidth="1"/>
    <col min="11274" max="11276" width="6.28515625" style="5" customWidth="1"/>
    <col min="11277" max="11277" width="1.7109375" style="5" customWidth="1"/>
    <col min="11278" max="11280" width="6.28515625" style="5" customWidth="1"/>
    <col min="11281" max="11281" width="1.7109375" style="5" customWidth="1"/>
    <col min="11282" max="11284" width="6.28515625" style="5" customWidth="1"/>
    <col min="11285" max="11524" width="11.42578125" style="5"/>
    <col min="11525" max="11525" width="24.85546875" style="5" customWidth="1"/>
    <col min="11526" max="11528" width="6.28515625" style="5" customWidth="1"/>
    <col min="11529" max="11529" width="1.7109375" style="5" customWidth="1"/>
    <col min="11530" max="11532" width="6.28515625" style="5" customWidth="1"/>
    <col min="11533" max="11533" width="1.7109375" style="5" customWidth="1"/>
    <col min="11534" max="11536" width="6.28515625" style="5" customWidth="1"/>
    <col min="11537" max="11537" width="1.7109375" style="5" customWidth="1"/>
    <col min="11538" max="11540" width="6.28515625" style="5" customWidth="1"/>
    <col min="11541" max="11780" width="11.42578125" style="5"/>
    <col min="11781" max="11781" width="24.85546875" style="5" customWidth="1"/>
    <col min="11782" max="11784" width="6.28515625" style="5" customWidth="1"/>
    <col min="11785" max="11785" width="1.7109375" style="5" customWidth="1"/>
    <col min="11786" max="11788" width="6.28515625" style="5" customWidth="1"/>
    <col min="11789" max="11789" width="1.7109375" style="5" customWidth="1"/>
    <col min="11790" max="11792" width="6.28515625" style="5" customWidth="1"/>
    <col min="11793" max="11793" width="1.7109375" style="5" customWidth="1"/>
    <col min="11794" max="11796" width="6.28515625" style="5" customWidth="1"/>
    <col min="11797" max="12036" width="11.42578125" style="5"/>
    <col min="12037" max="12037" width="24.85546875" style="5" customWidth="1"/>
    <col min="12038" max="12040" width="6.28515625" style="5" customWidth="1"/>
    <col min="12041" max="12041" width="1.7109375" style="5" customWidth="1"/>
    <col min="12042" max="12044" width="6.28515625" style="5" customWidth="1"/>
    <col min="12045" max="12045" width="1.7109375" style="5" customWidth="1"/>
    <col min="12046" max="12048" width="6.28515625" style="5" customWidth="1"/>
    <col min="12049" max="12049" width="1.7109375" style="5" customWidth="1"/>
    <col min="12050" max="12052" width="6.28515625" style="5" customWidth="1"/>
    <col min="12053" max="12292" width="11.42578125" style="5"/>
    <col min="12293" max="12293" width="24.85546875" style="5" customWidth="1"/>
    <col min="12294" max="12296" width="6.28515625" style="5" customWidth="1"/>
    <col min="12297" max="12297" width="1.7109375" style="5" customWidth="1"/>
    <col min="12298" max="12300" width="6.28515625" style="5" customWidth="1"/>
    <col min="12301" max="12301" width="1.7109375" style="5" customWidth="1"/>
    <col min="12302" max="12304" width="6.28515625" style="5" customWidth="1"/>
    <col min="12305" max="12305" width="1.7109375" style="5" customWidth="1"/>
    <col min="12306" max="12308" width="6.28515625" style="5" customWidth="1"/>
    <col min="12309" max="12548" width="11.42578125" style="5"/>
    <col min="12549" max="12549" width="24.85546875" style="5" customWidth="1"/>
    <col min="12550" max="12552" width="6.28515625" style="5" customWidth="1"/>
    <col min="12553" max="12553" width="1.7109375" style="5" customWidth="1"/>
    <col min="12554" max="12556" width="6.28515625" style="5" customWidth="1"/>
    <col min="12557" max="12557" width="1.7109375" style="5" customWidth="1"/>
    <col min="12558" max="12560" width="6.28515625" style="5" customWidth="1"/>
    <col min="12561" max="12561" width="1.7109375" style="5" customWidth="1"/>
    <col min="12562" max="12564" width="6.28515625" style="5" customWidth="1"/>
    <col min="12565" max="12804" width="11.42578125" style="5"/>
    <col min="12805" max="12805" width="24.85546875" style="5" customWidth="1"/>
    <col min="12806" max="12808" width="6.28515625" style="5" customWidth="1"/>
    <col min="12809" max="12809" width="1.7109375" style="5" customWidth="1"/>
    <col min="12810" max="12812" width="6.28515625" style="5" customWidth="1"/>
    <col min="12813" max="12813" width="1.7109375" style="5" customWidth="1"/>
    <col min="12814" max="12816" width="6.28515625" style="5" customWidth="1"/>
    <col min="12817" max="12817" width="1.7109375" style="5" customWidth="1"/>
    <col min="12818" max="12820" width="6.28515625" style="5" customWidth="1"/>
    <col min="12821" max="13060" width="11.42578125" style="5"/>
    <col min="13061" max="13061" width="24.85546875" style="5" customWidth="1"/>
    <col min="13062" max="13064" width="6.28515625" style="5" customWidth="1"/>
    <col min="13065" max="13065" width="1.7109375" style="5" customWidth="1"/>
    <col min="13066" max="13068" width="6.28515625" style="5" customWidth="1"/>
    <col min="13069" max="13069" width="1.7109375" style="5" customWidth="1"/>
    <col min="13070" max="13072" width="6.28515625" style="5" customWidth="1"/>
    <col min="13073" max="13073" width="1.7109375" style="5" customWidth="1"/>
    <col min="13074" max="13076" width="6.28515625" style="5" customWidth="1"/>
    <col min="13077" max="13316" width="11.42578125" style="5"/>
    <col min="13317" max="13317" width="24.85546875" style="5" customWidth="1"/>
    <col min="13318" max="13320" width="6.28515625" style="5" customWidth="1"/>
    <col min="13321" max="13321" width="1.7109375" style="5" customWidth="1"/>
    <col min="13322" max="13324" width="6.28515625" style="5" customWidth="1"/>
    <col min="13325" max="13325" width="1.7109375" style="5" customWidth="1"/>
    <col min="13326" max="13328" width="6.28515625" style="5" customWidth="1"/>
    <col min="13329" max="13329" width="1.7109375" style="5" customWidth="1"/>
    <col min="13330" max="13332" width="6.28515625" style="5" customWidth="1"/>
    <col min="13333" max="13572" width="11.42578125" style="5"/>
    <col min="13573" max="13573" width="24.85546875" style="5" customWidth="1"/>
    <col min="13574" max="13576" width="6.28515625" style="5" customWidth="1"/>
    <col min="13577" max="13577" width="1.7109375" style="5" customWidth="1"/>
    <col min="13578" max="13580" width="6.28515625" style="5" customWidth="1"/>
    <col min="13581" max="13581" width="1.7109375" style="5" customWidth="1"/>
    <col min="13582" max="13584" width="6.28515625" style="5" customWidth="1"/>
    <col min="13585" max="13585" width="1.7109375" style="5" customWidth="1"/>
    <col min="13586" max="13588" width="6.28515625" style="5" customWidth="1"/>
    <col min="13589" max="13828" width="11.42578125" style="5"/>
    <col min="13829" max="13829" width="24.85546875" style="5" customWidth="1"/>
    <col min="13830" max="13832" width="6.28515625" style="5" customWidth="1"/>
    <col min="13833" max="13833" width="1.7109375" style="5" customWidth="1"/>
    <col min="13834" max="13836" width="6.28515625" style="5" customWidth="1"/>
    <col min="13837" max="13837" width="1.7109375" style="5" customWidth="1"/>
    <col min="13838" max="13840" width="6.28515625" style="5" customWidth="1"/>
    <col min="13841" max="13841" width="1.7109375" style="5" customWidth="1"/>
    <col min="13842" max="13844" width="6.28515625" style="5" customWidth="1"/>
    <col min="13845" max="14084" width="11.42578125" style="5"/>
    <col min="14085" max="14085" width="24.85546875" style="5" customWidth="1"/>
    <col min="14086" max="14088" width="6.28515625" style="5" customWidth="1"/>
    <col min="14089" max="14089" width="1.7109375" style="5" customWidth="1"/>
    <col min="14090" max="14092" width="6.28515625" style="5" customWidth="1"/>
    <col min="14093" max="14093" width="1.7109375" style="5" customWidth="1"/>
    <col min="14094" max="14096" width="6.28515625" style="5" customWidth="1"/>
    <col min="14097" max="14097" width="1.7109375" style="5" customWidth="1"/>
    <col min="14098" max="14100" width="6.28515625" style="5" customWidth="1"/>
    <col min="14101" max="14340" width="11.42578125" style="5"/>
    <col min="14341" max="14341" width="24.85546875" style="5" customWidth="1"/>
    <col min="14342" max="14344" width="6.28515625" style="5" customWidth="1"/>
    <col min="14345" max="14345" width="1.7109375" style="5" customWidth="1"/>
    <col min="14346" max="14348" width="6.28515625" style="5" customWidth="1"/>
    <col min="14349" max="14349" width="1.7109375" style="5" customWidth="1"/>
    <col min="14350" max="14352" width="6.28515625" style="5" customWidth="1"/>
    <col min="14353" max="14353" width="1.7109375" style="5" customWidth="1"/>
    <col min="14354" max="14356" width="6.28515625" style="5" customWidth="1"/>
    <col min="14357" max="14596" width="11.42578125" style="5"/>
    <col min="14597" max="14597" width="24.85546875" style="5" customWidth="1"/>
    <col min="14598" max="14600" width="6.28515625" style="5" customWidth="1"/>
    <col min="14601" max="14601" width="1.7109375" style="5" customWidth="1"/>
    <col min="14602" max="14604" width="6.28515625" style="5" customWidth="1"/>
    <col min="14605" max="14605" width="1.7109375" style="5" customWidth="1"/>
    <col min="14606" max="14608" width="6.28515625" style="5" customWidth="1"/>
    <col min="14609" max="14609" width="1.7109375" style="5" customWidth="1"/>
    <col min="14610" max="14612" width="6.28515625" style="5" customWidth="1"/>
    <col min="14613" max="14852" width="11.42578125" style="5"/>
    <col min="14853" max="14853" width="24.85546875" style="5" customWidth="1"/>
    <col min="14854" max="14856" width="6.28515625" style="5" customWidth="1"/>
    <col min="14857" max="14857" width="1.7109375" style="5" customWidth="1"/>
    <col min="14858" max="14860" width="6.28515625" style="5" customWidth="1"/>
    <col min="14861" max="14861" width="1.7109375" style="5" customWidth="1"/>
    <col min="14862" max="14864" width="6.28515625" style="5" customWidth="1"/>
    <col min="14865" max="14865" width="1.7109375" style="5" customWidth="1"/>
    <col min="14866" max="14868" width="6.28515625" style="5" customWidth="1"/>
    <col min="14869" max="15108" width="11.42578125" style="5"/>
    <col min="15109" max="15109" width="24.85546875" style="5" customWidth="1"/>
    <col min="15110" max="15112" width="6.28515625" style="5" customWidth="1"/>
    <col min="15113" max="15113" width="1.7109375" style="5" customWidth="1"/>
    <col min="15114" max="15116" width="6.28515625" style="5" customWidth="1"/>
    <col min="15117" max="15117" width="1.7109375" style="5" customWidth="1"/>
    <col min="15118" max="15120" width="6.28515625" style="5" customWidth="1"/>
    <col min="15121" max="15121" width="1.7109375" style="5" customWidth="1"/>
    <col min="15122" max="15124" width="6.28515625" style="5" customWidth="1"/>
    <col min="15125" max="15364" width="11.42578125" style="5"/>
    <col min="15365" max="15365" width="24.85546875" style="5" customWidth="1"/>
    <col min="15366" max="15368" width="6.28515625" style="5" customWidth="1"/>
    <col min="15369" max="15369" width="1.7109375" style="5" customWidth="1"/>
    <col min="15370" max="15372" width="6.28515625" style="5" customWidth="1"/>
    <col min="15373" max="15373" width="1.7109375" style="5" customWidth="1"/>
    <col min="15374" max="15376" width="6.28515625" style="5" customWidth="1"/>
    <col min="15377" max="15377" width="1.7109375" style="5" customWidth="1"/>
    <col min="15378" max="15380" width="6.28515625" style="5" customWidth="1"/>
    <col min="15381" max="15620" width="11.42578125" style="5"/>
    <col min="15621" max="15621" width="24.85546875" style="5" customWidth="1"/>
    <col min="15622" max="15624" width="6.28515625" style="5" customWidth="1"/>
    <col min="15625" max="15625" width="1.7109375" style="5" customWidth="1"/>
    <col min="15626" max="15628" width="6.28515625" style="5" customWidth="1"/>
    <col min="15629" max="15629" width="1.7109375" style="5" customWidth="1"/>
    <col min="15630" max="15632" width="6.28515625" style="5" customWidth="1"/>
    <col min="15633" max="15633" width="1.7109375" style="5" customWidth="1"/>
    <col min="15634" max="15636" width="6.28515625" style="5" customWidth="1"/>
    <col min="15637" max="15876" width="11.42578125" style="5"/>
    <col min="15877" max="15877" width="24.85546875" style="5" customWidth="1"/>
    <col min="15878" max="15880" width="6.28515625" style="5" customWidth="1"/>
    <col min="15881" max="15881" width="1.7109375" style="5" customWidth="1"/>
    <col min="15882" max="15884" width="6.28515625" style="5" customWidth="1"/>
    <col min="15885" max="15885" width="1.7109375" style="5" customWidth="1"/>
    <col min="15886" max="15888" width="6.28515625" style="5" customWidth="1"/>
    <col min="15889" max="15889" width="1.7109375" style="5" customWidth="1"/>
    <col min="15890" max="15892" width="6.28515625" style="5" customWidth="1"/>
    <col min="15893" max="16132" width="11.42578125" style="5"/>
    <col min="16133" max="16133" width="24.85546875" style="5" customWidth="1"/>
    <col min="16134" max="16136" width="6.28515625" style="5" customWidth="1"/>
    <col min="16137" max="16137" width="1.7109375" style="5" customWidth="1"/>
    <col min="16138" max="16140" width="6.28515625" style="5" customWidth="1"/>
    <col min="16141" max="16141" width="1.7109375" style="5" customWidth="1"/>
    <col min="16142" max="16144" width="6.28515625" style="5" customWidth="1"/>
    <col min="16145" max="16145" width="1.7109375" style="5" customWidth="1"/>
    <col min="16146" max="16148" width="6.28515625" style="5" customWidth="1"/>
    <col min="16149" max="16384" width="11.42578125" style="5"/>
  </cols>
  <sheetData>
    <row r="1" spans="1:24" s="3" customFormat="1" ht="19.5" thickBot="1" x14ac:dyDescent="0.35">
      <c r="A1" s="357" t="s">
        <v>220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V1" s="179"/>
      <c r="W1" s="285" t="s">
        <v>195</v>
      </c>
      <c r="X1" s="179"/>
    </row>
    <row r="2" spans="1:24" s="3" customFormat="1" x14ac:dyDescent="0.2">
      <c r="A2" s="357" t="s">
        <v>364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V2" s="179"/>
      <c r="W2" s="179"/>
      <c r="X2" s="179"/>
    </row>
    <row r="3" spans="1:24" s="3" customFormat="1" x14ac:dyDescent="0.2">
      <c r="A3" s="357" t="s">
        <v>374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</row>
    <row r="4" spans="1:24" s="3" customFormat="1" x14ac:dyDescent="0.2">
      <c r="A4" s="357" t="s">
        <v>373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</row>
    <row r="5" spans="1:24" s="3" customFormat="1" x14ac:dyDescent="0.2">
      <c r="A5" s="357" t="s">
        <v>361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</row>
    <row r="6" spans="1:24" s="135" customFormat="1" x14ac:dyDescent="0.2">
      <c r="A6" s="360" t="s">
        <v>403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</row>
    <row r="7" spans="1:24" s="3" customFormat="1" ht="13.5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4" s="74" customFormat="1" ht="27.75" customHeight="1" x14ac:dyDescent="0.25">
      <c r="A8" s="353" t="s">
        <v>80</v>
      </c>
      <c r="B8" s="367" t="s">
        <v>0</v>
      </c>
      <c r="C8" s="367"/>
      <c r="D8" s="367"/>
      <c r="E8" s="199"/>
      <c r="F8" s="367" t="s">
        <v>81</v>
      </c>
      <c r="G8" s="367"/>
      <c r="H8" s="367"/>
      <c r="I8" s="199"/>
      <c r="J8" s="367" t="s">
        <v>79</v>
      </c>
      <c r="K8" s="367"/>
      <c r="L8" s="367"/>
      <c r="M8" s="199"/>
      <c r="N8" s="367" t="s">
        <v>1</v>
      </c>
      <c r="O8" s="367"/>
      <c r="P8" s="367"/>
      <c r="Q8" s="250"/>
      <c r="R8" s="367" t="s">
        <v>82</v>
      </c>
      <c r="S8" s="367"/>
      <c r="T8" s="367"/>
    </row>
    <row r="9" spans="1:24" s="75" customFormat="1" ht="13.5" thickBot="1" x14ac:dyDescent="0.25">
      <c r="A9" s="354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s="3" customFormat="1" x14ac:dyDescent="0.2">
      <c r="A10" s="26"/>
      <c r="B10" s="76"/>
      <c r="C10" s="76"/>
      <c r="D10" s="76"/>
      <c r="E10" s="26"/>
      <c r="F10" s="76"/>
      <c r="G10" s="76"/>
      <c r="H10" s="76"/>
      <c r="I10" s="26"/>
      <c r="J10" s="26"/>
      <c r="K10" s="26"/>
      <c r="L10" s="26"/>
      <c r="M10" s="26"/>
      <c r="N10" s="76"/>
      <c r="O10" s="76"/>
      <c r="P10" s="76"/>
      <c r="Q10" s="76"/>
      <c r="R10" s="76"/>
      <c r="S10" s="76"/>
      <c r="T10" s="76"/>
    </row>
    <row r="11" spans="1:24" ht="13.5" x14ac:dyDescent="0.25">
      <c r="A11" s="7"/>
      <c r="B11" s="346" t="s">
        <v>5</v>
      </c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</row>
    <row r="12" spans="1:24" ht="13.5" x14ac:dyDescent="0.25">
      <c r="A12" s="7"/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</row>
    <row r="13" spans="1:24" s="13" customFormat="1" ht="13.5" x14ac:dyDescent="0.25">
      <c r="A13" s="11" t="s">
        <v>0</v>
      </c>
      <c r="B13" s="214">
        <f>+B18+B23</f>
        <v>11470</v>
      </c>
      <c r="C13" s="214">
        <f>+C18+C23</f>
        <v>1053</v>
      </c>
      <c r="D13" s="214">
        <f>+D18+D23</f>
        <v>10417</v>
      </c>
      <c r="E13" s="214"/>
      <c r="F13" s="214">
        <f>+F18+F23</f>
        <v>394</v>
      </c>
      <c r="G13" s="214">
        <f>+G18+G23</f>
        <v>50</v>
      </c>
      <c r="H13" s="214">
        <f t="shared" ref="F13:H16" si="0">+H18+H23</f>
        <v>344</v>
      </c>
      <c r="I13" s="214"/>
      <c r="J13" s="214">
        <f t="shared" ref="J13:L13" si="1">+J18+J23</f>
        <v>51</v>
      </c>
      <c r="K13" s="214">
        <f t="shared" si="1"/>
        <v>2</v>
      </c>
      <c r="L13" s="214">
        <f t="shared" si="1"/>
        <v>49</v>
      </c>
      <c r="M13" s="214"/>
      <c r="N13" s="214">
        <f t="shared" ref="N13:P16" si="2">+N18+N23</f>
        <v>9653</v>
      </c>
      <c r="O13" s="214">
        <f t="shared" si="2"/>
        <v>676</v>
      </c>
      <c r="P13" s="214">
        <f t="shared" si="2"/>
        <v>8977</v>
      </c>
      <c r="Q13" s="214"/>
      <c r="R13" s="214">
        <f t="shared" ref="R13:T16" si="3">+R18+R23</f>
        <v>1372</v>
      </c>
      <c r="S13" s="214">
        <f t="shared" si="3"/>
        <v>325</v>
      </c>
      <c r="T13" s="214">
        <f t="shared" si="3"/>
        <v>1047</v>
      </c>
      <c r="V13" s="77"/>
    </row>
    <row r="14" spans="1:24" x14ac:dyDescent="0.2">
      <c r="A14" s="78" t="s">
        <v>7</v>
      </c>
      <c r="B14" s="215">
        <f>+B19+B24</f>
        <v>7767</v>
      </c>
      <c r="C14" s="215">
        <f t="shared" ref="B14:D16" si="4">+C19+C24</f>
        <v>497</v>
      </c>
      <c r="D14" s="215">
        <f t="shared" si="4"/>
        <v>7270</v>
      </c>
      <c r="E14" s="215"/>
      <c r="F14" s="215">
        <f>+F19+F24</f>
        <v>148</v>
      </c>
      <c r="G14" s="215">
        <f t="shared" si="0"/>
        <v>25</v>
      </c>
      <c r="H14" s="215">
        <f t="shared" si="0"/>
        <v>123</v>
      </c>
      <c r="I14" s="215"/>
      <c r="J14" s="215">
        <f t="shared" ref="J14:L14" si="5">+J19+J24</f>
        <v>20</v>
      </c>
      <c r="K14" s="215">
        <f t="shared" si="5"/>
        <v>1</v>
      </c>
      <c r="L14" s="215">
        <f t="shared" si="5"/>
        <v>19</v>
      </c>
      <c r="M14" s="215"/>
      <c r="N14" s="215">
        <f t="shared" si="2"/>
        <v>6783</v>
      </c>
      <c r="O14" s="215">
        <f t="shared" si="2"/>
        <v>234</v>
      </c>
      <c r="P14" s="215">
        <f t="shared" si="2"/>
        <v>6549</v>
      </c>
      <c r="Q14" s="215"/>
      <c r="R14" s="215">
        <f t="shared" si="3"/>
        <v>816</v>
      </c>
      <c r="S14" s="215">
        <f t="shared" si="3"/>
        <v>237</v>
      </c>
      <c r="T14" s="215">
        <f t="shared" si="3"/>
        <v>579</v>
      </c>
    </row>
    <row r="15" spans="1:24" x14ac:dyDescent="0.2">
      <c r="A15" s="78" t="s">
        <v>8</v>
      </c>
      <c r="B15" s="215">
        <f t="shared" si="4"/>
        <v>3532</v>
      </c>
      <c r="C15" s="215">
        <f t="shared" si="4"/>
        <v>531</v>
      </c>
      <c r="D15" s="215">
        <f t="shared" si="4"/>
        <v>3001</v>
      </c>
      <c r="E15" s="215"/>
      <c r="F15" s="215">
        <f t="shared" si="0"/>
        <v>237</v>
      </c>
      <c r="G15" s="215">
        <f t="shared" si="0"/>
        <v>23</v>
      </c>
      <c r="H15" s="215">
        <f t="shared" si="0"/>
        <v>214</v>
      </c>
      <c r="I15" s="215"/>
      <c r="J15" s="215">
        <f t="shared" ref="J15:L15" si="6">+J20+J25</f>
        <v>28</v>
      </c>
      <c r="K15" s="215">
        <f t="shared" si="6"/>
        <v>1</v>
      </c>
      <c r="L15" s="215">
        <f t="shared" si="6"/>
        <v>27</v>
      </c>
      <c r="M15" s="215"/>
      <c r="N15" s="215">
        <f t="shared" si="2"/>
        <v>2734</v>
      </c>
      <c r="O15" s="215">
        <f t="shared" si="2"/>
        <v>422</v>
      </c>
      <c r="P15" s="215">
        <f t="shared" si="2"/>
        <v>2312</v>
      </c>
      <c r="Q15" s="215"/>
      <c r="R15" s="215">
        <f t="shared" si="3"/>
        <v>533</v>
      </c>
      <c r="S15" s="215">
        <f t="shared" si="3"/>
        <v>85</v>
      </c>
      <c r="T15" s="215">
        <f t="shared" si="3"/>
        <v>448</v>
      </c>
    </row>
    <row r="16" spans="1:24" x14ac:dyDescent="0.2">
      <c r="A16" s="78" t="s">
        <v>380</v>
      </c>
      <c r="B16" s="259">
        <f t="shared" si="4"/>
        <v>171</v>
      </c>
      <c r="C16" s="259">
        <f t="shared" si="4"/>
        <v>25</v>
      </c>
      <c r="D16" s="259">
        <f t="shared" si="4"/>
        <v>146</v>
      </c>
      <c r="E16" s="259"/>
      <c r="F16" s="259">
        <f t="shared" si="0"/>
        <v>9</v>
      </c>
      <c r="G16" s="259">
        <f t="shared" si="0"/>
        <v>2</v>
      </c>
      <c r="H16" s="259">
        <f t="shared" si="0"/>
        <v>7</v>
      </c>
      <c r="I16" s="259"/>
      <c r="J16" s="259">
        <f t="shared" ref="J16:L16" si="7">+J21+J26</f>
        <v>3</v>
      </c>
      <c r="K16" s="259">
        <f t="shared" si="7"/>
        <v>0</v>
      </c>
      <c r="L16" s="259">
        <f t="shared" si="7"/>
        <v>3</v>
      </c>
      <c r="M16" s="259"/>
      <c r="N16" s="259">
        <f t="shared" si="2"/>
        <v>136</v>
      </c>
      <c r="O16" s="259">
        <f t="shared" si="2"/>
        <v>20</v>
      </c>
      <c r="P16" s="259">
        <f t="shared" si="2"/>
        <v>116</v>
      </c>
      <c r="Q16" s="259"/>
      <c r="R16" s="259">
        <f t="shared" si="3"/>
        <v>23</v>
      </c>
      <c r="S16" s="259">
        <f t="shared" si="3"/>
        <v>3</v>
      </c>
      <c r="T16" s="259">
        <f t="shared" si="3"/>
        <v>20</v>
      </c>
    </row>
    <row r="17" spans="1:23" x14ac:dyDescent="0.2">
      <c r="A17" s="2"/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</row>
    <row r="18" spans="1:23" s="3" customFormat="1" x14ac:dyDescent="0.2">
      <c r="A18" s="2" t="s">
        <v>359</v>
      </c>
      <c r="B18" s="300">
        <v>8643</v>
      </c>
      <c r="C18" s="300">
        <v>876</v>
      </c>
      <c r="D18" s="300">
        <v>7767</v>
      </c>
      <c r="E18" s="301"/>
      <c r="F18" s="300">
        <v>357</v>
      </c>
      <c r="G18" s="300">
        <v>38</v>
      </c>
      <c r="H18" s="300">
        <v>319</v>
      </c>
      <c r="I18" s="301"/>
      <c r="J18" s="300">
        <v>40</v>
      </c>
      <c r="K18" s="300">
        <v>2</v>
      </c>
      <c r="L18" s="300">
        <v>38</v>
      </c>
      <c r="M18" s="301"/>
      <c r="N18" s="300">
        <v>7052</v>
      </c>
      <c r="O18" s="300">
        <v>550</v>
      </c>
      <c r="P18" s="300">
        <v>6502</v>
      </c>
      <c r="Q18" s="301"/>
      <c r="R18" s="300">
        <v>1194</v>
      </c>
      <c r="S18" s="300">
        <v>286</v>
      </c>
      <c r="T18" s="300">
        <v>908</v>
      </c>
    </row>
    <row r="19" spans="1:23" x14ac:dyDescent="0.2">
      <c r="A19" s="78" t="s">
        <v>7</v>
      </c>
      <c r="B19" s="302">
        <v>5106</v>
      </c>
      <c r="C19" s="302">
        <v>352</v>
      </c>
      <c r="D19" s="302">
        <v>4754</v>
      </c>
      <c r="E19" s="302"/>
      <c r="F19" s="302">
        <v>123</v>
      </c>
      <c r="G19" s="302">
        <v>16</v>
      </c>
      <c r="H19" s="302">
        <v>107</v>
      </c>
      <c r="I19" s="302"/>
      <c r="J19" s="302">
        <v>14</v>
      </c>
      <c r="K19" s="302">
        <v>1</v>
      </c>
      <c r="L19" s="302">
        <v>13</v>
      </c>
      <c r="M19" s="302"/>
      <c r="N19" s="302">
        <v>4285</v>
      </c>
      <c r="O19" s="302">
        <v>131</v>
      </c>
      <c r="P19" s="302">
        <v>4154</v>
      </c>
      <c r="Q19" s="302"/>
      <c r="R19" s="302">
        <v>684</v>
      </c>
      <c r="S19" s="302">
        <v>204</v>
      </c>
      <c r="T19" s="302">
        <v>480</v>
      </c>
      <c r="U19" s="19"/>
      <c r="V19" s="19"/>
      <c r="W19" s="19"/>
    </row>
    <row r="20" spans="1:23" x14ac:dyDescent="0.2">
      <c r="A20" s="78" t="s">
        <v>8</v>
      </c>
      <c r="B20" s="302">
        <v>3366</v>
      </c>
      <c r="C20" s="302">
        <v>499</v>
      </c>
      <c r="D20" s="302">
        <v>2867</v>
      </c>
      <c r="E20" s="302"/>
      <c r="F20" s="302">
        <v>225</v>
      </c>
      <c r="G20" s="302">
        <v>20</v>
      </c>
      <c r="H20" s="302">
        <v>205</v>
      </c>
      <c r="I20" s="302"/>
      <c r="J20" s="302">
        <v>23</v>
      </c>
      <c r="K20" s="302">
        <v>1</v>
      </c>
      <c r="L20" s="302">
        <v>22</v>
      </c>
      <c r="M20" s="302"/>
      <c r="N20" s="302">
        <v>2631</v>
      </c>
      <c r="O20" s="302">
        <v>399</v>
      </c>
      <c r="P20" s="302">
        <v>2232</v>
      </c>
      <c r="Q20" s="302"/>
      <c r="R20" s="302">
        <v>487</v>
      </c>
      <c r="S20" s="302">
        <v>79</v>
      </c>
      <c r="T20" s="302">
        <v>408</v>
      </c>
      <c r="U20" s="19"/>
      <c r="V20" s="19"/>
      <c r="W20" s="19"/>
    </row>
    <row r="21" spans="1:23" x14ac:dyDescent="0.2">
      <c r="A21" s="78" t="s">
        <v>380</v>
      </c>
      <c r="B21" s="302">
        <v>171</v>
      </c>
      <c r="C21" s="302">
        <v>25</v>
      </c>
      <c r="D21" s="302">
        <v>146</v>
      </c>
      <c r="E21" s="302"/>
      <c r="F21" s="302">
        <v>9</v>
      </c>
      <c r="G21" s="302">
        <v>2</v>
      </c>
      <c r="H21" s="302">
        <v>7</v>
      </c>
      <c r="I21" s="302"/>
      <c r="J21" s="302">
        <v>3</v>
      </c>
      <c r="K21" s="302">
        <v>0</v>
      </c>
      <c r="L21" s="302">
        <v>3</v>
      </c>
      <c r="M21" s="302"/>
      <c r="N21" s="302">
        <v>136</v>
      </c>
      <c r="O21" s="302">
        <v>20</v>
      </c>
      <c r="P21" s="302">
        <v>116</v>
      </c>
      <c r="Q21" s="302"/>
      <c r="R21" s="302">
        <v>23</v>
      </c>
      <c r="S21" s="302">
        <v>3</v>
      </c>
      <c r="T21" s="302">
        <v>20</v>
      </c>
      <c r="U21" s="19"/>
      <c r="V21" s="19"/>
      <c r="W21" s="19"/>
    </row>
    <row r="22" spans="1:23" x14ac:dyDescent="0.2">
      <c r="A22" s="2"/>
      <c r="B22" s="302"/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</row>
    <row r="23" spans="1:23" s="3" customFormat="1" x14ac:dyDescent="0.2">
      <c r="A23" s="2" t="s">
        <v>360</v>
      </c>
      <c r="B23" s="300">
        <v>2827</v>
      </c>
      <c r="C23" s="300">
        <v>177</v>
      </c>
      <c r="D23" s="300">
        <v>2650</v>
      </c>
      <c r="E23" s="301"/>
      <c r="F23" s="300">
        <v>37</v>
      </c>
      <c r="G23" s="300">
        <v>12</v>
      </c>
      <c r="H23" s="300">
        <v>25</v>
      </c>
      <c r="I23" s="301"/>
      <c r="J23" s="300">
        <v>11</v>
      </c>
      <c r="K23" s="300">
        <v>0</v>
      </c>
      <c r="L23" s="300">
        <v>11</v>
      </c>
      <c r="M23" s="301"/>
      <c r="N23" s="300">
        <v>2601</v>
      </c>
      <c r="O23" s="300">
        <v>126</v>
      </c>
      <c r="P23" s="300">
        <v>2475</v>
      </c>
      <c r="Q23" s="301"/>
      <c r="R23" s="300">
        <v>178</v>
      </c>
      <c r="S23" s="300">
        <v>39</v>
      </c>
      <c r="T23" s="300">
        <v>139</v>
      </c>
      <c r="U23" s="18"/>
      <c r="V23" s="18"/>
      <c r="W23" s="18"/>
    </row>
    <row r="24" spans="1:23" x14ac:dyDescent="0.2">
      <c r="A24" s="78" t="s">
        <v>7</v>
      </c>
      <c r="B24" s="302">
        <v>2661</v>
      </c>
      <c r="C24" s="302">
        <v>145</v>
      </c>
      <c r="D24" s="302">
        <v>2516</v>
      </c>
      <c r="E24" s="302"/>
      <c r="F24" s="302">
        <v>25</v>
      </c>
      <c r="G24" s="302">
        <v>9</v>
      </c>
      <c r="H24" s="302">
        <v>16</v>
      </c>
      <c r="I24" s="302"/>
      <c r="J24" s="302">
        <v>6</v>
      </c>
      <c r="K24" s="302">
        <v>0</v>
      </c>
      <c r="L24" s="302">
        <v>6</v>
      </c>
      <c r="M24" s="302"/>
      <c r="N24" s="302">
        <v>2498</v>
      </c>
      <c r="O24" s="302">
        <v>103</v>
      </c>
      <c r="P24" s="302">
        <v>2395</v>
      </c>
      <c r="Q24" s="302"/>
      <c r="R24" s="302">
        <v>132</v>
      </c>
      <c r="S24" s="302">
        <v>33</v>
      </c>
      <c r="T24" s="302">
        <v>99</v>
      </c>
      <c r="U24" s="19"/>
      <c r="V24" s="19"/>
      <c r="W24" s="19"/>
    </row>
    <row r="25" spans="1:23" x14ac:dyDescent="0.2">
      <c r="A25" s="78" t="s">
        <v>8</v>
      </c>
      <c r="B25" s="302">
        <v>166</v>
      </c>
      <c r="C25" s="302">
        <v>32</v>
      </c>
      <c r="D25" s="302">
        <v>134</v>
      </c>
      <c r="E25" s="302"/>
      <c r="F25" s="302">
        <v>12</v>
      </c>
      <c r="G25" s="302">
        <v>3</v>
      </c>
      <c r="H25" s="302">
        <v>9</v>
      </c>
      <c r="I25" s="302"/>
      <c r="J25" s="302">
        <v>5</v>
      </c>
      <c r="K25" s="302">
        <v>0</v>
      </c>
      <c r="L25" s="302">
        <v>5</v>
      </c>
      <c r="M25" s="302"/>
      <c r="N25" s="302">
        <v>103</v>
      </c>
      <c r="O25" s="302">
        <v>23</v>
      </c>
      <c r="P25" s="302">
        <v>80</v>
      </c>
      <c r="Q25" s="302"/>
      <c r="R25" s="302">
        <v>46</v>
      </c>
      <c r="S25" s="302">
        <v>6</v>
      </c>
      <c r="T25" s="302">
        <v>40</v>
      </c>
      <c r="U25" s="19"/>
      <c r="V25" s="19"/>
      <c r="W25" s="19"/>
    </row>
    <row r="26" spans="1:23" x14ac:dyDescent="0.2">
      <c r="A26" s="34" t="s">
        <v>380</v>
      </c>
      <c r="B26" s="260">
        <f t="shared" ref="B26:C26" si="8">+F26+J26+N26+R26</f>
        <v>0</v>
      </c>
      <c r="C26" s="260">
        <f t="shared" si="8"/>
        <v>0</v>
      </c>
      <c r="D26" s="260">
        <f>+H26+L26+P26++T26</f>
        <v>0</v>
      </c>
      <c r="E26" s="261"/>
      <c r="F26" s="260">
        <v>0</v>
      </c>
      <c r="G26" s="260">
        <v>0</v>
      </c>
      <c r="H26" s="260">
        <v>0</v>
      </c>
      <c r="I26" s="261"/>
      <c r="J26" s="260">
        <v>0</v>
      </c>
      <c r="K26" s="260">
        <v>0</v>
      </c>
      <c r="L26" s="260">
        <v>0</v>
      </c>
      <c r="M26" s="261"/>
      <c r="N26" s="260">
        <v>0</v>
      </c>
      <c r="O26" s="260">
        <v>0</v>
      </c>
      <c r="P26" s="260">
        <v>0</v>
      </c>
      <c r="Q26" s="261"/>
      <c r="R26" s="260">
        <v>0</v>
      </c>
      <c r="S26" s="260">
        <v>0</v>
      </c>
      <c r="T26" s="260">
        <v>0</v>
      </c>
    </row>
    <row r="27" spans="1:23" x14ac:dyDescent="0.2">
      <c r="A27" s="26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</row>
    <row r="28" spans="1:23" ht="13.5" x14ac:dyDescent="0.25">
      <c r="A28" s="7"/>
      <c r="B28" s="346" t="s">
        <v>11</v>
      </c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346"/>
      <c r="P28" s="346"/>
      <c r="Q28" s="346"/>
      <c r="R28" s="346"/>
      <c r="S28" s="346"/>
      <c r="T28" s="346"/>
    </row>
    <row r="29" spans="1:23" ht="13.5" x14ac:dyDescent="0.25">
      <c r="A29" s="7"/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1:23" s="13" customFormat="1" ht="13.5" x14ac:dyDescent="0.25">
      <c r="A30" s="33" t="s">
        <v>0</v>
      </c>
      <c r="B30" s="80">
        <f>+C30+D30</f>
        <v>100</v>
      </c>
      <c r="C30" s="80">
        <f>+C13/B13*100</f>
        <v>9.1804707933740204</v>
      </c>
      <c r="D30" s="80">
        <f>+D13/B13*100</f>
        <v>90.819529206625987</v>
      </c>
      <c r="E30" s="81"/>
      <c r="F30" s="80">
        <f>+G30+H30</f>
        <v>100</v>
      </c>
      <c r="G30" s="80">
        <f>+G13/F13*100</f>
        <v>12.690355329949238</v>
      </c>
      <c r="H30" s="80">
        <f>+H13/F13*100</f>
        <v>87.309644670050758</v>
      </c>
      <c r="I30" s="81"/>
      <c r="J30" s="80">
        <f>+K30+L30</f>
        <v>100</v>
      </c>
      <c r="K30" s="80">
        <f>+K13/J13*100</f>
        <v>3.9215686274509802</v>
      </c>
      <c r="L30" s="80">
        <f>+L13/J13*100</f>
        <v>96.078431372549019</v>
      </c>
      <c r="M30" s="81"/>
      <c r="N30" s="80">
        <f>+O30+P30</f>
        <v>100</v>
      </c>
      <c r="O30" s="80">
        <f>+O13/N13*100</f>
        <v>7.0030042473842329</v>
      </c>
      <c r="P30" s="80">
        <f>+P13/N13*100</f>
        <v>92.99699575261576</v>
      </c>
      <c r="Q30" s="80"/>
      <c r="R30" s="80">
        <f>+S30+T30</f>
        <v>100</v>
      </c>
      <c r="S30" s="80">
        <f>+S13/R13*100</f>
        <v>23.688046647230323</v>
      </c>
      <c r="T30" s="80">
        <f>+T13/R13*100</f>
        <v>76.311953352769677</v>
      </c>
    </row>
    <row r="31" spans="1:23" x14ac:dyDescent="0.2">
      <c r="A31" s="34" t="s">
        <v>7</v>
      </c>
      <c r="B31" s="58">
        <f>+C31+D31</f>
        <v>100</v>
      </c>
      <c r="C31" s="58">
        <f>+C14/B14*100</f>
        <v>6.3988670014162485</v>
      </c>
      <c r="D31" s="58">
        <f>+D14/B14*100</f>
        <v>93.601132998583751</v>
      </c>
      <c r="E31" s="82"/>
      <c r="F31" s="58">
        <f>+G31+H31</f>
        <v>99.999999999999986</v>
      </c>
      <c r="G31" s="58">
        <f>+G14/F14*100</f>
        <v>16.891891891891891</v>
      </c>
      <c r="H31" s="58">
        <f>+H14/F14*100</f>
        <v>83.108108108108098</v>
      </c>
      <c r="I31" s="82"/>
      <c r="J31" s="58">
        <f>+K31+L31</f>
        <v>100</v>
      </c>
      <c r="K31" s="58">
        <f>+K14/J14*100</f>
        <v>5</v>
      </c>
      <c r="L31" s="58">
        <f>+L14/J14*100</f>
        <v>95</v>
      </c>
      <c r="M31" s="82"/>
      <c r="N31" s="58">
        <f>+O31+P31</f>
        <v>100</v>
      </c>
      <c r="O31" s="58">
        <f>+O14/N14*100</f>
        <v>3.4498009730207868</v>
      </c>
      <c r="P31" s="58">
        <f>+P14/N14*100</f>
        <v>96.550199026979215</v>
      </c>
      <c r="Q31" s="58"/>
      <c r="R31" s="58">
        <f>+S31+T31</f>
        <v>100</v>
      </c>
      <c r="S31" s="58">
        <f>+S14/R14*100</f>
        <v>29.044117647058826</v>
      </c>
      <c r="T31" s="58">
        <f>+T14/R14*100</f>
        <v>70.955882352941174</v>
      </c>
    </row>
    <row r="32" spans="1:23" x14ac:dyDescent="0.2">
      <c r="A32" s="34" t="s">
        <v>8</v>
      </c>
      <c r="B32" s="58">
        <f>+C32+D32</f>
        <v>100</v>
      </c>
      <c r="C32" s="58">
        <f>+C15/B15*100</f>
        <v>15.033975084937712</v>
      </c>
      <c r="D32" s="58">
        <f>+D15/B15*100</f>
        <v>84.966024915062292</v>
      </c>
      <c r="E32" s="82"/>
      <c r="F32" s="58">
        <f>+G32+H32</f>
        <v>100</v>
      </c>
      <c r="G32" s="58">
        <f>+G15/F15*100</f>
        <v>9.7046413502109701</v>
      </c>
      <c r="H32" s="58">
        <f>+H15/F15*100</f>
        <v>90.295358649789023</v>
      </c>
      <c r="I32" s="82"/>
      <c r="J32" s="58">
        <f>+K32+L32</f>
        <v>100</v>
      </c>
      <c r="K32" s="58">
        <f>+K15/J15*100</f>
        <v>3.5714285714285712</v>
      </c>
      <c r="L32" s="58">
        <f>+L15/J15*100</f>
        <v>96.428571428571431</v>
      </c>
      <c r="M32" s="82"/>
      <c r="N32" s="58">
        <f>+O32+P32</f>
        <v>100</v>
      </c>
      <c r="O32" s="58">
        <f>+O15/N15*100</f>
        <v>15.435259692757864</v>
      </c>
      <c r="P32" s="58">
        <f>+P15/N15*100</f>
        <v>84.564740307242133</v>
      </c>
      <c r="Q32" s="58"/>
      <c r="R32" s="58">
        <f>+S32+T32</f>
        <v>100.00000000000001</v>
      </c>
      <c r="S32" s="58">
        <f>+S15/R15*100</f>
        <v>15.947467166979362</v>
      </c>
      <c r="T32" s="58">
        <f>+T15/R15*100</f>
        <v>84.052532833020649</v>
      </c>
    </row>
    <row r="33" spans="1:20" x14ac:dyDescent="0.2">
      <c r="A33" s="34" t="s">
        <v>380</v>
      </c>
      <c r="B33" s="58">
        <f>+C33+D33</f>
        <v>100</v>
      </c>
      <c r="C33" s="58">
        <f>+C16/B16*100</f>
        <v>14.619883040935672</v>
      </c>
      <c r="D33" s="58">
        <f>+D16/B16*100</f>
        <v>85.380116959064324</v>
      </c>
      <c r="E33" s="82"/>
      <c r="F33" s="58">
        <f>+G33+H33</f>
        <v>100</v>
      </c>
      <c r="G33" s="58">
        <f>+G16/F16*100</f>
        <v>22.222222222222221</v>
      </c>
      <c r="H33" s="58">
        <f>+H16/F16*100</f>
        <v>77.777777777777786</v>
      </c>
      <c r="I33" s="82"/>
      <c r="J33" s="58">
        <f>+K33+L33</f>
        <v>100</v>
      </c>
      <c r="K33" s="58">
        <f>+K16/J16*100</f>
        <v>0</v>
      </c>
      <c r="L33" s="58">
        <f>+L16/J16*100</f>
        <v>100</v>
      </c>
      <c r="M33" s="82"/>
      <c r="N33" s="58">
        <f>+O33+P33</f>
        <v>100</v>
      </c>
      <c r="O33" s="58">
        <f>+O16/N16*100</f>
        <v>14.705882352941178</v>
      </c>
      <c r="P33" s="58">
        <f>+P16/N16*100</f>
        <v>85.294117647058826</v>
      </c>
      <c r="Q33" s="58"/>
      <c r="R33" s="58">
        <f>+S33+T33</f>
        <v>100</v>
      </c>
      <c r="S33" s="58">
        <f>+S16/R16*100</f>
        <v>13.043478260869565</v>
      </c>
      <c r="T33" s="58">
        <f>+T16/R16*100</f>
        <v>86.956521739130437</v>
      </c>
    </row>
    <row r="34" spans="1:20" x14ac:dyDescent="0.2">
      <c r="A34" s="16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</row>
    <row r="35" spans="1:20" s="3" customFormat="1" x14ac:dyDescent="0.2">
      <c r="A35" s="26" t="s">
        <v>359</v>
      </c>
      <c r="B35" s="57">
        <f>+C35+D35</f>
        <v>100</v>
      </c>
      <c r="C35" s="57">
        <f>+C18/B18*100</f>
        <v>10.13536966331135</v>
      </c>
      <c r="D35" s="57">
        <f>+D18/B18*100</f>
        <v>89.864630336688649</v>
      </c>
      <c r="E35" s="83"/>
      <c r="F35" s="57">
        <f>+G35+H35</f>
        <v>100.00000000000001</v>
      </c>
      <c r="G35" s="57">
        <f>+G18/F18*100</f>
        <v>10.644257703081232</v>
      </c>
      <c r="H35" s="57">
        <f>+H18/F18*100</f>
        <v>89.355742296918777</v>
      </c>
      <c r="I35" s="83"/>
      <c r="J35" s="57">
        <f>+K35+L35</f>
        <v>100</v>
      </c>
      <c r="K35" s="57">
        <f>+K18/J18*100</f>
        <v>5</v>
      </c>
      <c r="L35" s="57">
        <f>+L18/J18*100</f>
        <v>95</v>
      </c>
      <c r="M35" s="83"/>
      <c r="N35" s="57">
        <f>+O35+P35</f>
        <v>100.00000000000001</v>
      </c>
      <c r="O35" s="57">
        <f>+O18/N18*100</f>
        <v>7.7992058990357345</v>
      </c>
      <c r="P35" s="57">
        <f>+P18/N18*100</f>
        <v>92.200794100964274</v>
      </c>
      <c r="Q35" s="57"/>
      <c r="R35" s="57">
        <f>+S35+T35</f>
        <v>100</v>
      </c>
      <c r="S35" s="57">
        <f>+S18/R18*100</f>
        <v>23.953098827470686</v>
      </c>
      <c r="T35" s="57">
        <f>+T18/R18*100</f>
        <v>76.046901172529317</v>
      </c>
    </row>
    <row r="36" spans="1:20" x14ac:dyDescent="0.2">
      <c r="A36" s="34" t="s">
        <v>7</v>
      </c>
      <c r="B36" s="58">
        <f>+C36+D36</f>
        <v>100</v>
      </c>
      <c r="C36" s="58">
        <f>+C19/B19*100</f>
        <v>6.8938503721112419</v>
      </c>
      <c r="D36" s="58">
        <f>+D19/B19*100</f>
        <v>93.106149627888755</v>
      </c>
      <c r="E36" s="82"/>
      <c r="F36" s="58">
        <f>+G36+H36</f>
        <v>100</v>
      </c>
      <c r="G36" s="58">
        <f>+G19/F19*100</f>
        <v>13.008130081300814</v>
      </c>
      <c r="H36" s="58">
        <f>+H19/F19*100</f>
        <v>86.99186991869918</v>
      </c>
      <c r="I36" s="82"/>
      <c r="J36" s="58">
        <f>+K36+L36</f>
        <v>100</v>
      </c>
      <c r="K36" s="58">
        <f>+K19/J19*100</f>
        <v>7.1428571428571423</v>
      </c>
      <c r="L36" s="58">
        <f>+L19/J19*100</f>
        <v>92.857142857142861</v>
      </c>
      <c r="M36" s="82"/>
      <c r="N36" s="58">
        <f>+O36+P36</f>
        <v>100</v>
      </c>
      <c r="O36" s="58">
        <f>+O19/N19*100</f>
        <v>3.057176196032672</v>
      </c>
      <c r="P36" s="58">
        <f>+P19/N19*100</f>
        <v>96.942823803967329</v>
      </c>
      <c r="Q36" s="58"/>
      <c r="R36" s="58">
        <f>+S36+T36</f>
        <v>99.999999999999986</v>
      </c>
      <c r="S36" s="58">
        <f>+S19/R19*100</f>
        <v>29.82456140350877</v>
      </c>
      <c r="T36" s="58">
        <f>+T19/R19*100</f>
        <v>70.175438596491219</v>
      </c>
    </row>
    <row r="37" spans="1:20" x14ac:dyDescent="0.2">
      <c r="A37" s="34" t="s">
        <v>8</v>
      </c>
      <c r="B37" s="58">
        <f>+C37+D37</f>
        <v>100</v>
      </c>
      <c r="C37" s="58">
        <f>+C20/B20*100</f>
        <v>14.824717765894235</v>
      </c>
      <c r="D37" s="58">
        <f>+D20/B20*100</f>
        <v>85.175282234105765</v>
      </c>
      <c r="E37" s="82"/>
      <c r="F37" s="58">
        <f>+G37+H37</f>
        <v>100</v>
      </c>
      <c r="G37" s="58">
        <f>+G20/F20*100</f>
        <v>8.8888888888888893</v>
      </c>
      <c r="H37" s="58">
        <f>+H20/F20*100</f>
        <v>91.111111111111114</v>
      </c>
      <c r="I37" s="82"/>
      <c r="J37" s="58">
        <f>+K37+L37</f>
        <v>100</v>
      </c>
      <c r="K37" s="58">
        <f>+K20/J20*100</f>
        <v>4.3478260869565215</v>
      </c>
      <c r="L37" s="58">
        <f>+L20/J20*100</f>
        <v>95.652173913043484</v>
      </c>
      <c r="M37" s="82"/>
      <c r="N37" s="58">
        <f>+O37+P37</f>
        <v>100</v>
      </c>
      <c r="O37" s="58">
        <f>+O20/N20*100</f>
        <v>15.16533637400228</v>
      </c>
      <c r="P37" s="58">
        <f>+P20/N20*100</f>
        <v>84.83466362599772</v>
      </c>
      <c r="Q37" s="58"/>
      <c r="R37" s="58">
        <f>+S37+T37</f>
        <v>100</v>
      </c>
      <c r="S37" s="58">
        <f>+S20/R20*100</f>
        <v>16.2217659137577</v>
      </c>
      <c r="T37" s="58">
        <f>+T20/R20*100</f>
        <v>83.778234086242293</v>
      </c>
    </row>
    <row r="38" spans="1:20" x14ac:dyDescent="0.2">
      <c r="A38" s="34" t="s">
        <v>380</v>
      </c>
      <c r="B38" s="58">
        <f>+C38+D38</f>
        <v>100</v>
      </c>
      <c r="C38" s="58">
        <f>+C21/B21*100</f>
        <v>14.619883040935672</v>
      </c>
      <c r="D38" s="58">
        <f>+D21/B21*100</f>
        <v>85.380116959064324</v>
      </c>
      <c r="E38" s="82"/>
      <c r="F38" s="58">
        <f>+G38+H38</f>
        <v>100</v>
      </c>
      <c r="G38" s="58">
        <f>+G21/F21*100</f>
        <v>22.222222222222221</v>
      </c>
      <c r="H38" s="58">
        <f>+H21/F21*100</f>
        <v>77.777777777777786</v>
      </c>
      <c r="I38" s="82"/>
      <c r="J38" s="58">
        <f>+K38+L38</f>
        <v>100</v>
      </c>
      <c r="K38" s="58">
        <f>+K21/J21*100</f>
        <v>0</v>
      </c>
      <c r="L38" s="58">
        <f>+L21/J21*100</f>
        <v>100</v>
      </c>
      <c r="M38" s="82"/>
      <c r="N38" s="58">
        <f>+O38+P38</f>
        <v>100</v>
      </c>
      <c r="O38" s="58">
        <f>+O21/N21*100</f>
        <v>14.705882352941178</v>
      </c>
      <c r="P38" s="58">
        <f>+P21/N21*100</f>
        <v>85.294117647058826</v>
      </c>
      <c r="Q38" s="58"/>
      <c r="R38" s="58">
        <f>+S38+T38</f>
        <v>100</v>
      </c>
      <c r="S38" s="58">
        <f>+S21/R21*100</f>
        <v>13.043478260869565</v>
      </c>
      <c r="T38" s="58">
        <f>+T21/R21*100</f>
        <v>86.956521739130437</v>
      </c>
    </row>
    <row r="39" spans="1:20" x14ac:dyDescent="0.2">
      <c r="A39" s="26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</row>
    <row r="40" spans="1:20" s="3" customFormat="1" x14ac:dyDescent="0.2">
      <c r="A40" s="26" t="s">
        <v>360</v>
      </c>
      <c r="B40" s="57">
        <f>+C40+D40</f>
        <v>100</v>
      </c>
      <c r="C40" s="57">
        <f>+C23/B23*100</f>
        <v>6.2610541209763007</v>
      </c>
      <c r="D40" s="57">
        <f>+D23/B23*100</f>
        <v>93.738945879023703</v>
      </c>
      <c r="E40" s="83"/>
      <c r="F40" s="57">
        <f>+G40+H40</f>
        <v>100</v>
      </c>
      <c r="G40" s="57">
        <f>+G23/F23*100</f>
        <v>32.432432432432435</v>
      </c>
      <c r="H40" s="57">
        <f>+H23/F23*100</f>
        <v>67.567567567567565</v>
      </c>
      <c r="I40" s="83"/>
      <c r="J40" s="57">
        <f>+K40+L40</f>
        <v>100</v>
      </c>
      <c r="K40" s="57">
        <f>+K23/J23*100</f>
        <v>0</v>
      </c>
      <c r="L40" s="57">
        <f>+L23/J23*100</f>
        <v>100</v>
      </c>
      <c r="M40" s="83"/>
      <c r="N40" s="57">
        <f>+O40+P40</f>
        <v>100</v>
      </c>
      <c r="O40" s="57">
        <f>+O23/N23*100</f>
        <v>4.844290657439446</v>
      </c>
      <c r="P40" s="57">
        <f>+P23/N23*100</f>
        <v>95.155709342560556</v>
      </c>
      <c r="Q40" s="57"/>
      <c r="R40" s="57">
        <f>+S40+T40</f>
        <v>100</v>
      </c>
      <c r="S40" s="57">
        <f>+S23/R23*100</f>
        <v>21.910112359550563</v>
      </c>
      <c r="T40" s="57">
        <f>+T23/R23*100</f>
        <v>78.089887640449433</v>
      </c>
    </row>
    <row r="41" spans="1:20" x14ac:dyDescent="0.2">
      <c r="A41" s="34" t="s">
        <v>7</v>
      </c>
      <c r="B41" s="58">
        <f>+C41+D41</f>
        <v>100</v>
      </c>
      <c r="C41" s="58">
        <f>+C24/B24*100</f>
        <v>5.4490792934986851</v>
      </c>
      <c r="D41" s="58">
        <f>+D24/B24*100</f>
        <v>94.550920706501316</v>
      </c>
      <c r="E41" s="82"/>
      <c r="F41" s="58">
        <f>+G41+H41</f>
        <v>100</v>
      </c>
      <c r="G41" s="58">
        <f>+G24/F24*100</f>
        <v>36</v>
      </c>
      <c r="H41" s="58">
        <f>+H24/F24*100</f>
        <v>64</v>
      </c>
      <c r="I41" s="82"/>
      <c r="J41" s="58">
        <f>+K41+L41</f>
        <v>100</v>
      </c>
      <c r="K41" s="58">
        <f>+K24/J24*100</f>
        <v>0</v>
      </c>
      <c r="L41" s="58">
        <f>+L24/J24*100</f>
        <v>100</v>
      </c>
      <c r="M41" s="82"/>
      <c r="N41" s="58">
        <f>+O41+P41</f>
        <v>99.999999999999986</v>
      </c>
      <c r="O41" s="58">
        <f>+O24/N24*100</f>
        <v>4.1232986389111295</v>
      </c>
      <c r="P41" s="58">
        <f>+P24/N24*100</f>
        <v>95.876701361088863</v>
      </c>
      <c r="Q41" s="58"/>
      <c r="R41" s="58">
        <f>+S41+T41</f>
        <v>100</v>
      </c>
      <c r="S41" s="58">
        <f>+S24/R24*100</f>
        <v>25</v>
      </c>
      <c r="T41" s="58">
        <f>+T24/R24*100</f>
        <v>75</v>
      </c>
    </row>
    <row r="42" spans="1:20" x14ac:dyDescent="0.2">
      <c r="A42" s="34" t="s">
        <v>8</v>
      </c>
      <c r="B42" s="40">
        <f>+C42+D42</f>
        <v>100</v>
      </c>
      <c r="C42" s="40">
        <f>+C25/B25*100</f>
        <v>19.277108433734941</v>
      </c>
      <c r="D42" s="40">
        <f>+D25/B25*100</f>
        <v>80.722891566265062</v>
      </c>
      <c r="E42" s="79"/>
      <c r="F42" s="40">
        <f>+G42+H42</f>
        <v>100</v>
      </c>
      <c r="G42" s="40">
        <f>+G25/F25*100</f>
        <v>25</v>
      </c>
      <c r="H42" s="40">
        <f>+H25/F25*100</f>
        <v>75</v>
      </c>
      <c r="I42" s="79"/>
      <c r="J42" s="40">
        <f>+K42+L42</f>
        <v>100</v>
      </c>
      <c r="K42" s="40">
        <f>+K25/J25*100</f>
        <v>0</v>
      </c>
      <c r="L42" s="40">
        <f>+L25/J25*100</f>
        <v>100</v>
      </c>
      <c r="M42" s="79"/>
      <c r="N42" s="40">
        <f>+O42+P42</f>
        <v>100</v>
      </c>
      <c r="O42" s="40">
        <f>+O25/N25*100</f>
        <v>22.330097087378643</v>
      </c>
      <c r="P42" s="40">
        <f>+P25/N25*100</f>
        <v>77.669902912621353</v>
      </c>
      <c r="Q42" s="40"/>
      <c r="R42" s="40">
        <f>+S42+T42</f>
        <v>100</v>
      </c>
      <c r="S42" s="40">
        <f>+S25/R25*100</f>
        <v>13.043478260869565</v>
      </c>
      <c r="T42" s="40">
        <f>+T25/R25*100</f>
        <v>86.956521739130437</v>
      </c>
    </row>
    <row r="43" spans="1:20" ht="13.5" thickBot="1" x14ac:dyDescent="0.25">
      <c r="A43" s="42" t="s">
        <v>380</v>
      </c>
      <c r="B43" s="43">
        <f>+C43+D43</f>
        <v>0</v>
      </c>
      <c r="C43" s="43">
        <v>0</v>
      </c>
      <c r="D43" s="43">
        <v>0</v>
      </c>
      <c r="E43" s="84"/>
      <c r="F43" s="43">
        <v>0</v>
      </c>
      <c r="G43" s="43">
        <v>0</v>
      </c>
      <c r="H43" s="43">
        <v>0</v>
      </c>
      <c r="I43" s="84"/>
      <c r="J43" s="43">
        <v>0</v>
      </c>
      <c r="K43" s="43">
        <v>0</v>
      </c>
      <c r="L43" s="43">
        <v>0</v>
      </c>
      <c r="M43" s="84"/>
      <c r="N43" s="43">
        <v>0</v>
      </c>
      <c r="O43" s="43">
        <v>0</v>
      </c>
      <c r="P43" s="43">
        <v>0</v>
      </c>
      <c r="Q43" s="43"/>
      <c r="R43" s="43">
        <v>0</v>
      </c>
      <c r="S43" s="43">
        <v>0</v>
      </c>
      <c r="T43" s="43">
        <v>0</v>
      </c>
    </row>
    <row r="44" spans="1:20" s="99" customFormat="1" ht="11.25" x14ac:dyDescent="0.2">
      <c r="A44" s="374" t="s">
        <v>233</v>
      </c>
      <c r="B44" s="374"/>
      <c r="C44" s="374"/>
      <c r="D44" s="374"/>
      <c r="E44" s="374"/>
      <c r="F44" s="374"/>
      <c r="G44" s="374"/>
      <c r="H44" s="374"/>
      <c r="I44" s="374"/>
      <c r="J44" s="374"/>
      <c r="K44" s="374"/>
      <c r="L44" s="374"/>
      <c r="M44" s="374"/>
      <c r="N44" s="374"/>
      <c r="O44" s="374"/>
      <c r="P44" s="374"/>
      <c r="Q44" s="374"/>
      <c r="R44" s="374"/>
      <c r="S44" s="374"/>
      <c r="T44" s="374"/>
    </row>
    <row r="45" spans="1:20" s="99" customFormat="1" ht="11.25" x14ac:dyDescent="0.2">
      <c r="A45" s="339" t="s">
        <v>232</v>
      </c>
      <c r="B45" s="339"/>
      <c r="C45" s="339"/>
      <c r="D45" s="339"/>
      <c r="E45" s="339"/>
      <c r="F45" s="339"/>
      <c r="G45" s="339"/>
      <c r="H45" s="339"/>
      <c r="I45" s="339"/>
      <c r="J45" s="339"/>
      <c r="K45" s="339"/>
      <c r="L45" s="339"/>
      <c r="M45" s="339"/>
      <c r="N45" s="339"/>
      <c r="O45" s="339"/>
      <c r="P45" s="339"/>
      <c r="Q45" s="339"/>
      <c r="R45" s="339"/>
      <c r="S45" s="339"/>
      <c r="T45" s="339"/>
    </row>
  </sheetData>
  <mergeCells count="16">
    <mergeCell ref="A1:T1"/>
    <mergeCell ref="A2:T2"/>
    <mergeCell ref="A3:T3"/>
    <mergeCell ref="A4:T4"/>
    <mergeCell ref="A5:T5"/>
    <mergeCell ref="F8:H8"/>
    <mergeCell ref="N8:P8"/>
    <mergeCell ref="A45:T45"/>
    <mergeCell ref="A6:T6"/>
    <mergeCell ref="A44:T44"/>
    <mergeCell ref="B11:T11"/>
    <mergeCell ref="B28:T28"/>
    <mergeCell ref="A8:A9"/>
    <mergeCell ref="J8:L8"/>
    <mergeCell ref="R8:T8"/>
    <mergeCell ref="B8:D8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K1:M2"/>
  <sheetViews>
    <sheetView showGridLines="0" workbookViewId="0">
      <selection activeCell="L2" sqref="L2"/>
    </sheetView>
  </sheetViews>
  <sheetFormatPr baseColWidth="10" defaultRowHeight="15" x14ac:dyDescent="0.25"/>
  <cols>
    <col min="11" max="11" width="3.7109375" customWidth="1"/>
  </cols>
  <sheetData>
    <row r="1" spans="11:13" ht="15.75" thickBot="1" x14ac:dyDescent="0.3"/>
    <row r="2" spans="11:13" ht="19.5" thickBot="1" x14ac:dyDescent="0.35">
      <c r="K2" s="179"/>
      <c r="L2" s="285" t="s">
        <v>195</v>
      </c>
      <c r="M2" s="284"/>
    </row>
  </sheetData>
  <hyperlinks>
    <hyperlink ref="L2" location="INDICE!A1" display="INDICE"/>
  </hyperlinks>
  <pageMargins left="0.70866141732283472" right="0.70866141732283472" top="0.74803149606299213" bottom="0.74803149606299213" header="0.31496062992125984" footer="0.31496062992125984"/>
  <pageSetup scale="76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showGridLines="0" zoomScaleNormal="100" workbookViewId="0">
      <selection activeCell="P19" sqref="P19"/>
    </sheetView>
  </sheetViews>
  <sheetFormatPr baseColWidth="10" defaultRowHeight="12.75" x14ac:dyDescent="0.2"/>
  <cols>
    <col min="1" max="1" width="19.7109375" style="20" customWidth="1"/>
    <col min="2" max="4" width="7.7109375" style="20" customWidth="1"/>
    <col min="5" max="5" width="3.7109375" style="20" customWidth="1"/>
    <col min="6" max="8" width="7.7109375" style="20" customWidth="1"/>
    <col min="9" max="9" width="3.7109375" style="20" customWidth="1"/>
    <col min="10" max="12" width="7.7109375" style="20" customWidth="1"/>
    <col min="13" max="13" width="3.7109375" style="20" customWidth="1"/>
    <col min="14" max="16" width="7.7109375" style="20" customWidth="1"/>
    <col min="17" max="17" width="3.7109375" style="20" customWidth="1"/>
    <col min="18" max="20" width="7.7109375" style="20" customWidth="1"/>
    <col min="21" max="22" width="11.42578125" style="20"/>
    <col min="23" max="23" width="11.140625" style="20" bestFit="1" customWidth="1"/>
    <col min="24" max="252" width="11.42578125" style="20"/>
    <col min="253" max="253" width="22.5703125" style="20" customWidth="1"/>
    <col min="254" max="254" width="5.140625" style="20" customWidth="1"/>
    <col min="255" max="255" width="4.42578125" style="20" customWidth="1"/>
    <col min="256" max="256" width="5.5703125" style="20" customWidth="1"/>
    <col min="257" max="257" width="1.7109375" style="20" customWidth="1"/>
    <col min="258" max="258" width="4.140625" style="20" bestFit="1" customWidth="1"/>
    <col min="259" max="259" width="4.42578125" style="20" customWidth="1"/>
    <col min="260" max="260" width="5.28515625" style="20" customWidth="1"/>
    <col min="261" max="261" width="1.7109375" style="20" customWidth="1"/>
    <col min="262" max="262" width="5.42578125" style="20" bestFit="1" customWidth="1"/>
    <col min="263" max="263" width="4.42578125" style="20" customWidth="1"/>
    <col min="264" max="264" width="5.42578125" style="20" customWidth="1"/>
    <col min="265" max="265" width="1.7109375" style="20" customWidth="1"/>
    <col min="266" max="267" width="5" style="20" customWidth="1"/>
    <col min="268" max="268" width="5.42578125" style="20" customWidth="1"/>
    <col min="269" max="508" width="11.42578125" style="20"/>
    <col min="509" max="509" width="22.5703125" style="20" customWidth="1"/>
    <col min="510" max="510" width="5.140625" style="20" customWidth="1"/>
    <col min="511" max="511" width="4.42578125" style="20" customWidth="1"/>
    <col min="512" max="512" width="5.5703125" style="20" customWidth="1"/>
    <col min="513" max="513" width="1.7109375" style="20" customWidth="1"/>
    <col min="514" max="514" width="4.140625" style="20" bestFit="1" customWidth="1"/>
    <col min="515" max="515" width="4.42578125" style="20" customWidth="1"/>
    <col min="516" max="516" width="5.28515625" style="20" customWidth="1"/>
    <col min="517" max="517" width="1.7109375" style="20" customWidth="1"/>
    <col min="518" max="518" width="5.42578125" style="20" bestFit="1" customWidth="1"/>
    <col min="519" max="519" width="4.42578125" style="20" customWidth="1"/>
    <col min="520" max="520" width="5.42578125" style="20" customWidth="1"/>
    <col min="521" max="521" width="1.7109375" style="20" customWidth="1"/>
    <col min="522" max="523" width="5" style="20" customWidth="1"/>
    <col min="524" max="524" width="5.42578125" style="20" customWidth="1"/>
    <col min="525" max="764" width="11.42578125" style="20"/>
    <col min="765" max="765" width="22.5703125" style="20" customWidth="1"/>
    <col min="766" max="766" width="5.140625" style="20" customWidth="1"/>
    <col min="767" max="767" width="4.42578125" style="20" customWidth="1"/>
    <col min="768" max="768" width="5.5703125" style="20" customWidth="1"/>
    <col min="769" max="769" width="1.7109375" style="20" customWidth="1"/>
    <col min="770" max="770" width="4.140625" style="20" bestFit="1" customWidth="1"/>
    <col min="771" max="771" width="4.42578125" style="20" customWidth="1"/>
    <col min="772" max="772" width="5.28515625" style="20" customWidth="1"/>
    <col min="773" max="773" width="1.7109375" style="20" customWidth="1"/>
    <col min="774" max="774" width="5.42578125" style="20" bestFit="1" customWidth="1"/>
    <col min="775" max="775" width="4.42578125" style="20" customWidth="1"/>
    <col min="776" max="776" width="5.42578125" style="20" customWidth="1"/>
    <col min="777" max="777" width="1.7109375" style="20" customWidth="1"/>
    <col min="778" max="779" width="5" style="20" customWidth="1"/>
    <col min="780" max="780" width="5.42578125" style="20" customWidth="1"/>
    <col min="781" max="1020" width="11.42578125" style="20"/>
    <col min="1021" max="1021" width="22.5703125" style="20" customWidth="1"/>
    <col min="1022" max="1022" width="5.140625" style="20" customWidth="1"/>
    <col min="1023" max="1023" width="4.42578125" style="20" customWidth="1"/>
    <col min="1024" max="1024" width="5.5703125" style="20" customWidth="1"/>
    <col min="1025" max="1025" width="1.7109375" style="20" customWidth="1"/>
    <col min="1026" max="1026" width="4.140625" style="20" bestFit="1" customWidth="1"/>
    <col min="1027" max="1027" width="4.42578125" style="20" customWidth="1"/>
    <col min="1028" max="1028" width="5.28515625" style="20" customWidth="1"/>
    <col min="1029" max="1029" width="1.7109375" style="20" customWidth="1"/>
    <col min="1030" max="1030" width="5.42578125" style="20" bestFit="1" customWidth="1"/>
    <col min="1031" max="1031" width="4.42578125" style="20" customWidth="1"/>
    <col min="1032" max="1032" width="5.42578125" style="20" customWidth="1"/>
    <col min="1033" max="1033" width="1.7109375" style="20" customWidth="1"/>
    <col min="1034" max="1035" width="5" style="20" customWidth="1"/>
    <col min="1036" max="1036" width="5.42578125" style="20" customWidth="1"/>
    <col min="1037" max="1276" width="11.42578125" style="20"/>
    <col min="1277" max="1277" width="22.5703125" style="20" customWidth="1"/>
    <col min="1278" max="1278" width="5.140625" style="20" customWidth="1"/>
    <col min="1279" max="1279" width="4.42578125" style="20" customWidth="1"/>
    <col min="1280" max="1280" width="5.5703125" style="20" customWidth="1"/>
    <col min="1281" max="1281" width="1.7109375" style="20" customWidth="1"/>
    <col min="1282" max="1282" width="4.140625" style="20" bestFit="1" customWidth="1"/>
    <col min="1283" max="1283" width="4.42578125" style="20" customWidth="1"/>
    <col min="1284" max="1284" width="5.28515625" style="20" customWidth="1"/>
    <col min="1285" max="1285" width="1.7109375" style="20" customWidth="1"/>
    <col min="1286" max="1286" width="5.42578125" style="20" bestFit="1" customWidth="1"/>
    <col min="1287" max="1287" width="4.42578125" style="20" customWidth="1"/>
    <col min="1288" max="1288" width="5.42578125" style="20" customWidth="1"/>
    <col min="1289" max="1289" width="1.7109375" style="20" customWidth="1"/>
    <col min="1290" max="1291" width="5" style="20" customWidth="1"/>
    <col min="1292" max="1292" width="5.42578125" style="20" customWidth="1"/>
    <col min="1293" max="1532" width="11.42578125" style="20"/>
    <col min="1533" max="1533" width="22.5703125" style="20" customWidth="1"/>
    <col min="1534" max="1534" width="5.140625" style="20" customWidth="1"/>
    <col min="1535" max="1535" width="4.42578125" style="20" customWidth="1"/>
    <col min="1536" max="1536" width="5.5703125" style="20" customWidth="1"/>
    <col min="1537" max="1537" width="1.7109375" style="20" customWidth="1"/>
    <col min="1538" max="1538" width="4.140625" style="20" bestFit="1" customWidth="1"/>
    <col min="1539" max="1539" width="4.42578125" style="20" customWidth="1"/>
    <col min="1540" max="1540" width="5.28515625" style="20" customWidth="1"/>
    <col min="1541" max="1541" width="1.7109375" style="20" customWidth="1"/>
    <col min="1542" max="1542" width="5.42578125" style="20" bestFit="1" customWidth="1"/>
    <col min="1543" max="1543" width="4.42578125" style="20" customWidth="1"/>
    <col min="1544" max="1544" width="5.42578125" style="20" customWidth="1"/>
    <col min="1545" max="1545" width="1.7109375" style="20" customWidth="1"/>
    <col min="1546" max="1547" width="5" style="20" customWidth="1"/>
    <col min="1548" max="1548" width="5.42578125" style="20" customWidth="1"/>
    <col min="1549" max="1788" width="11.42578125" style="20"/>
    <col min="1789" max="1789" width="22.5703125" style="20" customWidth="1"/>
    <col min="1790" max="1790" width="5.140625" style="20" customWidth="1"/>
    <col min="1791" max="1791" width="4.42578125" style="20" customWidth="1"/>
    <col min="1792" max="1792" width="5.5703125" style="20" customWidth="1"/>
    <col min="1793" max="1793" width="1.7109375" style="20" customWidth="1"/>
    <col min="1794" max="1794" width="4.140625" style="20" bestFit="1" customWidth="1"/>
    <col min="1795" max="1795" width="4.42578125" style="20" customWidth="1"/>
    <col min="1796" max="1796" width="5.28515625" style="20" customWidth="1"/>
    <col min="1797" max="1797" width="1.7109375" style="20" customWidth="1"/>
    <col min="1798" max="1798" width="5.42578125" style="20" bestFit="1" customWidth="1"/>
    <col min="1799" max="1799" width="4.42578125" style="20" customWidth="1"/>
    <col min="1800" max="1800" width="5.42578125" style="20" customWidth="1"/>
    <col min="1801" max="1801" width="1.7109375" style="20" customWidth="1"/>
    <col min="1802" max="1803" width="5" style="20" customWidth="1"/>
    <col min="1804" max="1804" width="5.42578125" style="20" customWidth="1"/>
    <col min="1805" max="2044" width="11.42578125" style="20"/>
    <col min="2045" max="2045" width="22.5703125" style="20" customWidth="1"/>
    <col min="2046" max="2046" width="5.140625" style="20" customWidth="1"/>
    <col min="2047" max="2047" width="4.42578125" style="20" customWidth="1"/>
    <col min="2048" max="2048" width="5.5703125" style="20" customWidth="1"/>
    <col min="2049" max="2049" width="1.7109375" style="20" customWidth="1"/>
    <col min="2050" max="2050" width="4.140625" style="20" bestFit="1" customWidth="1"/>
    <col min="2051" max="2051" width="4.42578125" style="20" customWidth="1"/>
    <col min="2052" max="2052" width="5.28515625" style="20" customWidth="1"/>
    <col min="2053" max="2053" width="1.7109375" style="20" customWidth="1"/>
    <col min="2054" max="2054" width="5.42578125" style="20" bestFit="1" customWidth="1"/>
    <col min="2055" max="2055" width="4.42578125" style="20" customWidth="1"/>
    <col min="2056" max="2056" width="5.42578125" style="20" customWidth="1"/>
    <col min="2057" max="2057" width="1.7109375" style="20" customWidth="1"/>
    <col min="2058" max="2059" width="5" style="20" customWidth="1"/>
    <col min="2060" max="2060" width="5.42578125" style="20" customWidth="1"/>
    <col min="2061" max="2300" width="11.42578125" style="20"/>
    <col min="2301" max="2301" width="22.5703125" style="20" customWidth="1"/>
    <col min="2302" max="2302" width="5.140625" style="20" customWidth="1"/>
    <col min="2303" max="2303" width="4.42578125" style="20" customWidth="1"/>
    <col min="2304" max="2304" width="5.5703125" style="20" customWidth="1"/>
    <col min="2305" max="2305" width="1.7109375" style="20" customWidth="1"/>
    <col min="2306" max="2306" width="4.140625" style="20" bestFit="1" customWidth="1"/>
    <col min="2307" max="2307" width="4.42578125" style="20" customWidth="1"/>
    <col min="2308" max="2308" width="5.28515625" style="20" customWidth="1"/>
    <col min="2309" max="2309" width="1.7109375" style="20" customWidth="1"/>
    <col min="2310" max="2310" width="5.42578125" style="20" bestFit="1" customWidth="1"/>
    <col min="2311" max="2311" width="4.42578125" style="20" customWidth="1"/>
    <col min="2312" max="2312" width="5.42578125" style="20" customWidth="1"/>
    <col min="2313" max="2313" width="1.7109375" style="20" customWidth="1"/>
    <col min="2314" max="2315" width="5" style="20" customWidth="1"/>
    <col min="2316" max="2316" width="5.42578125" style="20" customWidth="1"/>
    <col min="2317" max="2556" width="11.42578125" style="20"/>
    <col min="2557" max="2557" width="22.5703125" style="20" customWidth="1"/>
    <col min="2558" max="2558" width="5.140625" style="20" customWidth="1"/>
    <col min="2559" max="2559" width="4.42578125" style="20" customWidth="1"/>
    <col min="2560" max="2560" width="5.5703125" style="20" customWidth="1"/>
    <col min="2561" max="2561" width="1.7109375" style="20" customWidth="1"/>
    <col min="2562" max="2562" width="4.140625" style="20" bestFit="1" customWidth="1"/>
    <col min="2563" max="2563" width="4.42578125" style="20" customWidth="1"/>
    <col min="2564" max="2564" width="5.28515625" style="20" customWidth="1"/>
    <col min="2565" max="2565" width="1.7109375" style="20" customWidth="1"/>
    <col min="2566" max="2566" width="5.42578125" style="20" bestFit="1" customWidth="1"/>
    <col min="2567" max="2567" width="4.42578125" style="20" customWidth="1"/>
    <col min="2568" max="2568" width="5.42578125" style="20" customWidth="1"/>
    <col min="2569" max="2569" width="1.7109375" style="20" customWidth="1"/>
    <col min="2570" max="2571" width="5" style="20" customWidth="1"/>
    <col min="2572" max="2572" width="5.42578125" style="20" customWidth="1"/>
    <col min="2573" max="2812" width="11.42578125" style="20"/>
    <col min="2813" max="2813" width="22.5703125" style="20" customWidth="1"/>
    <col min="2814" max="2814" width="5.140625" style="20" customWidth="1"/>
    <col min="2815" max="2815" width="4.42578125" style="20" customWidth="1"/>
    <col min="2816" max="2816" width="5.5703125" style="20" customWidth="1"/>
    <col min="2817" max="2817" width="1.7109375" style="20" customWidth="1"/>
    <col min="2818" max="2818" width="4.140625" style="20" bestFit="1" customWidth="1"/>
    <col min="2819" max="2819" width="4.42578125" style="20" customWidth="1"/>
    <col min="2820" max="2820" width="5.28515625" style="20" customWidth="1"/>
    <col min="2821" max="2821" width="1.7109375" style="20" customWidth="1"/>
    <col min="2822" max="2822" width="5.42578125" style="20" bestFit="1" customWidth="1"/>
    <col min="2823" max="2823" width="4.42578125" style="20" customWidth="1"/>
    <col min="2824" max="2824" width="5.42578125" style="20" customWidth="1"/>
    <col min="2825" max="2825" width="1.7109375" style="20" customWidth="1"/>
    <col min="2826" max="2827" width="5" style="20" customWidth="1"/>
    <col min="2828" max="2828" width="5.42578125" style="20" customWidth="1"/>
    <col min="2829" max="3068" width="11.42578125" style="20"/>
    <col min="3069" max="3069" width="22.5703125" style="20" customWidth="1"/>
    <col min="3070" max="3070" width="5.140625" style="20" customWidth="1"/>
    <col min="3071" max="3071" width="4.42578125" style="20" customWidth="1"/>
    <col min="3072" max="3072" width="5.5703125" style="20" customWidth="1"/>
    <col min="3073" max="3073" width="1.7109375" style="20" customWidth="1"/>
    <col min="3074" max="3074" width="4.140625" style="20" bestFit="1" customWidth="1"/>
    <col min="3075" max="3075" width="4.42578125" style="20" customWidth="1"/>
    <col min="3076" max="3076" width="5.28515625" style="20" customWidth="1"/>
    <col min="3077" max="3077" width="1.7109375" style="20" customWidth="1"/>
    <col min="3078" max="3078" width="5.42578125" style="20" bestFit="1" customWidth="1"/>
    <col min="3079" max="3079" width="4.42578125" style="20" customWidth="1"/>
    <col min="3080" max="3080" width="5.42578125" style="20" customWidth="1"/>
    <col min="3081" max="3081" width="1.7109375" style="20" customWidth="1"/>
    <col min="3082" max="3083" width="5" style="20" customWidth="1"/>
    <col min="3084" max="3084" width="5.42578125" style="20" customWidth="1"/>
    <col min="3085" max="3324" width="11.42578125" style="20"/>
    <col min="3325" max="3325" width="22.5703125" style="20" customWidth="1"/>
    <col min="3326" max="3326" width="5.140625" style="20" customWidth="1"/>
    <col min="3327" max="3327" width="4.42578125" style="20" customWidth="1"/>
    <col min="3328" max="3328" width="5.5703125" style="20" customWidth="1"/>
    <col min="3329" max="3329" width="1.7109375" style="20" customWidth="1"/>
    <col min="3330" max="3330" width="4.140625" style="20" bestFit="1" customWidth="1"/>
    <col min="3331" max="3331" width="4.42578125" style="20" customWidth="1"/>
    <col min="3332" max="3332" width="5.28515625" style="20" customWidth="1"/>
    <col min="3333" max="3333" width="1.7109375" style="20" customWidth="1"/>
    <col min="3334" max="3334" width="5.42578125" style="20" bestFit="1" customWidth="1"/>
    <col min="3335" max="3335" width="4.42578125" style="20" customWidth="1"/>
    <col min="3336" max="3336" width="5.42578125" style="20" customWidth="1"/>
    <col min="3337" max="3337" width="1.7109375" style="20" customWidth="1"/>
    <col min="3338" max="3339" width="5" style="20" customWidth="1"/>
    <col min="3340" max="3340" width="5.42578125" style="20" customWidth="1"/>
    <col min="3341" max="3580" width="11.42578125" style="20"/>
    <col min="3581" max="3581" width="22.5703125" style="20" customWidth="1"/>
    <col min="3582" max="3582" width="5.140625" style="20" customWidth="1"/>
    <col min="3583" max="3583" width="4.42578125" style="20" customWidth="1"/>
    <col min="3584" max="3584" width="5.5703125" style="20" customWidth="1"/>
    <col min="3585" max="3585" width="1.7109375" style="20" customWidth="1"/>
    <col min="3586" max="3586" width="4.140625" style="20" bestFit="1" customWidth="1"/>
    <col min="3587" max="3587" width="4.42578125" style="20" customWidth="1"/>
    <col min="3588" max="3588" width="5.28515625" style="20" customWidth="1"/>
    <col min="3589" max="3589" width="1.7109375" style="20" customWidth="1"/>
    <col min="3590" max="3590" width="5.42578125" style="20" bestFit="1" customWidth="1"/>
    <col min="3591" max="3591" width="4.42578125" style="20" customWidth="1"/>
    <col min="3592" max="3592" width="5.42578125" style="20" customWidth="1"/>
    <col min="3593" max="3593" width="1.7109375" style="20" customWidth="1"/>
    <col min="3594" max="3595" width="5" style="20" customWidth="1"/>
    <col min="3596" max="3596" width="5.42578125" style="20" customWidth="1"/>
    <col min="3597" max="3836" width="11.42578125" style="20"/>
    <col min="3837" max="3837" width="22.5703125" style="20" customWidth="1"/>
    <col min="3838" max="3838" width="5.140625" style="20" customWidth="1"/>
    <col min="3839" max="3839" width="4.42578125" style="20" customWidth="1"/>
    <col min="3840" max="3840" width="5.5703125" style="20" customWidth="1"/>
    <col min="3841" max="3841" width="1.7109375" style="20" customWidth="1"/>
    <col min="3842" max="3842" width="4.140625" style="20" bestFit="1" customWidth="1"/>
    <col min="3843" max="3843" width="4.42578125" style="20" customWidth="1"/>
    <col min="3844" max="3844" width="5.28515625" style="20" customWidth="1"/>
    <col min="3845" max="3845" width="1.7109375" style="20" customWidth="1"/>
    <col min="3846" max="3846" width="5.42578125" style="20" bestFit="1" customWidth="1"/>
    <col min="3847" max="3847" width="4.42578125" style="20" customWidth="1"/>
    <col min="3848" max="3848" width="5.42578125" style="20" customWidth="1"/>
    <col min="3849" max="3849" width="1.7109375" style="20" customWidth="1"/>
    <col min="3850" max="3851" width="5" style="20" customWidth="1"/>
    <col min="3852" max="3852" width="5.42578125" style="20" customWidth="1"/>
    <col min="3853" max="4092" width="11.42578125" style="20"/>
    <col min="4093" max="4093" width="22.5703125" style="20" customWidth="1"/>
    <col min="4094" max="4094" width="5.140625" style="20" customWidth="1"/>
    <col min="4095" max="4095" width="4.42578125" style="20" customWidth="1"/>
    <col min="4096" max="4096" width="5.5703125" style="20" customWidth="1"/>
    <col min="4097" max="4097" width="1.7109375" style="20" customWidth="1"/>
    <col min="4098" max="4098" width="4.140625" style="20" bestFit="1" customWidth="1"/>
    <col min="4099" max="4099" width="4.42578125" style="20" customWidth="1"/>
    <col min="4100" max="4100" width="5.28515625" style="20" customWidth="1"/>
    <col min="4101" max="4101" width="1.7109375" style="20" customWidth="1"/>
    <col min="4102" max="4102" width="5.42578125" style="20" bestFit="1" customWidth="1"/>
    <col min="4103" max="4103" width="4.42578125" style="20" customWidth="1"/>
    <col min="4104" max="4104" width="5.42578125" style="20" customWidth="1"/>
    <col min="4105" max="4105" width="1.7109375" style="20" customWidth="1"/>
    <col min="4106" max="4107" width="5" style="20" customWidth="1"/>
    <col min="4108" max="4108" width="5.42578125" style="20" customWidth="1"/>
    <col min="4109" max="4348" width="11.42578125" style="20"/>
    <col min="4349" max="4349" width="22.5703125" style="20" customWidth="1"/>
    <col min="4350" max="4350" width="5.140625" style="20" customWidth="1"/>
    <col min="4351" max="4351" width="4.42578125" style="20" customWidth="1"/>
    <col min="4352" max="4352" width="5.5703125" style="20" customWidth="1"/>
    <col min="4353" max="4353" width="1.7109375" style="20" customWidth="1"/>
    <col min="4354" max="4354" width="4.140625" style="20" bestFit="1" customWidth="1"/>
    <col min="4355" max="4355" width="4.42578125" style="20" customWidth="1"/>
    <col min="4356" max="4356" width="5.28515625" style="20" customWidth="1"/>
    <col min="4357" max="4357" width="1.7109375" style="20" customWidth="1"/>
    <col min="4358" max="4358" width="5.42578125" style="20" bestFit="1" customWidth="1"/>
    <col min="4359" max="4359" width="4.42578125" style="20" customWidth="1"/>
    <col min="4360" max="4360" width="5.42578125" style="20" customWidth="1"/>
    <col min="4361" max="4361" width="1.7109375" style="20" customWidth="1"/>
    <col min="4362" max="4363" width="5" style="20" customWidth="1"/>
    <col min="4364" max="4364" width="5.42578125" style="20" customWidth="1"/>
    <col min="4365" max="4604" width="11.42578125" style="20"/>
    <col min="4605" max="4605" width="22.5703125" style="20" customWidth="1"/>
    <col min="4606" max="4606" width="5.140625" style="20" customWidth="1"/>
    <col min="4607" max="4607" width="4.42578125" style="20" customWidth="1"/>
    <col min="4608" max="4608" width="5.5703125" style="20" customWidth="1"/>
    <col min="4609" max="4609" width="1.7109375" style="20" customWidth="1"/>
    <col min="4610" max="4610" width="4.140625" style="20" bestFit="1" customWidth="1"/>
    <col min="4611" max="4611" width="4.42578125" style="20" customWidth="1"/>
    <col min="4612" max="4612" width="5.28515625" style="20" customWidth="1"/>
    <col min="4613" max="4613" width="1.7109375" style="20" customWidth="1"/>
    <col min="4614" max="4614" width="5.42578125" style="20" bestFit="1" customWidth="1"/>
    <col min="4615" max="4615" width="4.42578125" style="20" customWidth="1"/>
    <col min="4616" max="4616" width="5.42578125" style="20" customWidth="1"/>
    <col min="4617" max="4617" width="1.7109375" style="20" customWidth="1"/>
    <col min="4618" max="4619" width="5" style="20" customWidth="1"/>
    <col min="4620" max="4620" width="5.42578125" style="20" customWidth="1"/>
    <col min="4621" max="4860" width="11.42578125" style="20"/>
    <col min="4861" max="4861" width="22.5703125" style="20" customWidth="1"/>
    <col min="4862" max="4862" width="5.140625" style="20" customWidth="1"/>
    <col min="4863" max="4863" width="4.42578125" style="20" customWidth="1"/>
    <col min="4864" max="4864" width="5.5703125" style="20" customWidth="1"/>
    <col min="4865" max="4865" width="1.7109375" style="20" customWidth="1"/>
    <col min="4866" max="4866" width="4.140625" style="20" bestFit="1" customWidth="1"/>
    <col min="4867" max="4867" width="4.42578125" style="20" customWidth="1"/>
    <col min="4868" max="4868" width="5.28515625" style="20" customWidth="1"/>
    <col min="4869" max="4869" width="1.7109375" style="20" customWidth="1"/>
    <col min="4870" max="4870" width="5.42578125" style="20" bestFit="1" customWidth="1"/>
    <col min="4871" max="4871" width="4.42578125" style="20" customWidth="1"/>
    <col min="4872" max="4872" width="5.42578125" style="20" customWidth="1"/>
    <col min="4873" max="4873" width="1.7109375" style="20" customWidth="1"/>
    <col min="4874" max="4875" width="5" style="20" customWidth="1"/>
    <col min="4876" max="4876" width="5.42578125" style="20" customWidth="1"/>
    <col min="4877" max="5116" width="11.42578125" style="20"/>
    <col min="5117" max="5117" width="22.5703125" style="20" customWidth="1"/>
    <col min="5118" max="5118" width="5.140625" style="20" customWidth="1"/>
    <col min="5119" max="5119" width="4.42578125" style="20" customWidth="1"/>
    <col min="5120" max="5120" width="5.5703125" style="20" customWidth="1"/>
    <col min="5121" max="5121" width="1.7109375" style="20" customWidth="1"/>
    <col min="5122" max="5122" width="4.140625" style="20" bestFit="1" customWidth="1"/>
    <col min="5123" max="5123" width="4.42578125" style="20" customWidth="1"/>
    <col min="5124" max="5124" width="5.28515625" style="20" customWidth="1"/>
    <col min="5125" max="5125" width="1.7109375" style="20" customWidth="1"/>
    <col min="5126" max="5126" width="5.42578125" style="20" bestFit="1" customWidth="1"/>
    <col min="5127" max="5127" width="4.42578125" style="20" customWidth="1"/>
    <col min="5128" max="5128" width="5.42578125" style="20" customWidth="1"/>
    <col min="5129" max="5129" width="1.7109375" style="20" customWidth="1"/>
    <col min="5130" max="5131" width="5" style="20" customWidth="1"/>
    <col min="5132" max="5132" width="5.42578125" style="20" customWidth="1"/>
    <col min="5133" max="5372" width="11.42578125" style="20"/>
    <col min="5373" max="5373" width="22.5703125" style="20" customWidth="1"/>
    <col min="5374" max="5374" width="5.140625" style="20" customWidth="1"/>
    <col min="5375" max="5375" width="4.42578125" style="20" customWidth="1"/>
    <col min="5376" max="5376" width="5.5703125" style="20" customWidth="1"/>
    <col min="5377" max="5377" width="1.7109375" style="20" customWidth="1"/>
    <col min="5378" max="5378" width="4.140625" style="20" bestFit="1" customWidth="1"/>
    <col min="5379" max="5379" width="4.42578125" style="20" customWidth="1"/>
    <col min="5380" max="5380" width="5.28515625" style="20" customWidth="1"/>
    <col min="5381" max="5381" width="1.7109375" style="20" customWidth="1"/>
    <col min="5382" max="5382" width="5.42578125" style="20" bestFit="1" customWidth="1"/>
    <col min="5383" max="5383" width="4.42578125" style="20" customWidth="1"/>
    <col min="5384" max="5384" width="5.42578125" style="20" customWidth="1"/>
    <col min="5385" max="5385" width="1.7109375" style="20" customWidth="1"/>
    <col min="5386" max="5387" width="5" style="20" customWidth="1"/>
    <col min="5388" max="5388" width="5.42578125" style="20" customWidth="1"/>
    <col min="5389" max="5628" width="11.42578125" style="20"/>
    <col min="5629" max="5629" width="22.5703125" style="20" customWidth="1"/>
    <col min="5630" max="5630" width="5.140625" style="20" customWidth="1"/>
    <col min="5631" max="5631" width="4.42578125" style="20" customWidth="1"/>
    <col min="5632" max="5632" width="5.5703125" style="20" customWidth="1"/>
    <col min="5633" max="5633" width="1.7109375" style="20" customWidth="1"/>
    <col min="5634" max="5634" width="4.140625" style="20" bestFit="1" customWidth="1"/>
    <col min="5635" max="5635" width="4.42578125" style="20" customWidth="1"/>
    <col min="5636" max="5636" width="5.28515625" style="20" customWidth="1"/>
    <col min="5637" max="5637" width="1.7109375" style="20" customWidth="1"/>
    <col min="5638" max="5638" width="5.42578125" style="20" bestFit="1" customWidth="1"/>
    <col min="5639" max="5639" width="4.42578125" style="20" customWidth="1"/>
    <col min="5640" max="5640" width="5.42578125" style="20" customWidth="1"/>
    <col min="5641" max="5641" width="1.7109375" style="20" customWidth="1"/>
    <col min="5642" max="5643" width="5" style="20" customWidth="1"/>
    <col min="5644" max="5644" width="5.42578125" style="20" customWidth="1"/>
    <col min="5645" max="5884" width="11.42578125" style="20"/>
    <col min="5885" max="5885" width="22.5703125" style="20" customWidth="1"/>
    <col min="5886" max="5886" width="5.140625" style="20" customWidth="1"/>
    <col min="5887" max="5887" width="4.42578125" style="20" customWidth="1"/>
    <col min="5888" max="5888" width="5.5703125" style="20" customWidth="1"/>
    <col min="5889" max="5889" width="1.7109375" style="20" customWidth="1"/>
    <col min="5890" max="5890" width="4.140625" style="20" bestFit="1" customWidth="1"/>
    <col min="5891" max="5891" width="4.42578125" style="20" customWidth="1"/>
    <col min="5892" max="5892" width="5.28515625" style="20" customWidth="1"/>
    <col min="5893" max="5893" width="1.7109375" style="20" customWidth="1"/>
    <col min="5894" max="5894" width="5.42578125" style="20" bestFit="1" customWidth="1"/>
    <col min="5895" max="5895" width="4.42578125" style="20" customWidth="1"/>
    <col min="5896" max="5896" width="5.42578125" style="20" customWidth="1"/>
    <col min="5897" max="5897" width="1.7109375" style="20" customWidth="1"/>
    <col min="5898" max="5899" width="5" style="20" customWidth="1"/>
    <col min="5900" max="5900" width="5.42578125" style="20" customWidth="1"/>
    <col min="5901" max="6140" width="11.42578125" style="20"/>
    <col min="6141" max="6141" width="22.5703125" style="20" customWidth="1"/>
    <col min="6142" max="6142" width="5.140625" style="20" customWidth="1"/>
    <col min="6143" max="6143" width="4.42578125" style="20" customWidth="1"/>
    <col min="6144" max="6144" width="5.5703125" style="20" customWidth="1"/>
    <col min="6145" max="6145" width="1.7109375" style="20" customWidth="1"/>
    <col min="6146" max="6146" width="4.140625" style="20" bestFit="1" customWidth="1"/>
    <col min="6147" max="6147" width="4.42578125" style="20" customWidth="1"/>
    <col min="6148" max="6148" width="5.28515625" style="20" customWidth="1"/>
    <col min="6149" max="6149" width="1.7109375" style="20" customWidth="1"/>
    <col min="6150" max="6150" width="5.42578125" style="20" bestFit="1" customWidth="1"/>
    <col min="6151" max="6151" width="4.42578125" style="20" customWidth="1"/>
    <col min="6152" max="6152" width="5.42578125" style="20" customWidth="1"/>
    <col min="6153" max="6153" width="1.7109375" style="20" customWidth="1"/>
    <col min="6154" max="6155" width="5" style="20" customWidth="1"/>
    <col min="6156" max="6156" width="5.42578125" style="20" customWidth="1"/>
    <col min="6157" max="6396" width="11.42578125" style="20"/>
    <col min="6397" max="6397" width="22.5703125" style="20" customWidth="1"/>
    <col min="6398" max="6398" width="5.140625" style="20" customWidth="1"/>
    <col min="6399" max="6399" width="4.42578125" style="20" customWidth="1"/>
    <col min="6400" max="6400" width="5.5703125" style="20" customWidth="1"/>
    <col min="6401" max="6401" width="1.7109375" style="20" customWidth="1"/>
    <col min="6402" max="6402" width="4.140625" style="20" bestFit="1" customWidth="1"/>
    <col min="6403" max="6403" width="4.42578125" style="20" customWidth="1"/>
    <col min="6404" max="6404" width="5.28515625" style="20" customWidth="1"/>
    <col min="6405" max="6405" width="1.7109375" style="20" customWidth="1"/>
    <col min="6406" max="6406" width="5.42578125" style="20" bestFit="1" customWidth="1"/>
    <col min="6407" max="6407" width="4.42578125" style="20" customWidth="1"/>
    <col min="6408" max="6408" width="5.42578125" style="20" customWidth="1"/>
    <col min="6409" max="6409" width="1.7109375" style="20" customWidth="1"/>
    <col min="6410" max="6411" width="5" style="20" customWidth="1"/>
    <col min="6412" max="6412" width="5.42578125" style="20" customWidth="1"/>
    <col min="6413" max="6652" width="11.42578125" style="20"/>
    <col min="6653" max="6653" width="22.5703125" style="20" customWidth="1"/>
    <col min="6654" max="6654" width="5.140625" style="20" customWidth="1"/>
    <col min="6655" max="6655" width="4.42578125" style="20" customWidth="1"/>
    <col min="6656" max="6656" width="5.5703125" style="20" customWidth="1"/>
    <col min="6657" max="6657" width="1.7109375" style="20" customWidth="1"/>
    <col min="6658" max="6658" width="4.140625" style="20" bestFit="1" customWidth="1"/>
    <col min="6659" max="6659" width="4.42578125" style="20" customWidth="1"/>
    <col min="6660" max="6660" width="5.28515625" style="20" customWidth="1"/>
    <col min="6661" max="6661" width="1.7109375" style="20" customWidth="1"/>
    <col min="6662" max="6662" width="5.42578125" style="20" bestFit="1" customWidth="1"/>
    <col min="6663" max="6663" width="4.42578125" style="20" customWidth="1"/>
    <col min="6664" max="6664" width="5.42578125" style="20" customWidth="1"/>
    <col min="6665" max="6665" width="1.7109375" style="20" customWidth="1"/>
    <col min="6666" max="6667" width="5" style="20" customWidth="1"/>
    <col min="6668" max="6668" width="5.42578125" style="20" customWidth="1"/>
    <col min="6669" max="6908" width="11.42578125" style="20"/>
    <col min="6909" max="6909" width="22.5703125" style="20" customWidth="1"/>
    <col min="6910" max="6910" width="5.140625" style="20" customWidth="1"/>
    <col min="6911" max="6911" width="4.42578125" style="20" customWidth="1"/>
    <col min="6912" max="6912" width="5.5703125" style="20" customWidth="1"/>
    <col min="6913" max="6913" width="1.7109375" style="20" customWidth="1"/>
    <col min="6914" max="6914" width="4.140625" style="20" bestFit="1" customWidth="1"/>
    <col min="6915" max="6915" width="4.42578125" style="20" customWidth="1"/>
    <col min="6916" max="6916" width="5.28515625" style="20" customWidth="1"/>
    <col min="6917" max="6917" width="1.7109375" style="20" customWidth="1"/>
    <col min="6918" max="6918" width="5.42578125" style="20" bestFit="1" customWidth="1"/>
    <col min="6919" max="6919" width="4.42578125" style="20" customWidth="1"/>
    <col min="6920" max="6920" width="5.42578125" style="20" customWidth="1"/>
    <col min="6921" max="6921" width="1.7109375" style="20" customWidth="1"/>
    <col min="6922" max="6923" width="5" style="20" customWidth="1"/>
    <col min="6924" max="6924" width="5.42578125" style="20" customWidth="1"/>
    <col min="6925" max="7164" width="11.42578125" style="20"/>
    <col min="7165" max="7165" width="22.5703125" style="20" customWidth="1"/>
    <col min="7166" max="7166" width="5.140625" style="20" customWidth="1"/>
    <col min="7167" max="7167" width="4.42578125" style="20" customWidth="1"/>
    <col min="7168" max="7168" width="5.5703125" style="20" customWidth="1"/>
    <col min="7169" max="7169" width="1.7109375" style="20" customWidth="1"/>
    <col min="7170" max="7170" width="4.140625" style="20" bestFit="1" customWidth="1"/>
    <col min="7171" max="7171" width="4.42578125" style="20" customWidth="1"/>
    <col min="7172" max="7172" width="5.28515625" style="20" customWidth="1"/>
    <col min="7173" max="7173" width="1.7109375" style="20" customWidth="1"/>
    <col min="7174" max="7174" width="5.42578125" style="20" bestFit="1" customWidth="1"/>
    <col min="7175" max="7175" width="4.42578125" style="20" customWidth="1"/>
    <col min="7176" max="7176" width="5.42578125" style="20" customWidth="1"/>
    <col min="7177" max="7177" width="1.7109375" style="20" customWidth="1"/>
    <col min="7178" max="7179" width="5" style="20" customWidth="1"/>
    <col min="7180" max="7180" width="5.42578125" style="20" customWidth="1"/>
    <col min="7181" max="7420" width="11.42578125" style="20"/>
    <col min="7421" max="7421" width="22.5703125" style="20" customWidth="1"/>
    <col min="7422" max="7422" width="5.140625" style="20" customWidth="1"/>
    <col min="7423" max="7423" width="4.42578125" style="20" customWidth="1"/>
    <col min="7424" max="7424" width="5.5703125" style="20" customWidth="1"/>
    <col min="7425" max="7425" width="1.7109375" style="20" customWidth="1"/>
    <col min="7426" max="7426" width="4.140625" style="20" bestFit="1" customWidth="1"/>
    <col min="7427" max="7427" width="4.42578125" style="20" customWidth="1"/>
    <col min="7428" max="7428" width="5.28515625" style="20" customWidth="1"/>
    <col min="7429" max="7429" width="1.7109375" style="20" customWidth="1"/>
    <col min="7430" max="7430" width="5.42578125" style="20" bestFit="1" customWidth="1"/>
    <col min="7431" max="7431" width="4.42578125" style="20" customWidth="1"/>
    <col min="7432" max="7432" width="5.42578125" style="20" customWidth="1"/>
    <col min="7433" max="7433" width="1.7109375" style="20" customWidth="1"/>
    <col min="7434" max="7435" width="5" style="20" customWidth="1"/>
    <col min="7436" max="7436" width="5.42578125" style="20" customWidth="1"/>
    <col min="7437" max="7676" width="11.42578125" style="20"/>
    <col min="7677" max="7677" width="22.5703125" style="20" customWidth="1"/>
    <col min="7678" max="7678" width="5.140625" style="20" customWidth="1"/>
    <col min="7679" max="7679" width="4.42578125" style="20" customWidth="1"/>
    <col min="7680" max="7680" width="5.5703125" style="20" customWidth="1"/>
    <col min="7681" max="7681" width="1.7109375" style="20" customWidth="1"/>
    <col min="7682" max="7682" width="4.140625" style="20" bestFit="1" customWidth="1"/>
    <col min="7683" max="7683" width="4.42578125" style="20" customWidth="1"/>
    <col min="7684" max="7684" width="5.28515625" style="20" customWidth="1"/>
    <col min="7685" max="7685" width="1.7109375" style="20" customWidth="1"/>
    <col min="7686" max="7686" width="5.42578125" style="20" bestFit="1" customWidth="1"/>
    <col min="7687" max="7687" width="4.42578125" style="20" customWidth="1"/>
    <col min="7688" max="7688" width="5.42578125" style="20" customWidth="1"/>
    <col min="7689" max="7689" width="1.7109375" style="20" customWidth="1"/>
    <col min="7690" max="7691" width="5" style="20" customWidth="1"/>
    <col min="7692" max="7692" width="5.42578125" style="20" customWidth="1"/>
    <col min="7693" max="7932" width="11.42578125" style="20"/>
    <col min="7933" max="7933" width="22.5703125" style="20" customWidth="1"/>
    <col min="7934" max="7934" width="5.140625" style="20" customWidth="1"/>
    <col min="7935" max="7935" width="4.42578125" style="20" customWidth="1"/>
    <col min="7936" max="7936" width="5.5703125" style="20" customWidth="1"/>
    <col min="7937" max="7937" width="1.7109375" style="20" customWidth="1"/>
    <col min="7938" max="7938" width="4.140625" style="20" bestFit="1" customWidth="1"/>
    <col min="7939" max="7939" width="4.42578125" style="20" customWidth="1"/>
    <col min="7940" max="7940" width="5.28515625" style="20" customWidth="1"/>
    <col min="7941" max="7941" width="1.7109375" style="20" customWidth="1"/>
    <col min="7942" max="7942" width="5.42578125" style="20" bestFit="1" customWidth="1"/>
    <col min="7943" max="7943" width="4.42578125" style="20" customWidth="1"/>
    <col min="7944" max="7944" width="5.42578125" style="20" customWidth="1"/>
    <col min="7945" max="7945" width="1.7109375" style="20" customWidth="1"/>
    <col min="7946" max="7947" width="5" style="20" customWidth="1"/>
    <col min="7948" max="7948" width="5.42578125" style="20" customWidth="1"/>
    <col min="7949" max="8188" width="11.42578125" style="20"/>
    <col min="8189" max="8189" width="22.5703125" style="20" customWidth="1"/>
    <col min="8190" max="8190" width="5.140625" style="20" customWidth="1"/>
    <col min="8191" max="8191" width="4.42578125" style="20" customWidth="1"/>
    <col min="8192" max="8192" width="5.5703125" style="20" customWidth="1"/>
    <col min="8193" max="8193" width="1.7109375" style="20" customWidth="1"/>
    <col min="8194" max="8194" width="4.140625" style="20" bestFit="1" customWidth="1"/>
    <col min="8195" max="8195" width="4.42578125" style="20" customWidth="1"/>
    <col min="8196" max="8196" width="5.28515625" style="20" customWidth="1"/>
    <col min="8197" max="8197" width="1.7109375" style="20" customWidth="1"/>
    <col min="8198" max="8198" width="5.42578125" style="20" bestFit="1" customWidth="1"/>
    <col min="8199" max="8199" width="4.42578125" style="20" customWidth="1"/>
    <col min="8200" max="8200" width="5.42578125" style="20" customWidth="1"/>
    <col min="8201" max="8201" width="1.7109375" style="20" customWidth="1"/>
    <col min="8202" max="8203" width="5" style="20" customWidth="1"/>
    <col min="8204" max="8204" width="5.42578125" style="20" customWidth="1"/>
    <col min="8205" max="8444" width="11.42578125" style="20"/>
    <col min="8445" max="8445" width="22.5703125" style="20" customWidth="1"/>
    <col min="8446" max="8446" width="5.140625" style="20" customWidth="1"/>
    <col min="8447" max="8447" width="4.42578125" style="20" customWidth="1"/>
    <col min="8448" max="8448" width="5.5703125" style="20" customWidth="1"/>
    <col min="8449" max="8449" width="1.7109375" style="20" customWidth="1"/>
    <col min="8450" max="8450" width="4.140625" style="20" bestFit="1" customWidth="1"/>
    <col min="8451" max="8451" width="4.42578125" style="20" customWidth="1"/>
    <col min="8452" max="8452" width="5.28515625" style="20" customWidth="1"/>
    <col min="8453" max="8453" width="1.7109375" style="20" customWidth="1"/>
    <col min="8454" max="8454" width="5.42578125" style="20" bestFit="1" customWidth="1"/>
    <col min="8455" max="8455" width="4.42578125" style="20" customWidth="1"/>
    <col min="8456" max="8456" width="5.42578125" style="20" customWidth="1"/>
    <col min="8457" max="8457" width="1.7109375" style="20" customWidth="1"/>
    <col min="8458" max="8459" width="5" style="20" customWidth="1"/>
    <col min="8460" max="8460" width="5.42578125" style="20" customWidth="1"/>
    <col min="8461" max="8700" width="11.42578125" style="20"/>
    <col min="8701" max="8701" width="22.5703125" style="20" customWidth="1"/>
    <col min="8702" max="8702" width="5.140625" style="20" customWidth="1"/>
    <col min="8703" max="8703" width="4.42578125" style="20" customWidth="1"/>
    <col min="8704" max="8704" width="5.5703125" style="20" customWidth="1"/>
    <col min="8705" max="8705" width="1.7109375" style="20" customWidth="1"/>
    <col min="8706" max="8706" width="4.140625" style="20" bestFit="1" customWidth="1"/>
    <col min="8707" max="8707" width="4.42578125" style="20" customWidth="1"/>
    <col min="8708" max="8708" width="5.28515625" style="20" customWidth="1"/>
    <col min="8709" max="8709" width="1.7109375" style="20" customWidth="1"/>
    <col min="8710" max="8710" width="5.42578125" style="20" bestFit="1" customWidth="1"/>
    <col min="8711" max="8711" width="4.42578125" style="20" customWidth="1"/>
    <col min="8712" max="8712" width="5.42578125" style="20" customWidth="1"/>
    <col min="8713" max="8713" width="1.7109375" style="20" customWidth="1"/>
    <col min="8714" max="8715" width="5" style="20" customWidth="1"/>
    <col min="8716" max="8716" width="5.42578125" style="20" customWidth="1"/>
    <col min="8717" max="8956" width="11.42578125" style="20"/>
    <col min="8957" max="8957" width="22.5703125" style="20" customWidth="1"/>
    <col min="8958" max="8958" width="5.140625" style="20" customWidth="1"/>
    <col min="8959" max="8959" width="4.42578125" style="20" customWidth="1"/>
    <col min="8960" max="8960" width="5.5703125" style="20" customWidth="1"/>
    <col min="8961" max="8961" width="1.7109375" style="20" customWidth="1"/>
    <col min="8962" max="8962" width="4.140625" style="20" bestFit="1" customWidth="1"/>
    <col min="8963" max="8963" width="4.42578125" style="20" customWidth="1"/>
    <col min="8964" max="8964" width="5.28515625" style="20" customWidth="1"/>
    <col min="8965" max="8965" width="1.7109375" style="20" customWidth="1"/>
    <col min="8966" max="8966" width="5.42578125" style="20" bestFit="1" customWidth="1"/>
    <col min="8967" max="8967" width="4.42578125" style="20" customWidth="1"/>
    <col min="8968" max="8968" width="5.42578125" style="20" customWidth="1"/>
    <col min="8969" max="8969" width="1.7109375" style="20" customWidth="1"/>
    <col min="8970" max="8971" width="5" style="20" customWidth="1"/>
    <col min="8972" max="8972" width="5.42578125" style="20" customWidth="1"/>
    <col min="8973" max="9212" width="11.42578125" style="20"/>
    <col min="9213" max="9213" width="22.5703125" style="20" customWidth="1"/>
    <col min="9214" max="9214" width="5.140625" style="20" customWidth="1"/>
    <col min="9215" max="9215" width="4.42578125" style="20" customWidth="1"/>
    <col min="9216" max="9216" width="5.5703125" style="20" customWidth="1"/>
    <col min="9217" max="9217" width="1.7109375" style="20" customWidth="1"/>
    <col min="9218" max="9218" width="4.140625" style="20" bestFit="1" customWidth="1"/>
    <col min="9219" max="9219" width="4.42578125" style="20" customWidth="1"/>
    <col min="9220" max="9220" width="5.28515625" style="20" customWidth="1"/>
    <col min="9221" max="9221" width="1.7109375" style="20" customWidth="1"/>
    <col min="9222" max="9222" width="5.42578125" style="20" bestFit="1" customWidth="1"/>
    <col min="9223" max="9223" width="4.42578125" style="20" customWidth="1"/>
    <col min="9224" max="9224" width="5.42578125" style="20" customWidth="1"/>
    <col min="9225" max="9225" width="1.7109375" style="20" customWidth="1"/>
    <col min="9226" max="9227" width="5" style="20" customWidth="1"/>
    <col min="9228" max="9228" width="5.42578125" style="20" customWidth="1"/>
    <col min="9229" max="9468" width="11.42578125" style="20"/>
    <col min="9469" max="9469" width="22.5703125" style="20" customWidth="1"/>
    <col min="9470" max="9470" width="5.140625" style="20" customWidth="1"/>
    <col min="9471" max="9471" width="4.42578125" style="20" customWidth="1"/>
    <col min="9472" max="9472" width="5.5703125" style="20" customWidth="1"/>
    <col min="9473" max="9473" width="1.7109375" style="20" customWidth="1"/>
    <col min="9474" max="9474" width="4.140625" style="20" bestFit="1" customWidth="1"/>
    <col min="9475" max="9475" width="4.42578125" style="20" customWidth="1"/>
    <col min="9476" max="9476" width="5.28515625" style="20" customWidth="1"/>
    <col min="9477" max="9477" width="1.7109375" style="20" customWidth="1"/>
    <col min="9478" max="9478" width="5.42578125" style="20" bestFit="1" customWidth="1"/>
    <col min="9479" max="9479" width="4.42578125" style="20" customWidth="1"/>
    <col min="9480" max="9480" width="5.42578125" style="20" customWidth="1"/>
    <col min="9481" max="9481" width="1.7109375" style="20" customWidth="1"/>
    <col min="9482" max="9483" width="5" style="20" customWidth="1"/>
    <col min="9484" max="9484" width="5.42578125" style="20" customWidth="1"/>
    <col min="9485" max="9724" width="11.42578125" style="20"/>
    <col min="9725" max="9725" width="22.5703125" style="20" customWidth="1"/>
    <col min="9726" max="9726" width="5.140625" style="20" customWidth="1"/>
    <col min="9727" max="9727" width="4.42578125" style="20" customWidth="1"/>
    <col min="9728" max="9728" width="5.5703125" style="20" customWidth="1"/>
    <col min="9729" max="9729" width="1.7109375" style="20" customWidth="1"/>
    <col min="9730" max="9730" width="4.140625" style="20" bestFit="1" customWidth="1"/>
    <col min="9731" max="9731" width="4.42578125" style="20" customWidth="1"/>
    <col min="9732" max="9732" width="5.28515625" style="20" customWidth="1"/>
    <col min="9733" max="9733" width="1.7109375" style="20" customWidth="1"/>
    <col min="9734" max="9734" width="5.42578125" style="20" bestFit="1" customWidth="1"/>
    <col min="9735" max="9735" width="4.42578125" style="20" customWidth="1"/>
    <col min="9736" max="9736" width="5.42578125" style="20" customWidth="1"/>
    <col min="9737" max="9737" width="1.7109375" style="20" customWidth="1"/>
    <col min="9738" max="9739" width="5" style="20" customWidth="1"/>
    <col min="9740" max="9740" width="5.42578125" style="20" customWidth="1"/>
    <col min="9741" max="9980" width="11.42578125" style="20"/>
    <col min="9981" max="9981" width="22.5703125" style="20" customWidth="1"/>
    <col min="9982" max="9982" width="5.140625" style="20" customWidth="1"/>
    <col min="9983" max="9983" width="4.42578125" style="20" customWidth="1"/>
    <col min="9984" max="9984" width="5.5703125" style="20" customWidth="1"/>
    <col min="9985" max="9985" width="1.7109375" style="20" customWidth="1"/>
    <col min="9986" max="9986" width="4.140625" style="20" bestFit="1" customWidth="1"/>
    <col min="9987" max="9987" width="4.42578125" style="20" customWidth="1"/>
    <col min="9988" max="9988" width="5.28515625" style="20" customWidth="1"/>
    <col min="9989" max="9989" width="1.7109375" style="20" customWidth="1"/>
    <col min="9990" max="9990" width="5.42578125" style="20" bestFit="1" customWidth="1"/>
    <col min="9991" max="9991" width="4.42578125" style="20" customWidth="1"/>
    <col min="9992" max="9992" width="5.42578125" style="20" customWidth="1"/>
    <col min="9993" max="9993" width="1.7109375" style="20" customWidth="1"/>
    <col min="9994" max="9995" width="5" style="20" customWidth="1"/>
    <col min="9996" max="9996" width="5.42578125" style="20" customWidth="1"/>
    <col min="9997" max="10236" width="11.42578125" style="20"/>
    <col min="10237" max="10237" width="22.5703125" style="20" customWidth="1"/>
    <col min="10238" max="10238" width="5.140625" style="20" customWidth="1"/>
    <col min="10239" max="10239" width="4.42578125" style="20" customWidth="1"/>
    <col min="10240" max="10240" width="5.5703125" style="20" customWidth="1"/>
    <col min="10241" max="10241" width="1.7109375" style="20" customWidth="1"/>
    <col min="10242" max="10242" width="4.140625" style="20" bestFit="1" customWidth="1"/>
    <col min="10243" max="10243" width="4.42578125" style="20" customWidth="1"/>
    <col min="10244" max="10244" width="5.28515625" style="20" customWidth="1"/>
    <col min="10245" max="10245" width="1.7109375" style="20" customWidth="1"/>
    <col min="10246" max="10246" width="5.42578125" style="20" bestFit="1" customWidth="1"/>
    <col min="10247" max="10247" width="4.42578125" style="20" customWidth="1"/>
    <col min="10248" max="10248" width="5.42578125" style="20" customWidth="1"/>
    <col min="10249" max="10249" width="1.7109375" style="20" customWidth="1"/>
    <col min="10250" max="10251" width="5" style="20" customWidth="1"/>
    <col min="10252" max="10252" width="5.42578125" style="20" customWidth="1"/>
    <col min="10253" max="10492" width="11.42578125" style="20"/>
    <col min="10493" max="10493" width="22.5703125" style="20" customWidth="1"/>
    <col min="10494" max="10494" width="5.140625" style="20" customWidth="1"/>
    <col min="10495" max="10495" width="4.42578125" style="20" customWidth="1"/>
    <col min="10496" max="10496" width="5.5703125" style="20" customWidth="1"/>
    <col min="10497" max="10497" width="1.7109375" style="20" customWidth="1"/>
    <col min="10498" max="10498" width="4.140625" style="20" bestFit="1" customWidth="1"/>
    <col min="10499" max="10499" width="4.42578125" style="20" customWidth="1"/>
    <col min="10500" max="10500" width="5.28515625" style="20" customWidth="1"/>
    <col min="10501" max="10501" width="1.7109375" style="20" customWidth="1"/>
    <col min="10502" max="10502" width="5.42578125" style="20" bestFit="1" customWidth="1"/>
    <col min="10503" max="10503" width="4.42578125" style="20" customWidth="1"/>
    <col min="10504" max="10504" width="5.42578125" style="20" customWidth="1"/>
    <col min="10505" max="10505" width="1.7109375" style="20" customWidth="1"/>
    <col min="10506" max="10507" width="5" style="20" customWidth="1"/>
    <col min="10508" max="10508" width="5.42578125" style="20" customWidth="1"/>
    <col min="10509" max="10748" width="11.42578125" style="20"/>
    <col min="10749" max="10749" width="22.5703125" style="20" customWidth="1"/>
    <col min="10750" max="10750" width="5.140625" style="20" customWidth="1"/>
    <col min="10751" max="10751" width="4.42578125" style="20" customWidth="1"/>
    <col min="10752" max="10752" width="5.5703125" style="20" customWidth="1"/>
    <col min="10753" max="10753" width="1.7109375" style="20" customWidth="1"/>
    <col min="10754" max="10754" width="4.140625" style="20" bestFit="1" customWidth="1"/>
    <col min="10755" max="10755" width="4.42578125" style="20" customWidth="1"/>
    <col min="10756" max="10756" width="5.28515625" style="20" customWidth="1"/>
    <col min="10757" max="10757" width="1.7109375" style="20" customWidth="1"/>
    <col min="10758" max="10758" width="5.42578125" style="20" bestFit="1" customWidth="1"/>
    <col min="10759" max="10759" width="4.42578125" style="20" customWidth="1"/>
    <col min="10760" max="10760" width="5.42578125" style="20" customWidth="1"/>
    <col min="10761" max="10761" width="1.7109375" style="20" customWidth="1"/>
    <col min="10762" max="10763" width="5" style="20" customWidth="1"/>
    <col min="10764" max="10764" width="5.42578125" style="20" customWidth="1"/>
    <col min="10765" max="11004" width="11.42578125" style="20"/>
    <col min="11005" max="11005" width="22.5703125" style="20" customWidth="1"/>
    <col min="11006" max="11006" width="5.140625" style="20" customWidth="1"/>
    <col min="11007" max="11007" width="4.42578125" style="20" customWidth="1"/>
    <col min="11008" max="11008" width="5.5703125" style="20" customWidth="1"/>
    <col min="11009" max="11009" width="1.7109375" style="20" customWidth="1"/>
    <col min="11010" max="11010" width="4.140625" style="20" bestFit="1" customWidth="1"/>
    <col min="11011" max="11011" width="4.42578125" style="20" customWidth="1"/>
    <col min="11012" max="11012" width="5.28515625" style="20" customWidth="1"/>
    <col min="11013" max="11013" width="1.7109375" style="20" customWidth="1"/>
    <col min="11014" max="11014" width="5.42578125" style="20" bestFit="1" customWidth="1"/>
    <col min="11015" max="11015" width="4.42578125" style="20" customWidth="1"/>
    <col min="11016" max="11016" width="5.42578125" style="20" customWidth="1"/>
    <col min="11017" max="11017" width="1.7109375" style="20" customWidth="1"/>
    <col min="11018" max="11019" width="5" style="20" customWidth="1"/>
    <col min="11020" max="11020" width="5.42578125" style="20" customWidth="1"/>
    <col min="11021" max="11260" width="11.42578125" style="20"/>
    <col min="11261" max="11261" width="22.5703125" style="20" customWidth="1"/>
    <col min="11262" max="11262" width="5.140625" style="20" customWidth="1"/>
    <col min="11263" max="11263" width="4.42578125" style="20" customWidth="1"/>
    <col min="11264" max="11264" width="5.5703125" style="20" customWidth="1"/>
    <col min="11265" max="11265" width="1.7109375" style="20" customWidth="1"/>
    <col min="11266" max="11266" width="4.140625" style="20" bestFit="1" customWidth="1"/>
    <col min="11267" max="11267" width="4.42578125" style="20" customWidth="1"/>
    <col min="11268" max="11268" width="5.28515625" style="20" customWidth="1"/>
    <col min="11269" max="11269" width="1.7109375" style="20" customWidth="1"/>
    <col min="11270" max="11270" width="5.42578125" style="20" bestFit="1" customWidth="1"/>
    <col min="11271" max="11271" width="4.42578125" style="20" customWidth="1"/>
    <col min="11272" max="11272" width="5.42578125" style="20" customWidth="1"/>
    <col min="11273" max="11273" width="1.7109375" style="20" customWidth="1"/>
    <col min="11274" max="11275" width="5" style="20" customWidth="1"/>
    <col min="11276" max="11276" width="5.42578125" style="20" customWidth="1"/>
    <col min="11277" max="11516" width="11.42578125" style="20"/>
    <col min="11517" max="11517" width="22.5703125" style="20" customWidth="1"/>
    <col min="11518" max="11518" width="5.140625" style="20" customWidth="1"/>
    <col min="11519" max="11519" width="4.42578125" style="20" customWidth="1"/>
    <col min="11520" max="11520" width="5.5703125" style="20" customWidth="1"/>
    <col min="11521" max="11521" width="1.7109375" style="20" customWidth="1"/>
    <col min="11522" max="11522" width="4.140625" style="20" bestFit="1" customWidth="1"/>
    <col min="11523" max="11523" width="4.42578125" style="20" customWidth="1"/>
    <col min="11524" max="11524" width="5.28515625" style="20" customWidth="1"/>
    <col min="11525" max="11525" width="1.7109375" style="20" customWidth="1"/>
    <col min="11526" max="11526" width="5.42578125" style="20" bestFit="1" customWidth="1"/>
    <col min="11527" max="11527" width="4.42578125" style="20" customWidth="1"/>
    <col min="11528" max="11528" width="5.42578125" style="20" customWidth="1"/>
    <col min="11529" max="11529" width="1.7109375" style="20" customWidth="1"/>
    <col min="11530" max="11531" width="5" style="20" customWidth="1"/>
    <col min="11532" max="11532" width="5.42578125" style="20" customWidth="1"/>
    <col min="11533" max="11772" width="11.42578125" style="20"/>
    <col min="11773" max="11773" width="22.5703125" style="20" customWidth="1"/>
    <col min="11774" max="11774" width="5.140625" style="20" customWidth="1"/>
    <col min="11775" max="11775" width="4.42578125" style="20" customWidth="1"/>
    <col min="11776" max="11776" width="5.5703125" style="20" customWidth="1"/>
    <col min="11777" max="11777" width="1.7109375" style="20" customWidth="1"/>
    <col min="11778" max="11778" width="4.140625" style="20" bestFit="1" customWidth="1"/>
    <col min="11779" max="11779" width="4.42578125" style="20" customWidth="1"/>
    <col min="11780" max="11780" width="5.28515625" style="20" customWidth="1"/>
    <col min="11781" max="11781" width="1.7109375" style="20" customWidth="1"/>
    <col min="11782" max="11782" width="5.42578125" style="20" bestFit="1" customWidth="1"/>
    <col min="11783" max="11783" width="4.42578125" style="20" customWidth="1"/>
    <col min="11784" max="11784" width="5.42578125" style="20" customWidth="1"/>
    <col min="11785" max="11785" width="1.7109375" style="20" customWidth="1"/>
    <col min="11786" max="11787" width="5" style="20" customWidth="1"/>
    <col min="11788" max="11788" width="5.42578125" style="20" customWidth="1"/>
    <col min="11789" max="12028" width="11.42578125" style="20"/>
    <col min="12029" max="12029" width="22.5703125" style="20" customWidth="1"/>
    <col min="12030" max="12030" width="5.140625" style="20" customWidth="1"/>
    <col min="12031" max="12031" width="4.42578125" style="20" customWidth="1"/>
    <col min="12032" max="12032" width="5.5703125" style="20" customWidth="1"/>
    <col min="12033" max="12033" width="1.7109375" style="20" customWidth="1"/>
    <col min="12034" max="12034" width="4.140625" style="20" bestFit="1" customWidth="1"/>
    <col min="12035" max="12035" width="4.42578125" style="20" customWidth="1"/>
    <col min="12036" max="12036" width="5.28515625" style="20" customWidth="1"/>
    <col min="12037" max="12037" width="1.7109375" style="20" customWidth="1"/>
    <col min="12038" max="12038" width="5.42578125" style="20" bestFit="1" customWidth="1"/>
    <col min="12039" max="12039" width="4.42578125" style="20" customWidth="1"/>
    <col min="12040" max="12040" width="5.42578125" style="20" customWidth="1"/>
    <col min="12041" max="12041" width="1.7109375" style="20" customWidth="1"/>
    <col min="12042" max="12043" width="5" style="20" customWidth="1"/>
    <col min="12044" max="12044" width="5.42578125" style="20" customWidth="1"/>
    <col min="12045" max="12284" width="11.42578125" style="20"/>
    <col min="12285" max="12285" width="22.5703125" style="20" customWidth="1"/>
    <col min="12286" max="12286" width="5.140625" style="20" customWidth="1"/>
    <col min="12287" max="12287" width="4.42578125" style="20" customWidth="1"/>
    <col min="12288" max="12288" width="5.5703125" style="20" customWidth="1"/>
    <col min="12289" max="12289" width="1.7109375" style="20" customWidth="1"/>
    <col min="12290" max="12290" width="4.140625" style="20" bestFit="1" customWidth="1"/>
    <col min="12291" max="12291" width="4.42578125" style="20" customWidth="1"/>
    <col min="12292" max="12292" width="5.28515625" style="20" customWidth="1"/>
    <col min="12293" max="12293" width="1.7109375" style="20" customWidth="1"/>
    <col min="12294" max="12294" width="5.42578125" style="20" bestFit="1" customWidth="1"/>
    <col min="12295" max="12295" width="4.42578125" style="20" customWidth="1"/>
    <col min="12296" max="12296" width="5.42578125" style="20" customWidth="1"/>
    <col min="12297" max="12297" width="1.7109375" style="20" customWidth="1"/>
    <col min="12298" max="12299" width="5" style="20" customWidth="1"/>
    <col min="12300" max="12300" width="5.42578125" style="20" customWidth="1"/>
    <col min="12301" max="12540" width="11.42578125" style="20"/>
    <col min="12541" max="12541" width="22.5703125" style="20" customWidth="1"/>
    <col min="12542" max="12542" width="5.140625" style="20" customWidth="1"/>
    <col min="12543" max="12543" width="4.42578125" style="20" customWidth="1"/>
    <col min="12544" max="12544" width="5.5703125" style="20" customWidth="1"/>
    <col min="12545" max="12545" width="1.7109375" style="20" customWidth="1"/>
    <col min="12546" max="12546" width="4.140625" style="20" bestFit="1" customWidth="1"/>
    <col min="12547" max="12547" width="4.42578125" style="20" customWidth="1"/>
    <col min="12548" max="12548" width="5.28515625" style="20" customWidth="1"/>
    <col min="12549" max="12549" width="1.7109375" style="20" customWidth="1"/>
    <col min="12550" max="12550" width="5.42578125" style="20" bestFit="1" customWidth="1"/>
    <col min="12551" max="12551" width="4.42578125" style="20" customWidth="1"/>
    <col min="12552" max="12552" width="5.42578125" style="20" customWidth="1"/>
    <col min="12553" max="12553" width="1.7109375" style="20" customWidth="1"/>
    <col min="12554" max="12555" width="5" style="20" customWidth="1"/>
    <col min="12556" max="12556" width="5.42578125" style="20" customWidth="1"/>
    <col min="12557" max="12796" width="11.42578125" style="20"/>
    <col min="12797" max="12797" width="22.5703125" style="20" customWidth="1"/>
    <col min="12798" max="12798" width="5.140625" style="20" customWidth="1"/>
    <col min="12799" max="12799" width="4.42578125" style="20" customWidth="1"/>
    <col min="12800" max="12800" width="5.5703125" style="20" customWidth="1"/>
    <col min="12801" max="12801" width="1.7109375" style="20" customWidth="1"/>
    <col min="12802" max="12802" width="4.140625" style="20" bestFit="1" customWidth="1"/>
    <col min="12803" max="12803" width="4.42578125" style="20" customWidth="1"/>
    <col min="12804" max="12804" width="5.28515625" style="20" customWidth="1"/>
    <col min="12805" max="12805" width="1.7109375" style="20" customWidth="1"/>
    <col min="12806" max="12806" width="5.42578125" style="20" bestFit="1" customWidth="1"/>
    <col min="12807" max="12807" width="4.42578125" style="20" customWidth="1"/>
    <col min="12808" max="12808" width="5.42578125" style="20" customWidth="1"/>
    <col min="12809" max="12809" width="1.7109375" style="20" customWidth="1"/>
    <col min="12810" max="12811" width="5" style="20" customWidth="1"/>
    <col min="12812" max="12812" width="5.42578125" style="20" customWidth="1"/>
    <col min="12813" max="13052" width="11.42578125" style="20"/>
    <col min="13053" max="13053" width="22.5703125" style="20" customWidth="1"/>
    <col min="13054" max="13054" width="5.140625" style="20" customWidth="1"/>
    <col min="13055" max="13055" width="4.42578125" style="20" customWidth="1"/>
    <col min="13056" max="13056" width="5.5703125" style="20" customWidth="1"/>
    <col min="13057" max="13057" width="1.7109375" style="20" customWidth="1"/>
    <col min="13058" max="13058" width="4.140625" style="20" bestFit="1" customWidth="1"/>
    <col min="13059" max="13059" width="4.42578125" style="20" customWidth="1"/>
    <col min="13060" max="13060" width="5.28515625" style="20" customWidth="1"/>
    <col min="13061" max="13061" width="1.7109375" style="20" customWidth="1"/>
    <col min="13062" max="13062" width="5.42578125" style="20" bestFit="1" customWidth="1"/>
    <col min="13063" max="13063" width="4.42578125" style="20" customWidth="1"/>
    <col min="13064" max="13064" width="5.42578125" style="20" customWidth="1"/>
    <col min="13065" max="13065" width="1.7109375" style="20" customWidth="1"/>
    <col min="13066" max="13067" width="5" style="20" customWidth="1"/>
    <col min="13068" max="13068" width="5.42578125" style="20" customWidth="1"/>
    <col min="13069" max="13308" width="11.42578125" style="20"/>
    <col min="13309" max="13309" width="22.5703125" style="20" customWidth="1"/>
    <col min="13310" max="13310" width="5.140625" style="20" customWidth="1"/>
    <col min="13311" max="13311" width="4.42578125" style="20" customWidth="1"/>
    <col min="13312" max="13312" width="5.5703125" style="20" customWidth="1"/>
    <col min="13313" max="13313" width="1.7109375" style="20" customWidth="1"/>
    <col min="13314" max="13314" width="4.140625" style="20" bestFit="1" customWidth="1"/>
    <col min="13315" max="13315" width="4.42578125" style="20" customWidth="1"/>
    <col min="13316" max="13316" width="5.28515625" style="20" customWidth="1"/>
    <col min="13317" max="13317" width="1.7109375" style="20" customWidth="1"/>
    <col min="13318" max="13318" width="5.42578125" style="20" bestFit="1" customWidth="1"/>
    <col min="13319" max="13319" width="4.42578125" style="20" customWidth="1"/>
    <col min="13320" max="13320" width="5.42578125" style="20" customWidth="1"/>
    <col min="13321" max="13321" width="1.7109375" style="20" customWidth="1"/>
    <col min="13322" max="13323" width="5" style="20" customWidth="1"/>
    <col min="13324" max="13324" width="5.42578125" style="20" customWidth="1"/>
    <col min="13325" max="13564" width="11.42578125" style="20"/>
    <col min="13565" max="13565" width="22.5703125" style="20" customWidth="1"/>
    <col min="13566" max="13566" width="5.140625" style="20" customWidth="1"/>
    <col min="13567" max="13567" width="4.42578125" style="20" customWidth="1"/>
    <col min="13568" max="13568" width="5.5703125" style="20" customWidth="1"/>
    <col min="13569" max="13569" width="1.7109375" style="20" customWidth="1"/>
    <col min="13570" max="13570" width="4.140625" style="20" bestFit="1" customWidth="1"/>
    <col min="13571" max="13571" width="4.42578125" style="20" customWidth="1"/>
    <col min="13572" max="13572" width="5.28515625" style="20" customWidth="1"/>
    <col min="13573" max="13573" width="1.7109375" style="20" customWidth="1"/>
    <col min="13574" max="13574" width="5.42578125" style="20" bestFit="1" customWidth="1"/>
    <col min="13575" max="13575" width="4.42578125" style="20" customWidth="1"/>
    <col min="13576" max="13576" width="5.42578125" style="20" customWidth="1"/>
    <col min="13577" max="13577" width="1.7109375" style="20" customWidth="1"/>
    <col min="13578" max="13579" width="5" style="20" customWidth="1"/>
    <col min="13580" max="13580" width="5.42578125" style="20" customWidth="1"/>
    <col min="13581" max="13820" width="11.42578125" style="20"/>
    <col min="13821" max="13821" width="22.5703125" style="20" customWidth="1"/>
    <col min="13822" max="13822" width="5.140625" style="20" customWidth="1"/>
    <col min="13823" max="13823" width="4.42578125" style="20" customWidth="1"/>
    <col min="13824" max="13824" width="5.5703125" style="20" customWidth="1"/>
    <col min="13825" max="13825" width="1.7109375" style="20" customWidth="1"/>
    <col min="13826" max="13826" width="4.140625" style="20" bestFit="1" customWidth="1"/>
    <col min="13827" max="13827" width="4.42578125" style="20" customWidth="1"/>
    <col min="13828" max="13828" width="5.28515625" style="20" customWidth="1"/>
    <col min="13829" max="13829" width="1.7109375" style="20" customWidth="1"/>
    <col min="13830" max="13830" width="5.42578125" style="20" bestFit="1" customWidth="1"/>
    <col min="13831" max="13831" width="4.42578125" style="20" customWidth="1"/>
    <col min="13832" max="13832" width="5.42578125" style="20" customWidth="1"/>
    <col min="13833" max="13833" width="1.7109375" style="20" customWidth="1"/>
    <col min="13834" max="13835" width="5" style="20" customWidth="1"/>
    <col min="13836" max="13836" width="5.42578125" style="20" customWidth="1"/>
    <col min="13837" max="14076" width="11.42578125" style="20"/>
    <col min="14077" max="14077" width="22.5703125" style="20" customWidth="1"/>
    <col min="14078" max="14078" width="5.140625" style="20" customWidth="1"/>
    <col min="14079" max="14079" width="4.42578125" style="20" customWidth="1"/>
    <col min="14080" max="14080" width="5.5703125" style="20" customWidth="1"/>
    <col min="14081" max="14081" width="1.7109375" style="20" customWidth="1"/>
    <col min="14082" max="14082" width="4.140625" style="20" bestFit="1" customWidth="1"/>
    <col min="14083" max="14083" width="4.42578125" style="20" customWidth="1"/>
    <col min="14084" max="14084" width="5.28515625" style="20" customWidth="1"/>
    <col min="14085" max="14085" width="1.7109375" style="20" customWidth="1"/>
    <col min="14086" max="14086" width="5.42578125" style="20" bestFit="1" customWidth="1"/>
    <col min="14087" max="14087" width="4.42578125" style="20" customWidth="1"/>
    <col min="14088" max="14088" width="5.42578125" style="20" customWidth="1"/>
    <col min="14089" max="14089" width="1.7109375" style="20" customWidth="1"/>
    <col min="14090" max="14091" width="5" style="20" customWidth="1"/>
    <col min="14092" max="14092" width="5.42578125" style="20" customWidth="1"/>
    <col min="14093" max="14332" width="11.42578125" style="20"/>
    <col min="14333" max="14333" width="22.5703125" style="20" customWidth="1"/>
    <col min="14334" max="14334" width="5.140625" style="20" customWidth="1"/>
    <col min="14335" max="14335" width="4.42578125" style="20" customWidth="1"/>
    <col min="14336" max="14336" width="5.5703125" style="20" customWidth="1"/>
    <col min="14337" max="14337" width="1.7109375" style="20" customWidth="1"/>
    <col min="14338" max="14338" width="4.140625" style="20" bestFit="1" customWidth="1"/>
    <col min="14339" max="14339" width="4.42578125" style="20" customWidth="1"/>
    <col min="14340" max="14340" width="5.28515625" style="20" customWidth="1"/>
    <col min="14341" max="14341" width="1.7109375" style="20" customWidth="1"/>
    <col min="14342" max="14342" width="5.42578125" style="20" bestFit="1" customWidth="1"/>
    <col min="14343" max="14343" width="4.42578125" style="20" customWidth="1"/>
    <col min="14344" max="14344" width="5.42578125" style="20" customWidth="1"/>
    <col min="14345" max="14345" width="1.7109375" style="20" customWidth="1"/>
    <col min="14346" max="14347" width="5" style="20" customWidth="1"/>
    <col min="14348" max="14348" width="5.42578125" style="20" customWidth="1"/>
    <col min="14349" max="14588" width="11.42578125" style="20"/>
    <col min="14589" max="14589" width="22.5703125" style="20" customWidth="1"/>
    <col min="14590" max="14590" width="5.140625" style="20" customWidth="1"/>
    <col min="14591" max="14591" width="4.42578125" style="20" customWidth="1"/>
    <col min="14592" max="14592" width="5.5703125" style="20" customWidth="1"/>
    <col min="14593" max="14593" width="1.7109375" style="20" customWidth="1"/>
    <col min="14594" max="14594" width="4.140625" style="20" bestFit="1" customWidth="1"/>
    <col min="14595" max="14595" width="4.42578125" style="20" customWidth="1"/>
    <col min="14596" max="14596" width="5.28515625" style="20" customWidth="1"/>
    <col min="14597" max="14597" width="1.7109375" style="20" customWidth="1"/>
    <col min="14598" max="14598" width="5.42578125" style="20" bestFit="1" customWidth="1"/>
    <col min="14599" max="14599" width="4.42578125" style="20" customWidth="1"/>
    <col min="14600" max="14600" width="5.42578125" style="20" customWidth="1"/>
    <col min="14601" max="14601" width="1.7109375" style="20" customWidth="1"/>
    <col min="14602" max="14603" width="5" style="20" customWidth="1"/>
    <col min="14604" max="14604" width="5.42578125" style="20" customWidth="1"/>
    <col min="14605" max="14844" width="11.42578125" style="20"/>
    <col min="14845" max="14845" width="22.5703125" style="20" customWidth="1"/>
    <col min="14846" max="14846" width="5.140625" style="20" customWidth="1"/>
    <col min="14847" max="14847" width="4.42578125" style="20" customWidth="1"/>
    <col min="14848" max="14848" width="5.5703125" style="20" customWidth="1"/>
    <col min="14849" max="14849" width="1.7109375" style="20" customWidth="1"/>
    <col min="14850" max="14850" width="4.140625" style="20" bestFit="1" customWidth="1"/>
    <col min="14851" max="14851" width="4.42578125" style="20" customWidth="1"/>
    <col min="14852" max="14852" width="5.28515625" style="20" customWidth="1"/>
    <col min="14853" max="14853" width="1.7109375" style="20" customWidth="1"/>
    <col min="14854" max="14854" width="5.42578125" style="20" bestFit="1" customWidth="1"/>
    <col min="14855" max="14855" width="4.42578125" style="20" customWidth="1"/>
    <col min="14856" max="14856" width="5.42578125" style="20" customWidth="1"/>
    <col min="14857" max="14857" width="1.7109375" style="20" customWidth="1"/>
    <col min="14858" max="14859" width="5" style="20" customWidth="1"/>
    <col min="14860" max="14860" width="5.42578125" style="20" customWidth="1"/>
    <col min="14861" max="15100" width="11.42578125" style="20"/>
    <col min="15101" max="15101" width="22.5703125" style="20" customWidth="1"/>
    <col min="15102" max="15102" width="5.140625" style="20" customWidth="1"/>
    <col min="15103" max="15103" width="4.42578125" style="20" customWidth="1"/>
    <col min="15104" max="15104" width="5.5703125" style="20" customWidth="1"/>
    <col min="15105" max="15105" width="1.7109375" style="20" customWidth="1"/>
    <col min="15106" max="15106" width="4.140625" style="20" bestFit="1" customWidth="1"/>
    <col min="15107" max="15107" width="4.42578125" style="20" customWidth="1"/>
    <col min="15108" max="15108" width="5.28515625" style="20" customWidth="1"/>
    <col min="15109" max="15109" width="1.7109375" style="20" customWidth="1"/>
    <col min="15110" max="15110" width="5.42578125" style="20" bestFit="1" customWidth="1"/>
    <col min="15111" max="15111" width="4.42578125" style="20" customWidth="1"/>
    <col min="15112" max="15112" width="5.42578125" style="20" customWidth="1"/>
    <col min="15113" max="15113" width="1.7109375" style="20" customWidth="1"/>
    <col min="15114" max="15115" width="5" style="20" customWidth="1"/>
    <col min="15116" max="15116" width="5.42578125" style="20" customWidth="1"/>
    <col min="15117" max="15356" width="11.42578125" style="20"/>
    <col min="15357" max="15357" width="22.5703125" style="20" customWidth="1"/>
    <col min="15358" max="15358" width="5.140625" style="20" customWidth="1"/>
    <col min="15359" max="15359" width="4.42578125" style="20" customWidth="1"/>
    <col min="15360" max="15360" width="5.5703125" style="20" customWidth="1"/>
    <col min="15361" max="15361" width="1.7109375" style="20" customWidth="1"/>
    <col min="15362" max="15362" width="4.140625" style="20" bestFit="1" customWidth="1"/>
    <col min="15363" max="15363" width="4.42578125" style="20" customWidth="1"/>
    <col min="15364" max="15364" width="5.28515625" style="20" customWidth="1"/>
    <col min="15365" max="15365" width="1.7109375" style="20" customWidth="1"/>
    <col min="15366" max="15366" width="5.42578125" style="20" bestFit="1" customWidth="1"/>
    <col min="15367" max="15367" width="4.42578125" style="20" customWidth="1"/>
    <col min="15368" max="15368" width="5.42578125" style="20" customWidth="1"/>
    <col min="15369" max="15369" width="1.7109375" style="20" customWidth="1"/>
    <col min="15370" max="15371" width="5" style="20" customWidth="1"/>
    <col min="15372" max="15372" width="5.42578125" style="20" customWidth="1"/>
    <col min="15373" max="15612" width="11.42578125" style="20"/>
    <col min="15613" max="15613" width="22.5703125" style="20" customWidth="1"/>
    <col min="15614" max="15614" width="5.140625" style="20" customWidth="1"/>
    <col min="15615" max="15615" width="4.42578125" style="20" customWidth="1"/>
    <col min="15616" max="15616" width="5.5703125" style="20" customWidth="1"/>
    <col min="15617" max="15617" width="1.7109375" style="20" customWidth="1"/>
    <col min="15618" max="15618" width="4.140625" style="20" bestFit="1" customWidth="1"/>
    <col min="15619" max="15619" width="4.42578125" style="20" customWidth="1"/>
    <col min="15620" max="15620" width="5.28515625" style="20" customWidth="1"/>
    <col min="15621" max="15621" width="1.7109375" style="20" customWidth="1"/>
    <col min="15622" max="15622" width="5.42578125" style="20" bestFit="1" customWidth="1"/>
    <col min="15623" max="15623" width="4.42578125" style="20" customWidth="1"/>
    <col min="15624" max="15624" width="5.42578125" style="20" customWidth="1"/>
    <col min="15625" max="15625" width="1.7109375" style="20" customWidth="1"/>
    <col min="15626" max="15627" width="5" style="20" customWidth="1"/>
    <col min="15628" max="15628" width="5.42578125" style="20" customWidth="1"/>
    <col min="15629" max="15868" width="11.42578125" style="20"/>
    <col min="15869" max="15869" width="22.5703125" style="20" customWidth="1"/>
    <col min="15870" max="15870" width="5.140625" style="20" customWidth="1"/>
    <col min="15871" max="15871" width="4.42578125" style="20" customWidth="1"/>
    <col min="15872" max="15872" width="5.5703125" style="20" customWidth="1"/>
    <col min="15873" max="15873" width="1.7109375" style="20" customWidth="1"/>
    <col min="15874" max="15874" width="4.140625" style="20" bestFit="1" customWidth="1"/>
    <col min="15875" max="15875" width="4.42578125" style="20" customWidth="1"/>
    <col min="15876" max="15876" width="5.28515625" style="20" customWidth="1"/>
    <col min="15877" max="15877" width="1.7109375" style="20" customWidth="1"/>
    <col min="15878" max="15878" width="5.42578125" style="20" bestFit="1" customWidth="1"/>
    <col min="15879" max="15879" width="4.42578125" style="20" customWidth="1"/>
    <col min="15880" max="15880" width="5.42578125" style="20" customWidth="1"/>
    <col min="15881" max="15881" width="1.7109375" style="20" customWidth="1"/>
    <col min="15882" max="15883" width="5" style="20" customWidth="1"/>
    <col min="15884" max="15884" width="5.42578125" style="20" customWidth="1"/>
    <col min="15885" max="16124" width="11.42578125" style="20"/>
    <col min="16125" max="16125" width="22.5703125" style="20" customWidth="1"/>
    <col min="16126" max="16126" width="5.140625" style="20" customWidth="1"/>
    <col min="16127" max="16127" width="4.42578125" style="20" customWidth="1"/>
    <col min="16128" max="16128" width="5.5703125" style="20" customWidth="1"/>
    <col min="16129" max="16129" width="1.7109375" style="20" customWidth="1"/>
    <col min="16130" max="16130" width="4.140625" style="20" bestFit="1" customWidth="1"/>
    <col min="16131" max="16131" width="4.42578125" style="20" customWidth="1"/>
    <col min="16132" max="16132" width="5.28515625" style="20" customWidth="1"/>
    <col min="16133" max="16133" width="1.7109375" style="20" customWidth="1"/>
    <col min="16134" max="16134" width="5.42578125" style="20" bestFit="1" customWidth="1"/>
    <col min="16135" max="16135" width="4.42578125" style="20" customWidth="1"/>
    <col min="16136" max="16136" width="5.42578125" style="20" customWidth="1"/>
    <col min="16137" max="16137" width="1.7109375" style="20" customWidth="1"/>
    <col min="16138" max="16139" width="5" style="20" customWidth="1"/>
    <col min="16140" max="16140" width="5.42578125" style="20" customWidth="1"/>
    <col min="16141" max="16384" width="11.42578125" style="20"/>
  </cols>
  <sheetData>
    <row r="1" spans="1:24" ht="19.5" thickBot="1" x14ac:dyDescent="0.35">
      <c r="A1" s="357" t="s">
        <v>221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V1" s="179"/>
      <c r="W1" s="285" t="s">
        <v>195</v>
      </c>
      <c r="X1" s="179"/>
    </row>
    <row r="2" spans="1:24" x14ac:dyDescent="0.2">
      <c r="A2" s="357" t="s">
        <v>365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V2" s="179"/>
      <c r="W2" s="179"/>
      <c r="X2" s="179"/>
    </row>
    <row r="3" spans="1:24" x14ac:dyDescent="0.2">
      <c r="A3" s="357" t="s">
        <v>370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</row>
    <row r="4" spans="1:24" x14ac:dyDescent="0.2">
      <c r="A4" s="357" t="s">
        <v>371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</row>
    <row r="5" spans="1:24" x14ac:dyDescent="0.2">
      <c r="A5" s="357" t="s">
        <v>361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</row>
    <row r="6" spans="1:24" x14ac:dyDescent="0.2">
      <c r="A6" s="357" t="s">
        <v>403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</row>
    <row r="7" spans="1:24" ht="13.5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4" ht="27.75" customHeight="1" x14ac:dyDescent="0.2">
      <c r="A8" s="375" t="s">
        <v>83</v>
      </c>
      <c r="B8" s="367" t="s">
        <v>0</v>
      </c>
      <c r="C8" s="367"/>
      <c r="D8" s="367"/>
      <c r="E8" s="199"/>
      <c r="F8" s="367" t="s">
        <v>81</v>
      </c>
      <c r="G8" s="367"/>
      <c r="H8" s="367"/>
      <c r="I8" s="199"/>
      <c r="J8" s="367" t="s">
        <v>79</v>
      </c>
      <c r="K8" s="367"/>
      <c r="L8" s="367"/>
      <c r="M8" s="199"/>
      <c r="N8" s="367" t="s">
        <v>1</v>
      </c>
      <c r="O8" s="367"/>
      <c r="P8" s="367"/>
      <c r="Q8" s="250"/>
      <c r="R8" s="367" t="s">
        <v>82</v>
      </c>
      <c r="S8" s="367"/>
      <c r="T8" s="367"/>
    </row>
    <row r="9" spans="1:24" ht="13.5" thickBot="1" x14ac:dyDescent="0.25">
      <c r="A9" s="370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s="25" customFormat="1" ht="15" customHeight="1" x14ac:dyDescent="0.25">
      <c r="A10" s="24" t="s">
        <v>14</v>
      </c>
      <c r="B10" s="218">
        <f>SUM(B12:B38)</f>
        <v>11470</v>
      </c>
      <c r="C10" s="218">
        <f>SUM(C12:C38)</f>
        <v>1053</v>
      </c>
      <c r="D10" s="218">
        <f>SUM(D12:D38)</f>
        <v>10417</v>
      </c>
      <c r="E10" s="218"/>
      <c r="F10" s="218">
        <f>SUM(F12:F38)</f>
        <v>394</v>
      </c>
      <c r="G10" s="218">
        <f>SUM(G12:G38)</f>
        <v>50</v>
      </c>
      <c r="H10" s="218">
        <f>SUM(H12:H38)</f>
        <v>344</v>
      </c>
      <c r="I10" s="218"/>
      <c r="J10" s="218">
        <f>SUM(J12:J38)</f>
        <v>51</v>
      </c>
      <c r="K10" s="218">
        <f>SUM(K12:K38)</f>
        <v>2</v>
      </c>
      <c r="L10" s="218">
        <f>SUM(L12:L38)</f>
        <v>49</v>
      </c>
      <c r="M10" s="218"/>
      <c r="N10" s="218">
        <f>SUM(N12:N38)</f>
        <v>9653</v>
      </c>
      <c r="O10" s="218">
        <f>SUM(O12:O38)</f>
        <v>676</v>
      </c>
      <c r="P10" s="218">
        <f>SUM(P12:P38)</f>
        <v>8977</v>
      </c>
      <c r="Q10" s="219"/>
      <c r="R10" s="218">
        <f>SUM(R12:R38)</f>
        <v>1372</v>
      </c>
      <c r="S10" s="218">
        <f>SUM(S12:S38)</f>
        <v>325</v>
      </c>
      <c r="T10" s="220">
        <f>SUM(T12:T38)</f>
        <v>1047</v>
      </c>
    </row>
    <row r="11" spans="1:24" ht="15" customHeight="1" x14ac:dyDescent="0.2">
      <c r="A11" s="26"/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107"/>
      <c r="R11" s="221"/>
      <c r="S11" s="221"/>
      <c r="T11" s="212"/>
    </row>
    <row r="12" spans="1:24" ht="15" customHeight="1" x14ac:dyDescent="0.2">
      <c r="A12" s="16" t="s">
        <v>15</v>
      </c>
      <c r="B12" s="295">
        <v>929</v>
      </c>
      <c r="C12" s="295">
        <v>117</v>
      </c>
      <c r="D12" s="295">
        <v>812</v>
      </c>
      <c r="E12" s="295"/>
      <c r="F12" s="295">
        <v>61</v>
      </c>
      <c r="G12" s="295">
        <v>7</v>
      </c>
      <c r="H12" s="295">
        <v>54</v>
      </c>
      <c r="I12" s="295"/>
      <c r="J12" s="295">
        <v>6</v>
      </c>
      <c r="K12" s="295">
        <v>0</v>
      </c>
      <c r="L12" s="295">
        <v>6</v>
      </c>
      <c r="M12" s="295"/>
      <c r="N12" s="295">
        <v>648</v>
      </c>
      <c r="O12" s="295">
        <v>53</v>
      </c>
      <c r="P12" s="295">
        <v>595</v>
      </c>
      <c r="Q12" s="295"/>
      <c r="R12" s="295">
        <v>214</v>
      </c>
      <c r="S12" s="295">
        <v>57</v>
      </c>
      <c r="T12" s="295">
        <v>157</v>
      </c>
    </row>
    <row r="13" spans="1:24" ht="15" customHeight="1" x14ac:dyDescent="0.2">
      <c r="A13" s="16" t="s">
        <v>16</v>
      </c>
      <c r="B13" s="295">
        <v>931</v>
      </c>
      <c r="C13" s="295">
        <v>89</v>
      </c>
      <c r="D13" s="295">
        <v>842</v>
      </c>
      <c r="E13" s="295"/>
      <c r="F13" s="295">
        <v>34</v>
      </c>
      <c r="G13" s="295">
        <v>2</v>
      </c>
      <c r="H13" s="295">
        <v>32</v>
      </c>
      <c r="I13" s="295"/>
      <c r="J13" s="295">
        <v>0</v>
      </c>
      <c r="K13" s="295">
        <v>0</v>
      </c>
      <c r="L13" s="295">
        <v>0</v>
      </c>
      <c r="M13" s="295"/>
      <c r="N13" s="295">
        <v>793</v>
      </c>
      <c r="O13" s="295">
        <v>69</v>
      </c>
      <c r="P13" s="295">
        <v>724</v>
      </c>
      <c r="Q13" s="295"/>
      <c r="R13" s="295">
        <v>104</v>
      </c>
      <c r="S13" s="295">
        <v>18</v>
      </c>
      <c r="T13" s="295">
        <v>86</v>
      </c>
    </row>
    <row r="14" spans="1:24" ht="15" customHeight="1" x14ac:dyDescent="0.2">
      <c r="A14" s="16" t="s">
        <v>17</v>
      </c>
      <c r="B14" s="295">
        <v>759</v>
      </c>
      <c r="C14" s="295">
        <v>74</v>
      </c>
      <c r="D14" s="295">
        <v>685</v>
      </c>
      <c r="E14" s="295"/>
      <c r="F14" s="295">
        <v>28</v>
      </c>
      <c r="G14" s="295">
        <v>1</v>
      </c>
      <c r="H14" s="295">
        <v>27</v>
      </c>
      <c r="I14" s="295"/>
      <c r="J14" s="295">
        <v>1</v>
      </c>
      <c r="K14" s="295">
        <v>0</v>
      </c>
      <c r="L14" s="295">
        <v>1</v>
      </c>
      <c r="M14" s="295"/>
      <c r="N14" s="295">
        <v>632</v>
      </c>
      <c r="O14" s="295">
        <v>51</v>
      </c>
      <c r="P14" s="295">
        <v>581</v>
      </c>
      <c r="Q14" s="295"/>
      <c r="R14" s="295">
        <v>98</v>
      </c>
      <c r="S14" s="295">
        <v>22</v>
      </c>
      <c r="T14" s="295">
        <v>76</v>
      </c>
    </row>
    <row r="15" spans="1:24" ht="15" customHeight="1" x14ac:dyDescent="0.2">
      <c r="A15" s="16" t="s">
        <v>18</v>
      </c>
      <c r="B15" s="295">
        <v>749</v>
      </c>
      <c r="C15" s="295">
        <v>89</v>
      </c>
      <c r="D15" s="295">
        <v>660</v>
      </c>
      <c r="E15" s="295"/>
      <c r="F15" s="295">
        <v>52</v>
      </c>
      <c r="G15" s="295">
        <v>11</v>
      </c>
      <c r="H15" s="295">
        <v>41</v>
      </c>
      <c r="I15" s="295"/>
      <c r="J15" s="295">
        <v>10</v>
      </c>
      <c r="K15" s="295">
        <v>1</v>
      </c>
      <c r="L15" s="295">
        <v>9</v>
      </c>
      <c r="M15" s="295"/>
      <c r="N15" s="295">
        <v>522</v>
      </c>
      <c r="O15" s="295">
        <v>32</v>
      </c>
      <c r="P15" s="295">
        <v>490</v>
      </c>
      <c r="Q15" s="295"/>
      <c r="R15" s="295">
        <v>165</v>
      </c>
      <c r="S15" s="295">
        <v>45</v>
      </c>
      <c r="T15" s="295">
        <v>120</v>
      </c>
    </row>
    <row r="16" spans="1:24" ht="15" customHeight="1" x14ac:dyDescent="0.2">
      <c r="A16" s="16" t="s">
        <v>19</v>
      </c>
      <c r="B16" s="295">
        <v>138</v>
      </c>
      <c r="C16" s="295">
        <v>9</v>
      </c>
      <c r="D16" s="295">
        <v>129</v>
      </c>
      <c r="E16" s="295"/>
      <c r="F16" s="295">
        <v>0</v>
      </c>
      <c r="G16" s="295">
        <v>0</v>
      </c>
      <c r="H16" s="295">
        <v>0</v>
      </c>
      <c r="I16" s="295"/>
      <c r="J16" s="295">
        <v>0</v>
      </c>
      <c r="K16" s="295">
        <v>0</v>
      </c>
      <c r="L16" s="295">
        <v>0</v>
      </c>
      <c r="M16" s="295"/>
      <c r="N16" s="295">
        <v>135</v>
      </c>
      <c r="O16" s="295">
        <v>9</v>
      </c>
      <c r="P16" s="295">
        <v>126</v>
      </c>
      <c r="Q16" s="295"/>
      <c r="R16" s="295">
        <v>3</v>
      </c>
      <c r="S16" s="295">
        <v>0</v>
      </c>
      <c r="T16" s="295">
        <v>3</v>
      </c>
    </row>
    <row r="17" spans="1:20" ht="15" customHeight="1" x14ac:dyDescent="0.2">
      <c r="A17" s="16" t="s">
        <v>20</v>
      </c>
      <c r="B17" s="295">
        <v>278</v>
      </c>
      <c r="C17" s="295">
        <v>19</v>
      </c>
      <c r="D17" s="295">
        <v>259</v>
      </c>
      <c r="E17" s="295"/>
      <c r="F17" s="295">
        <v>1</v>
      </c>
      <c r="G17" s="295">
        <v>0</v>
      </c>
      <c r="H17" s="295">
        <v>1</v>
      </c>
      <c r="I17" s="295"/>
      <c r="J17" s="295">
        <v>0</v>
      </c>
      <c r="K17" s="295">
        <v>0</v>
      </c>
      <c r="L17" s="295">
        <v>0</v>
      </c>
      <c r="M17" s="295"/>
      <c r="N17" s="295">
        <v>274</v>
      </c>
      <c r="O17" s="295">
        <v>18</v>
      </c>
      <c r="P17" s="295">
        <v>256</v>
      </c>
      <c r="Q17" s="295"/>
      <c r="R17" s="295">
        <v>3</v>
      </c>
      <c r="S17" s="295">
        <v>1</v>
      </c>
      <c r="T17" s="295">
        <v>2</v>
      </c>
    </row>
    <row r="18" spans="1:20" ht="15" customHeight="1" x14ac:dyDescent="0.2">
      <c r="A18" s="16" t="s">
        <v>21</v>
      </c>
      <c r="B18" s="295">
        <v>102</v>
      </c>
      <c r="C18" s="295">
        <v>3</v>
      </c>
      <c r="D18" s="295">
        <v>99</v>
      </c>
      <c r="E18" s="295"/>
      <c r="F18" s="295">
        <v>1</v>
      </c>
      <c r="G18" s="295">
        <v>0</v>
      </c>
      <c r="H18" s="295">
        <v>1</v>
      </c>
      <c r="I18" s="295"/>
      <c r="J18" s="295">
        <v>2</v>
      </c>
      <c r="K18" s="295">
        <v>0</v>
      </c>
      <c r="L18" s="295">
        <v>2</v>
      </c>
      <c r="M18" s="295"/>
      <c r="N18" s="295">
        <v>91</v>
      </c>
      <c r="O18" s="295">
        <v>2</v>
      </c>
      <c r="P18" s="295">
        <v>89</v>
      </c>
      <c r="Q18" s="295"/>
      <c r="R18" s="295">
        <v>8</v>
      </c>
      <c r="S18" s="295">
        <v>1</v>
      </c>
      <c r="T18" s="295">
        <v>7</v>
      </c>
    </row>
    <row r="19" spans="1:20" ht="15" customHeight="1" x14ac:dyDescent="0.2">
      <c r="A19" s="16" t="s">
        <v>22</v>
      </c>
      <c r="B19" s="295">
        <v>965</v>
      </c>
      <c r="C19" s="295">
        <v>65</v>
      </c>
      <c r="D19" s="295">
        <v>900</v>
      </c>
      <c r="E19" s="295"/>
      <c r="F19" s="295">
        <v>24</v>
      </c>
      <c r="G19" s="295">
        <v>0</v>
      </c>
      <c r="H19" s="295">
        <v>24</v>
      </c>
      <c r="I19" s="295"/>
      <c r="J19" s="295">
        <v>0</v>
      </c>
      <c r="K19" s="295">
        <v>0</v>
      </c>
      <c r="L19" s="295">
        <v>0</v>
      </c>
      <c r="M19" s="295"/>
      <c r="N19" s="295">
        <v>875</v>
      </c>
      <c r="O19" s="295">
        <v>54</v>
      </c>
      <c r="P19" s="295">
        <v>821</v>
      </c>
      <c r="Q19" s="295"/>
      <c r="R19" s="295">
        <v>66</v>
      </c>
      <c r="S19" s="295">
        <v>11</v>
      </c>
      <c r="T19" s="295">
        <v>55</v>
      </c>
    </row>
    <row r="20" spans="1:20" ht="15" customHeight="1" x14ac:dyDescent="0.2">
      <c r="A20" s="16" t="s">
        <v>23</v>
      </c>
      <c r="B20" s="295">
        <v>499</v>
      </c>
      <c r="C20" s="295">
        <v>38</v>
      </c>
      <c r="D20" s="295">
        <v>461</v>
      </c>
      <c r="E20" s="295"/>
      <c r="F20" s="295">
        <v>17</v>
      </c>
      <c r="G20" s="295">
        <v>2</v>
      </c>
      <c r="H20" s="295">
        <v>15</v>
      </c>
      <c r="I20" s="295"/>
      <c r="J20" s="295">
        <v>2</v>
      </c>
      <c r="K20" s="295">
        <v>0</v>
      </c>
      <c r="L20" s="295">
        <v>2</v>
      </c>
      <c r="M20" s="295"/>
      <c r="N20" s="295">
        <v>437</v>
      </c>
      <c r="O20" s="295">
        <v>30</v>
      </c>
      <c r="P20" s="295">
        <v>407</v>
      </c>
      <c r="Q20" s="295"/>
      <c r="R20" s="295">
        <v>43</v>
      </c>
      <c r="S20" s="295">
        <v>6</v>
      </c>
      <c r="T20" s="295">
        <v>37</v>
      </c>
    </row>
    <row r="21" spans="1:20" ht="15" customHeight="1" x14ac:dyDescent="0.2">
      <c r="A21" s="16" t="s">
        <v>24</v>
      </c>
      <c r="B21" s="295">
        <v>477</v>
      </c>
      <c r="C21" s="295">
        <v>30</v>
      </c>
      <c r="D21" s="295">
        <v>447</v>
      </c>
      <c r="E21" s="295"/>
      <c r="F21" s="295">
        <v>12</v>
      </c>
      <c r="G21" s="295">
        <v>4</v>
      </c>
      <c r="H21" s="295">
        <v>8</v>
      </c>
      <c r="I21" s="295"/>
      <c r="J21" s="295">
        <v>2</v>
      </c>
      <c r="K21" s="295">
        <v>0</v>
      </c>
      <c r="L21" s="295">
        <v>2</v>
      </c>
      <c r="M21" s="295"/>
      <c r="N21" s="295">
        <v>438</v>
      </c>
      <c r="O21" s="295">
        <v>22</v>
      </c>
      <c r="P21" s="295">
        <v>416</v>
      </c>
      <c r="Q21" s="295"/>
      <c r="R21" s="295">
        <v>25</v>
      </c>
      <c r="S21" s="295">
        <v>4</v>
      </c>
      <c r="T21" s="295">
        <v>21</v>
      </c>
    </row>
    <row r="22" spans="1:20" ht="15" customHeight="1" x14ac:dyDescent="0.2">
      <c r="A22" s="16" t="s">
        <v>25</v>
      </c>
      <c r="B22" s="295">
        <v>183</v>
      </c>
      <c r="C22" s="295">
        <v>10</v>
      </c>
      <c r="D22" s="295">
        <v>173</v>
      </c>
      <c r="E22" s="295"/>
      <c r="F22" s="295">
        <v>1</v>
      </c>
      <c r="G22" s="295">
        <v>1</v>
      </c>
      <c r="H22" s="295">
        <v>0</v>
      </c>
      <c r="I22" s="295"/>
      <c r="J22" s="295">
        <v>0</v>
      </c>
      <c r="K22" s="295">
        <v>0</v>
      </c>
      <c r="L22" s="295">
        <v>0</v>
      </c>
      <c r="M22" s="295"/>
      <c r="N22" s="295">
        <v>177</v>
      </c>
      <c r="O22" s="295">
        <v>8</v>
      </c>
      <c r="P22" s="295">
        <v>169</v>
      </c>
      <c r="Q22" s="295"/>
      <c r="R22" s="295">
        <v>5</v>
      </c>
      <c r="S22" s="295">
        <v>1</v>
      </c>
      <c r="T22" s="295">
        <v>4</v>
      </c>
    </row>
    <row r="23" spans="1:20" ht="15" customHeight="1" x14ac:dyDescent="0.2">
      <c r="A23" s="28" t="s">
        <v>26</v>
      </c>
      <c r="B23" s="295">
        <v>949</v>
      </c>
      <c r="C23" s="295">
        <v>85</v>
      </c>
      <c r="D23" s="295">
        <v>864</v>
      </c>
      <c r="E23" s="295"/>
      <c r="F23" s="295">
        <v>53</v>
      </c>
      <c r="G23" s="295">
        <v>5</v>
      </c>
      <c r="H23" s="295">
        <v>48</v>
      </c>
      <c r="I23" s="295"/>
      <c r="J23" s="295">
        <v>6</v>
      </c>
      <c r="K23" s="295">
        <v>0</v>
      </c>
      <c r="L23" s="295">
        <v>6</v>
      </c>
      <c r="M23" s="295"/>
      <c r="N23" s="295">
        <v>742</v>
      </c>
      <c r="O23" s="295">
        <v>43</v>
      </c>
      <c r="P23" s="295">
        <v>699</v>
      </c>
      <c r="Q23" s="295"/>
      <c r="R23" s="295">
        <v>148</v>
      </c>
      <c r="S23" s="295">
        <v>37</v>
      </c>
      <c r="T23" s="295">
        <v>111</v>
      </c>
    </row>
    <row r="24" spans="1:20" ht="15" customHeight="1" x14ac:dyDescent="0.2">
      <c r="A24" s="16" t="s">
        <v>27</v>
      </c>
      <c r="B24" s="295">
        <v>328</v>
      </c>
      <c r="C24" s="295">
        <v>40</v>
      </c>
      <c r="D24" s="295">
        <v>288</v>
      </c>
      <c r="E24" s="295"/>
      <c r="F24" s="295">
        <v>17</v>
      </c>
      <c r="G24" s="295">
        <v>4</v>
      </c>
      <c r="H24" s="295">
        <v>13</v>
      </c>
      <c r="I24" s="295"/>
      <c r="J24" s="295">
        <v>7</v>
      </c>
      <c r="K24" s="295">
        <v>0</v>
      </c>
      <c r="L24" s="295">
        <v>7</v>
      </c>
      <c r="M24" s="295"/>
      <c r="N24" s="295">
        <v>252</v>
      </c>
      <c r="O24" s="295">
        <v>27</v>
      </c>
      <c r="P24" s="295">
        <v>225</v>
      </c>
      <c r="Q24" s="295"/>
      <c r="R24" s="295">
        <v>52</v>
      </c>
      <c r="S24" s="295">
        <v>9</v>
      </c>
      <c r="T24" s="295">
        <v>43</v>
      </c>
    </row>
    <row r="25" spans="1:20" ht="15" customHeight="1" x14ac:dyDescent="0.2">
      <c r="A25" s="16" t="s">
        <v>28</v>
      </c>
      <c r="B25" s="295">
        <v>1084</v>
      </c>
      <c r="C25" s="295">
        <v>116</v>
      </c>
      <c r="D25" s="295">
        <v>968</v>
      </c>
      <c r="E25" s="295"/>
      <c r="F25" s="295">
        <v>37</v>
      </c>
      <c r="G25" s="295">
        <v>2</v>
      </c>
      <c r="H25" s="295">
        <v>35</v>
      </c>
      <c r="I25" s="295"/>
      <c r="J25" s="295">
        <v>2</v>
      </c>
      <c r="K25" s="295">
        <v>0</v>
      </c>
      <c r="L25" s="295">
        <v>2</v>
      </c>
      <c r="M25" s="295"/>
      <c r="N25" s="295">
        <v>888</v>
      </c>
      <c r="O25" s="295">
        <v>73</v>
      </c>
      <c r="P25" s="295">
        <v>815</v>
      </c>
      <c r="Q25" s="295"/>
      <c r="R25" s="295">
        <v>157</v>
      </c>
      <c r="S25" s="295">
        <v>41</v>
      </c>
      <c r="T25" s="295">
        <v>116</v>
      </c>
    </row>
    <row r="26" spans="1:20" ht="15" customHeight="1" x14ac:dyDescent="0.2">
      <c r="A26" s="16" t="s">
        <v>29</v>
      </c>
      <c r="B26" s="295">
        <v>150</v>
      </c>
      <c r="C26" s="295">
        <v>8</v>
      </c>
      <c r="D26" s="295">
        <v>142</v>
      </c>
      <c r="E26" s="295"/>
      <c r="F26" s="295">
        <v>0</v>
      </c>
      <c r="G26" s="295">
        <v>0</v>
      </c>
      <c r="H26" s="295">
        <v>0</v>
      </c>
      <c r="I26" s="295"/>
      <c r="J26" s="295">
        <v>0</v>
      </c>
      <c r="K26" s="295">
        <v>0</v>
      </c>
      <c r="L26" s="295">
        <v>0</v>
      </c>
      <c r="M26" s="295"/>
      <c r="N26" s="295">
        <v>147</v>
      </c>
      <c r="O26" s="295">
        <v>8</v>
      </c>
      <c r="P26" s="295">
        <v>139</v>
      </c>
      <c r="Q26" s="295"/>
      <c r="R26" s="295">
        <v>3</v>
      </c>
      <c r="S26" s="295">
        <v>0</v>
      </c>
      <c r="T26" s="295">
        <v>3</v>
      </c>
    </row>
    <row r="27" spans="1:20" ht="15" customHeight="1" x14ac:dyDescent="0.2">
      <c r="A27" s="16" t="s">
        <v>30</v>
      </c>
      <c r="B27" s="295">
        <v>253</v>
      </c>
      <c r="C27" s="295">
        <v>18</v>
      </c>
      <c r="D27" s="295">
        <v>235</v>
      </c>
      <c r="E27" s="295"/>
      <c r="F27" s="295">
        <v>2</v>
      </c>
      <c r="G27" s="295">
        <v>0</v>
      </c>
      <c r="H27" s="295">
        <v>2</v>
      </c>
      <c r="I27" s="295"/>
      <c r="J27" s="295">
        <v>0</v>
      </c>
      <c r="K27" s="295">
        <v>0</v>
      </c>
      <c r="L27" s="295">
        <v>0</v>
      </c>
      <c r="M27" s="295"/>
      <c r="N27" s="295">
        <v>220</v>
      </c>
      <c r="O27" s="295">
        <v>9</v>
      </c>
      <c r="P27" s="295">
        <v>211</v>
      </c>
      <c r="Q27" s="295"/>
      <c r="R27" s="295">
        <v>31</v>
      </c>
      <c r="S27" s="295">
        <v>9</v>
      </c>
      <c r="T27" s="295">
        <v>22</v>
      </c>
    </row>
    <row r="28" spans="1:20" ht="15" customHeight="1" x14ac:dyDescent="0.2">
      <c r="A28" s="16" t="s">
        <v>31</v>
      </c>
      <c r="B28" s="295">
        <v>216</v>
      </c>
      <c r="C28" s="295">
        <v>21</v>
      </c>
      <c r="D28" s="295">
        <v>195</v>
      </c>
      <c r="E28" s="295"/>
      <c r="F28" s="295">
        <v>18</v>
      </c>
      <c r="G28" s="295">
        <v>4</v>
      </c>
      <c r="H28" s="295">
        <v>14</v>
      </c>
      <c r="I28" s="295"/>
      <c r="J28" s="295">
        <v>2</v>
      </c>
      <c r="K28" s="295">
        <v>0</v>
      </c>
      <c r="L28" s="295">
        <v>2</v>
      </c>
      <c r="M28" s="295"/>
      <c r="N28" s="295">
        <v>144</v>
      </c>
      <c r="O28" s="295">
        <v>7</v>
      </c>
      <c r="P28" s="295">
        <v>137</v>
      </c>
      <c r="Q28" s="295"/>
      <c r="R28" s="295">
        <v>52</v>
      </c>
      <c r="S28" s="295">
        <v>10</v>
      </c>
      <c r="T28" s="295">
        <v>42</v>
      </c>
    </row>
    <row r="29" spans="1:20" ht="15" customHeight="1" x14ac:dyDescent="0.2">
      <c r="A29" s="16" t="s">
        <v>32</v>
      </c>
      <c r="B29" s="295">
        <v>251</v>
      </c>
      <c r="C29" s="295">
        <v>33</v>
      </c>
      <c r="D29" s="295">
        <v>218</v>
      </c>
      <c r="E29" s="295"/>
      <c r="F29" s="295">
        <v>19</v>
      </c>
      <c r="G29" s="295">
        <v>3</v>
      </c>
      <c r="H29" s="295">
        <v>16</v>
      </c>
      <c r="I29" s="295"/>
      <c r="J29" s="295">
        <v>7</v>
      </c>
      <c r="K29" s="295">
        <v>1</v>
      </c>
      <c r="L29" s="295">
        <v>6</v>
      </c>
      <c r="M29" s="295"/>
      <c r="N29" s="295">
        <v>190</v>
      </c>
      <c r="O29" s="295">
        <v>20</v>
      </c>
      <c r="P29" s="295">
        <v>170</v>
      </c>
      <c r="Q29" s="295"/>
      <c r="R29" s="295">
        <v>35</v>
      </c>
      <c r="S29" s="295">
        <v>9</v>
      </c>
      <c r="T29" s="295">
        <v>26</v>
      </c>
    </row>
    <row r="30" spans="1:20" ht="15" customHeight="1" x14ac:dyDescent="0.2">
      <c r="A30" s="16" t="s">
        <v>33</v>
      </c>
      <c r="B30" s="295">
        <v>170</v>
      </c>
      <c r="C30" s="295">
        <v>16</v>
      </c>
      <c r="D30" s="295">
        <v>154</v>
      </c>
      <c r="E30" s="295"/>
      <c r="F30" s="295">
        <v>1</v>
      </c>
      <c r="G30" s="295">
        <v>0</v>
      </c>
      <c r="H30" s="295">
        <v>1</v>
      </c>
      <c r="I30" s="295"/>
      <c r="J30" s="295">
        <v>0</v>
      </c>
      <c r="K30" s="295">
        <v>0</v>
      </c>
      <c r="L30" s="295">
        <v>0</v>
      </c>
      <c r="M30" s="295"/>
      <c r="N30" s="295">
        <v>156</v>
      </c>
      <c r="O30" s="295">
        <v>11</v>
      </c>
      <c r="P30" s="295">
        <v>145</v>
      </c>
      <c r="Q30" s="295"/>
      <c r="R30" s="295">
        <v>13</v>
      </c>
      <c r="S30" s="295">
        <v>5</v>
      </c>
      <c r="T30" s="295">
        <v>8</v>
      </c>
    </row>
    <row r="31" spans="1:20" ht="15" customHeight="1" x14ac:dyDescent="0.2">
      <c r="A31" s="16" t="s">
        <v>34</v>
      </c>
      <c r="B31" s="295">
        <v>360</v>
      </c>
      <c r="C31" s="295">
        <v>51</v>
      </c>
      <c r="D31" s="295">
        <v>309</v>
      </c>
      <c r="E31" s="295"/>
      <c r="F31" s="295">
        <v>6</v>
      </c>
      <c r="G31" s="295">
        <v>0</v>
      </c>
      <c r="H31" s="295">
        <v>6</v>
      </c>
      <c r="I31" s="295"/>
      <c r="J31" s="295">
        <v>0</v>
      </c>
      <c r="K31" s="295">
        <v>0</v>
      </c>
      <c r="L31" s="295">
        <v>0</v>
      </c>
      <c r="M31" s="295"/>
      <c r="N31" s="295">
        <v>317</v>
      </c>
      <c r="O31" s="295">
        <v>39</v>
      </c>
      <c r="P31" s="295">
        <v>278</v>
      </c>
      <c r="Q31" s="295"/>
      <c r="R31" s="295">
        <v>37</v>
      </c>
      <c r="S31" s="295">
        <v>12</v>
      </c>
      <c r="T31" s="295">
        <v>25</v>
      </c>
    </row>
    <row r="32" spans="1:20" ht="15" customHeight="1" x14ac:dyDescent="0.2">
      <c r="A32" s="16" t="s">
        <v>35</v>
      </c>
      <c r="B32" s="295">
        <v>303</v>
      </c>
      <c r="C32" s="295">
        <v>20</v>
      </c>
      <c r="D32" s="295">
        <v>283</v>
      </c>
      <c r="E32" s="295"/>
      <c r="F32" s="295">
        <v>0</v>
      </c>
      <c r="G32" s="295">
        <v>0</v>
      </c>
      <c r="H32" s="295">
        <v>0</v>
      </c>
      <c r="I32" s="295"/>
      <c r="J32" s="295">
        <v>1</v>
      </c>
      <c r="K32" s="295">
        <v>0</v>
      </c>
      <c r="L32" s="295">
        <v>1</v>
      </c>
      <c r="M32" s="295"/>
      <c r="N32" s="295">
        <v>294</v>
      </c>
      <c r="O32" s="295">
        <v>17</v>
      </c>
      <c r="P32" s="295">
        <v>277</v>
      </c>
      <c r="Q32" s="295"/>
      <c r="R32" s="295">
        <v>8</v>
      </c>
      <c r="S32" s="295">
        <v>3</v>
      </c>
      <c r="T32" s="295">
        <v>5</v>
      </c>
    </row>
    <row r="33" spans="1:20" ht="15" customHeight="1" x14ac:dyDescent="0.2">
      <c r="A33" s="16" t="s">
        <v>36</v>
      </c>
      <c r="B33" s="295">
        <v>160</v>
      </c>
      <c r="C33" s="295">
        <v>18</v>
      </c>
      <c r="D33" s="295">
        <v>142</v>
      </c>
      <c r="E33" s="295"/>
      <c r="F33" s="295">
        <v>4</v>
      </c>
      <c r="G33" s="295">
        <v>2</v>
      </c>
      <c r="H33" s="295">
        <v>2</v>
      </c>
      <c r="I33" s="295"/>
      <c r="J33" s="295">
        <v>1</v>
      </c>
      <c r="K33" s="295">
        <v>0</v>
      </c>
      <c r="L33" s="295">
        <v>1</v>
      </c>
      <c r="M33" s="295"/>
      <c r="N33" s="295">
        <v>145</v>
      </c>
      <c r="O33" s="295">
        <v>14</v>
      </c>
      <c r="P33" s="295">
        <v>131</v>
      </c>
      <c r="Q33" s="295"/>
      <c r="R33" s="295">
        <v>10</v>
      </c>
      <c r="S33" s="295">
        <v>2</v>
      </c>
      <c r="T33" s="295">
        <v>8</v>
      </c>
    </row>
    <row r="34" spans="1:20" ht="15" customHeight="1" x14ac:dyDescent="0.2">
      <c r="A34" s="16" t="s">
        <v>37</v>
      </c>
      <c r="B34" s="295">
        <v>196</v>
      </c>
      <c r="C34" s="295">
        <v>10</v>
      </c>
      <c r="D34" s="295">
        <v>186</v>
      </c>
      <c r="E34" s="295"/>
      <c r="F34" s="295">
        <v>0</v>
      </c>
      <c r="G34" s="295">
        <v>0</v>
      </c>
      <c r="H34" s="295">
        <v>0</v>
      </c>
      <c r="I34" s="295"/>
      <c r="J34" s="295">
        <v>0</v>
      </c>
      <c r="K34" s="295">
        <v>0</v>
      </c>
      <c r="L34" s="295">
        <v>0</v>
      </c>
      <c r="M34" s="295"/>
      <c r="N34" s="295">
        <v>190</v>
      </c>
      <c r="O34" s="295">
        <v>10</v>
      </c>
      <c r="P34" s="295">
        <v>180</v>
      </c>
      <c r="Q34" s="295"/>
      <c r="R34" s="295">
        <v>6</v>
      </c>
      <c r="S34" s="295">
        <v>0</v>
      </c>
      <c r="T34" s="295">
        <v>6</v>
      </c>
    </row>
    <row r="35" spans="1:20" ht="15" customHeight="1" x14ac:dyDescent="0.2">
      <c r="A35" s="16" t="s">
        <v>38</v>
      </c>
      <c r="B35" s="295">
        <v>67</v>
      </c>
      <c r="C35" s="295">
        <v>5</v>
      </c>
      <c r="D35" s="295">
        <v>62</v>
      </c>
      <c r="E35" s="295"/>
      <c r="F35" s="295">
        <v>1</v>
      </c>
      <c r="G35" s="295">
        <v>1</v>
      </c>
      <c r="H35" s="295">
        <v>0</v>
      </c>
      <c r="I35" s="295"/>
      <c r="J35" s="295">
        <v>0</v>
      </c>
      <c r="K35" s="295">
        <v>0</v>
      </c>
      <c r="L35" s="295">
        <v>0</v>
      </c>
      <c r="M35" s="295"/>
      <c r="N35" s="295">
        <v>56</v>
      </c>
      <c r="O35" s="295">
        <v>1</v>
      </c>
      <c r="P35" s="295">
        <v>55</v>
      </c>
      <c r="Q35" s="295"/>
      <c r="R35" s="295">
        <v>10</v>
      </c>
      <c r="S35" s="295">
        <v>3</v>
      </c>
      <c r="T35" s="295">
        <v>7</v>
      </c>
    </row>
    <row r="36" spans="1:20" ht="15" customHeight="1" x14ac:dyDescent="0.2">
      <c r="A36" s="16" t="s">
        <v>39</v>
      </c>
      <c r="B36" s="295">
        <v>478</v>
      </c>
      <c r="C36" s="295">
        <v>25</v>
      </c>
      <c r="D36" s="295">
        <v>453</v>
      </c>
      <c r="E36" s="295"/>
      <c r="F36" s="295">
        <v>0</v>
      </c>
      <c r="G36" s="295">
        <v>0</v>
      </c>
      <c r="H36" s="295">
        <v>0</v>
      </c>
      <c r="I36" s="295"/>
      <c r="J36" s="295">
        <v>0</v>
      </c>
      <c r="K36" s="295">
        <v>0</v>
      </c>
      <c r="L36" s="295">
        <v>0</v>
      </c>
      <c r="M36" s="295"/>
      <c r="N36" s="295">
        <v>454</v>
      </c>
      <c r="O36" s="295">
        <v>20</v>
      </c>
      <c r="P36" s="295">
        <v>434</v>
      </c>
      <c r="Q36" s="295"/>
      <c r="R36" s="295">
        <v>24</v>
      </c>
      <c r="S36" s="295">
        <v>5</v>
      </c>
      <c r="T36" s="295">
        <v>19</v>
      </c>
    </row>
    <row r="37" spans="1:20" ht="15" customHeight="1" x14ac:dyDescent="0.2">
      <c r="A37" s="16" t="s">
        <v>40</v>
      </c>
      <c r="B37" s="295">
        <v>429</v>
      </c>
      <c r="C37" s="295">
        <v>42</v>
      </c>
      <c r="D37" s="295">
        <v>387</v>
      </c>
      <c r="E37" s="295"/>
      <c r="F37" s="295">
        <v>5</v>
      </c>
      <c r="G37" s="295">
        <v>1</v>
      </c>
      <c r="H37" s="295">
        <v>4</v>
      </c>
      <c r="I37" s="295"/>
      <c r="J37" s="295">
        <v>2</v>
      </c>
      <c r="K37" s="295">
        <v>0</v>
      </c>
      <c r="L37" s="295">
        <v>2</v>
      </c>
      <c r="M37" s="295"/>
      <c r="N37" s="295">
        <v>370</v>
      </c>
      <c r="O37" s="295">
        <v>27</v>
      </c>
      <c r="P37" s="295">
        <v>343</v>
      </c>
      <c r="Q37" s="295"/>
      <c r="R37" s="295">
        <v>52</v>
      </c>
      <c r="S37" s="295">
        <v>14</v>
      </c>
      <c r="T37" s="295">
        <v>38</v>
      </c>
    </row>
    <row r="38" spans="1:20" ht="15" customHeight="1" thickBot="1" x14ac:dyDescent="0.25">
      <c r="A38" s="17" t="s">
        <v>41</v>
      </c>
      <c r="B38" s="295">
        <v>66</v>
      </c>
      <c r="C38" s="295">
        <v>2</v>
      </c>
      <c r="D38" s="295">
        <v>64</v>
      </c>
      <c r="E38" s="295"/>
      <c r="F38" s="295">
        <v>0</v>
      </c>
      <c r="G38" s="295">
        <v>0</v>
      </c>
      <c r="H38" s="295">
        <v>0</v>
      </c>
      <c r="I38" s="295"/>
      <c r="J38" s="295">
        <v>0</v>
      </c>
      <c r="K38" s="295">
        <v>0</v>
      </c>
      <c r="L38" s="295">
        <v>0</v>
      </c>
      <c r="M38" s="295"/>
      <c r="N38" s="295">
        <v>66</v>
      </c>
      <c r="O38" s="295">
        <v>2</v>
      </c>
      <c r="P38" s="295">
        <v>64</v>
      </c>
      <c r="Q38" s="295"/>
      <c r="R38" s="295">
        <v>0</v>
      </c>
      <c r="S38" s="295">
        <v>0</v>
      </c>
      <c r="T38" s="295">
        <v>0</v>
      </c>
    </row>
    <row r="39" spans="1:20" ht="15" customHeight="1" x14ac:dyDescent="0.2">
      <c r="A39" s="374" t="s">
        <v>233</v>
      </c>
      <c r="B39" s="374"/>
      <c r="C39" s="374"/>
      <c r="D39" s="374"/>
      <c r="E39" s="374"/>
      <c r="F39" s="374"/>
      <c r="G39" s="374"/>
      <c r="H39" s="374"/>
      <c r="I39" s="374"/>
      <c r="J39" s="374"/>
      <c r="K39" s="374"/>
      <c r="L39" s="374"/>
      <c r="M39" s="374"/>
      <c r="N39" s="374"/>
      <c r="O39" s="374"/>
      <c r="P39" s="374"/>
      <c r="Q39" s="374"/>
      <c r="R39" s="374"/>
      <c r="S39" s="374"/>
      <c r="T39" s="374"/>
    </row>
    <row r="40" spans="1:20" ht="15" customHeight="1" x14ac:dyDescent="0.2">
      <c r="A40" s="339" t="s">
        <v>232</v>
      </c>
      <c r="B40" s="339"/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39"/>
      <c r="S40" s="339"/>
      <c r="T40" s="339"/>
    </row>
  </sheetData>
  <mergeCells count="14">
    <mergeCell ref="A6:T6"/>
    <mergeCell ref="A39:T39"/>
    <mergeCell ref="A40:T40"/>
    <mergeCell ref="B8:D8"/>
    <mergeCell ref="F8:H8"/>
    <mergeCell ref="J8:L8"/>
    <mergeCell ref="N8:P8"/>
    <mergeCell ref="R8:T8"/>
    <mergeCell ref="A8:A9"/>
    <mergeCell ref="A1:T1"/>
    <mergeCell ref="A2:T2"/>
    <mergeCell ref="A3:T3"/>
    <mergeCell ref="A4:T4"/>
    <mergeCell ref="A5:T5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zoomScaleNormal="100" workbookViewId="0">
      <selection activeCell="I21" sqref="I21"/>
    </sheetView>
  </sheetViews>
  <sheetFormatPr baseColWidth="10" defaultRowHeight="12.75" x14ac:dyDescent="0.2"/>
  <cols>
    <col min="1" max="1" width="44.5703125" style="73" bestFit="1" customWidth="1"/>
    <col min="2" max="2" width="8.140625" style="19" bestFit="1" customWidth="1"/>
    <col min="3" max="3" width="9.28515625" style="19" bestFit="1" customWidth="1"/>
    <col min="4" max="4" width="8.7109375" style="19" bestFit="1" customWidth="1"/>
    <col min="5" max="5" width="2.7109375" style="5" customWidth="1"/>
    <col min="6" max="6" width="8.7109375" style="5" bestFit="1" customWidth="1"/>
    <col min="7" max="7" width="9.140625" style="5" bestFit="1" customWidth="1"/>
    <col min="8" max="8" width="8.7109375" style="5" bestFit="1" customWidth="1"/>
    <col min="9" max="112" width="11.42578125" style="5"/>
    <col min="113" max="113" width="48.42578125" style="5" customWidth="1"/>
    <col min="114" max="116" width="5.85546875" style="5" customWidth="1"/>
    <col min="117" max="117" width="1.5703125" style="5" customWidth="1"/>
    <col min="118" max="120" width="6.7109375" style="5" customWidth="1"/>
    <col min="121" max="368" width="11.42578125" style="5"/>
    <col min="369" max="369" width="48.42578125" style="5" customWidth="1"/>
    <col min="370" max="372" width="5.85546875" style="5" customWidth="1"/>
    <col min="373" max="373" width="1.5703125" style="5" customWidth="1"/>
    <col min="374" max="376" width="6.7109375" style="5" customWidth="1"/>
    <col min="377" max="624" width="11.42578125" style="5"/>
    <col min="625" max="625" width="48.42578125" style="5" customWidth="1"/>
    <col min="626" max="628" width="5.85546875" style="5" customWidth="1"/>
    <col min="629" max="629" width="1.5703125" style="5" customWidth="1"/>
    <col min="630" max="632" width="6.7109375" style="5" customWidth="1"/>
    <col min="633" max="880" width="11.42578125" style="5"/>
    <col min="881" max="881" width="48.42578125" style="5" customWidth="1"/>
    <col min="882" max="884" width="5.85546875" style="5" customWidth="1"/>
    <col min="885" max="885" width="1.5703125" style="5" customWidth="1"/>
    <col min="886" max="888" width="6.7109375" style="5" customWidth="1"/>
    <col min="889" max="1136" width="11.42578125" style="5"/>
    <col min="1137" max="1137" width="48.42578125" style="5" customWidth="1"/>
    <col min="1138" max="1140" width="5.85546875" style="5" customWidth="1"/>
    <col min="1141" max="1141" width="1.5703125" style="5" customWidth="1"/>
    <col min="1142" max="1144" width="6.7109375" style="5" customWidth="1"/>
    <col min="1145" max="1392" width="11.42578125" style="5"/>
    <col min="1393" max="1393" width="48.42578125" style="5" customWidth="1"/>
    <col min="1394" max="1396" width="5.85546875" style="5" customWidth="1"/>
    <col min="1397" max="1397" width="1.5703125" style="5" customWidth="1"/>
    <col min="1398" max="1400" width="6.7109375" style="5" customWidth="1"/>
    <col min="1401" max="1648" width="11.42578125" style="5"/>
    <col min="1649" max="1649" width="48.42578125" style="5" customWidth="1"/>
    <col min="1650" max="1652" width="5.85546875" style="5" customWidth="1"/>
    <col min="1653" max="1653" width="1.5703125" style="5" customWidth="1"/>
    <col min="1654" max="1656" width="6.7109375" style="5" customWidth="1"/>
    <col min="1657" max="1904" width="11.42578125" style="5"/>
    <col min="1905" max="1905" width="48.42578125" style="5" customWidth="1"/>
    <col min="1906" max="1908" width="5.85546875" style="5" customWidth="1"/>
    <col min="1909" max="1909" width="1.5703125" style="5" customWidth="1"/>
    <col min="1910" max="1912" width="6.7109375" style="5" customWidth="1"/>
    <col min="1913" max="2160" width="11.42578125" style="5"/>
    <col min="2161" max="2161" width="48.42578125" style="5" customWidth="1"/>
    <col min="2162" max="2164" width="5.85546875" style="5" customWidth="1"/>
    <col min="2165" max="2165" width="1.5703125" style="5" customWidth="1"/>
    <col min="2166" max="2168" width="6.7109375" style="5" customWidth="1"/>
    <col min="2169" max="2416" width="11.42578125" style="5"/>
    <col min="2417" max="2417" width="48.42578125" style="5" customWidth="1"/>
    <col min="2418" max="2420" width="5.85546875" style="5" customWidth="1"/>
    <col min="2421" max="2421" width="1.5703125" style="5" customWidth="1"/>
    <col min="2422" max="2424" width="6.7109375" style="5" customWidth="1"/>
    <col min="2425" max="2672" width="11.42578125" style="5"/>
    <col min="2673" max="2673" width="48.42578125" style="5" customWidth="1"/>
    <col min="2674" max="2676" width="5.85546875" style="5" customWidth="1"/>
    <col min="2677" max="2677" width="1.5703125" style="5" customWidth="1"/>
    <col min="2678" max="2680" width="6.7109375" style="5" customWidth="1"/>
    <col min="2681" max="2928" width="11.42578125" style="5"/>
    <col min="2929" max="2929" width="48.42578125" style="5" customWidth="1"/>
    <col min="2930" max="2932" width="5.85546875" style="5" customWidth="1"/>
    <col min="2933" max="2933" width="1.5703125" style="5" customWidth="1"/>
    <col min="2934" max="2936" width="6.7109375" style="5" customWidth="1"/>
    <col min="2937" max="3184" width="11.42578125" style="5"/>
    <col min="3185" max="3185" width="48.42578125" style="5" customWidth="1"/>
    <col min="3186" max="3188" width="5.85546875" style="5" customWidth="1"/>
    <col min="3189" max="3189" width="1.5703125" style="5" customWidth="1"/>
    <col min="3190" max="3192" width="6.7109375" style="5" customWidth="1"/>
    <col min="3193" max="3440" width="11.42578125" style="5"/>
    <col min="3441" max="3441" width="48.42578125" style="5" customWidth="1"/>
    <col min="3442" max="3444" width="5.85546875" style="5" customWidth="1"/>
    <col min="3445" max="3445" width="1.5703125" style="5" customWidth="1"/>
    <col min="3446" max="3448" width="6.7109375" style="5" customWidth="1"/>
    <col min="3449" max="3696" width="11.42578125" style="5"/>
    <col min="3697" max="3697" width="48.42578125" style="5" customWidth="1"/>
    <col min="3698" max="3700" width="5.85546875" style="5" customWidth="1"/>
    <col min="3701" max="3701" width="1.5703125" style="5" customWidth="1"/>
    <col min="3702" max="3704" width="6.7109375" style="5" customWidth="1"/>
    <col min="3705" max="3952" width="11.42578125" style="5"/>
    <col min="3953" max="3953" width="48.42578125" style="5" customWidth="1"/>
    <col min="3954" max="3956" width="5.85546875" style="5" customWidth="1"/>
    <col min="3957" max="3957" width="1.5703125" style="5" customWidth="1"/>
    <col min="3958" max="3960" width="6.7109375" style="5" customWidth="1"/>
    <col min="3961" max="4208" width="11.42578125" style="5"/>
    <col min="4209" max="4209" width="48.42578125" style="5" customWidth="1"/>
    <col min="4210" max="4212" width="5.85546875" style="5" customWidth="1"/>
    <col min="4213" max="4213" width="1.5703125" style="5" customWidth="1"/>
    <col min="4214" max="4216" width="6.7109375" style="5" customWidth="1"/>
    <col min="4217" max="4464" width="11.42578125" style="5"/>
    <col min="4465" max="4465" width="48.42578125" style="5" customWidth="1"/>
    <col min="4466" max="4468" width="5.85546875" style="5" customWidth="1"/>
    <col min="4469" max="4469" width="1.5703125" style="5" customWidth="1"/>
    <col min="4470" max="4472" width="6.7109375" style="5" customWidth="1"/>
    <col min="4473" max="4720" width="11.42578125" style="5"/>
    <col min="4721" max="4721" width="48.42578125" style="5" customWidth="1"/>
    <col min="4722" max="4724" width="5.85546875" style="5" customWidth="1"/>
    <col min="4725" max="4725" width="1.5703125" style="5" customWidth="1"/>
    <col min="4726" max="4728" width="6.7109375" style="5" customWidth="1"/>
    <col min="4729" max="4976" width="11.42578125" style="5"/>
    <col min="4977" max="4977" width="48.42578125" style="5" customWidth="1"/>
    <col min="4978" max="4980" width="5.85546875" style="5" customWidth="1"/>
    <col min="4981" max="4981" width="1.5703125" style="5" customWidth="1"/>
    <col min="4982" max="4984" width="6.7109375" style="5" customWidth="1"/>
    <col min="4985" max="5232" width="11.42578125" style="5"/>
    <col min="5233" max="5233" width="48.42578125" style="5" customWidth="1"/>
    <col min="5234" max="5236" width="5.85546875" style="5" customWidth="1"/>
    <col min="5237" max="5237" width="1.5703125" style="5" customWidth="1"/>
    <col min="5238" max="5240" width="6.7109375" style="5" customWidth="1"/>
    <col min="5241" max="5488" width="11.42578125" style="5"/>
    <col min="5489" max="5489" width="48.42578125" style="5" customWidth="1"/>
    <col min="5490" max="5492" width="5.85546875" style="5" customWidth="1"/>
    <col min="5493" max="5493" width="1.5703125" style="5" customWidth="1"/>
    <col min="5494" max="5496" width="6.7109375" style="5" customWidth="1"/>
    <col min="5497" max="5744" width="11.42578125" style="5"/>
    <col min="5745" max="5745" width="48.42578125" style="5" customWidth="1"/>
    <col min="5746" max="5748" width="5.85546875" style="5" customWidth="1"/>
    <col min="5749" max="5749" width="1.5703125" style="5" customWidth="1"/>
    <col min="5750" max="5752" width="6.7109375" style="5" customWidth="1"/>
    <col min="5753" max="6000" width="11.42578125" style="5"/>
    <col min="6001" max="6001" width="48.42578125" style="5" customWidth="1"/>
    <col min="6002" max="6004" width="5.85546875" style="5" customWidth="1"/>
    <col min="6005" max="6005" width="1.5703125" style="5" customWidth="1"/>
    <col min="6006" max="6008" width="6.7109375" style="5" customWidth="1"/>
    <col min="6009" max="6256" width="11.42578125" style="5"/>
    <col min="6257" max="6257" width="48.42578125" style="5" customWidth="1"/>
    <col min="6258" max="6260" width="5.85546875" style="5" customWidth="1"/>
    <col min="6261" max="6261" width="1.5703125" style="5" customWidth="1"/>
    <col min="6262" max="6264" width="6.7109375" style="5" customWidth="1"/>
    <col min="6265" max="6512" width="11.42578125" style="5"/>
    <col min="6513" max="6513" width="48.42578125" style="5" customWidth="1"/>
    <col min="6514" max="6516" width="5.85546875" style="5" customWidth="1"/>
    <col min="6517" max="6517" width="1.5703125" style="5" customWidth="1"/>
    <col min="6518" max="6520" width="6.7109375" style="5" customWidth="1"/>
    <col min="6521" max="6768" width="11.42578125" style="5"/>
    <col min="6769" max="6769" width="48.42578125" style="5" customWidth="1"/>
    <col min="6770" max="6772" width="5.85546875" style="5" customWidth="1"/>
    <col min="6773" max="6773" width="1.5703125" style="5" customWidth="1"/>
    <col min="6774" max="6776" width="6.7109375" style="5" customWidth="1"/>
    <col min="6777" max="7024" width="11.42578125" style="5"/>
    <col min="7025" max="7025" width="48.42578125" style="5" customWidth="1"/>
    <col min="7026" max="7028" width="5.85546875" style="5" customWidth="1"/>
    <col min="7029" max="7029" width="1.5703125" style="5" customWidth="1"/>
    <col min="7030" max="7032" width="6.7109375" style="5" customWidth="1"/>
    <col min="7033" max="7280" width="11.42578125" style="5"/>
    <col min="7281" max="7281" width="48.42578125" style="5" customWidth="1"/>
    <col min="7282" max="7284" width="5.85546875" style="5" customWidth="1"/>
    <col min="7285" max="7285" width="1.5703125" style="5" customWidth="1"/>
    <col min="7286" max="7288" width="6.7109375" style="5" customWidth="1"/>
    <col min="7289" max="7536" width="11.42578125" style="5"/>
    <col min="7537" max="7537" width="48.42578125" style="5" customWidth="1"/>
    <col min="7538" max="7540" width="5.85546875" style="5" customWidth="1"/>
    <col min="7541" max="7541" width="1.5703125" style="5" customWidth="1"/>
    <col min="7542" max="7544" width="6.7109375" style="5" customWidth="1"/>
    <col min="7545" max="7792" width="11.42578125" style="5"/>
    <col min="7793" max="7793" width="48.42578125" style="5" customWidth="1"/>
    <col min="7794" max="7796" width="5.85546875" style="5" customWidth="1"/>
    <col min="7797" max="7797" width="1.5703125" style="5" customWidth="1"/>
    <col min="7798" max="7800" width="6.7109375" style="5" customWidth="1"/>
    <col min="7801" max="8048" width="11.42578125" style="5"/>
    <col min="8049" max="8049" width="48.42578125" style="5" customWidth="1"/>
    <col min="8050" max="8052" width="5.85546875" style="5" customWidth="1"/>
    <col min="8053" max="8053" width="1.5703125" style="5" customWidth="1"/>
    <col min="8054" max="8056" width="6.7109375" style="5" customWidth="1"/>
    <col min="8057" max="8304" width="11.42578125" style="5"/>
    <col min="8305" max="8305" width="48.42578125" style="5" customWidth="1"/>
    <col min="8306" max="8308" width="5.85546875" style="5" customWidth="1"/>
    <col min="8309" max="8309" width="1.5703125" style="5" customWidth="1"/>
    <col min="8310" max="8312" width="6.7109375" style="5" customWidth="1"/>
    <col min="8313" max="8560" width="11.42578125" style="5"/>
    <col min="8561" max="8561" width="48.42578125" style="5" customWidth="1"/>
    <col min="8562" max="8564" width="5.85546875" style="5" customWidth="1"/>
    <col min="8565" max="8565" width="1.5703125" style="5" customWidth="1"/>
    <col min="8566" max="8568" width="6.7109375" style="5" customWidth="1"/>
    <col min="8569" max="8816" width="11.42578125" style="5"/>
    <col min="8817" max="8817" width="48.42578125" style="5" customWidth="1"/>
    <col min="8818" max="8820" width="5.85546875" style="5" customWidth="1"/>
    <col min="8821" max="8821" width="1.5703125" style="5" customWidth="1"/>
    <col min="8822" max="8824" width="6.7109375" style="5" customWidth="1"/>
    <col min="8825" max="9072" width="11.42578125" style="5"/>
    <col min="9073" max="9073" width="48.42578125" style="5" customWidth="1"/>
    <col min="9074" max="9076" width="5.85546875" style="5" customWidth="1"/>
    <col min="9077" max="9077" width="1.5703125" style="5" customWidth="1"/>
    <col min="9078" max="9080" width="6.7109375" style="5" customWidth="1"/>
    <col min="9081" max="9328" width="11.42578125" style="5"/>
    <col min="9329" max="9329" width="48.42578125" style="5" customWidth="1"/>
    <col min="9330" max="9332" width="5.85546875" style="5" customWidth="1"/>
    <col min="9333" max="9333" width="1.5703125" style="5" customWidth="1"/>
    <col min="9334" max="9336" width="6.7109375" style="5" customWidth="1"/>
    <col min="9337" max="9584" width="11.42578125" style="5"/>
    <col min="9585" max="9585" width="48.42578125" style="5" customWidth="1"/>
    <col min="9586" max="9588" width="5.85546875" style="5" customWidth="1"/>
    <col min="9589" max="9589" width="1.5703125" style="5" customWidth="1"/>
    <col min="9590" max="9592" width="6.7109375" style="5" customWidth="1"/>
    <col min="9593" max="9840" width="11.42578125" style="5"/>
    <col min="9841" max="9841" width="48.42578125" style="5" customWidth="1"/>
    <col min="9842" max="9844" width="5.85546875" style="5" customWidth="1"/>
    <col min="9845" max="9845" width="1.5703125" style="5" customWidth="1"/>
    <col min="9846" max="9848" width="6.7109375" style="5" customWidth="1"/>
    <col min="9849" max="10096" width="11.42578125" style="5"/>
    <col min="10097" max="10097" width="48.42578125" style="5" customWidth="1"/>
    <col min="10098" max="10100" width="5.85546875" style="5" customWidth="1"/>
    <col min="10101" max="10101" width="1.5703125" style="5" customWidth="1"/>
    <col min="10102" max="10104" width="6.7109375" style="5" customWidth="1"/>
    <col min="10105" max="10352" width="11.42578125" style="5"/>
    <col min="10353" max="10353" width="48.42578125" style="5" customWidth="1"/>
    <col min="10354" max="10356" width="5.85546875" style="5" customWidth="1"/>
    <col min="10357" max="10357" width="1.5703125" style="5" customWidth="1"/>
    <col min="10358" max="10360" width="6.7109375" style="5" customWidth="1"/>
    <col min="10361" max="10608" width="11.42578125" style="5"/>
    <col min="10609" max="10609" width="48.42578125" style="5" customWidth="1"/>
    <col min="10610" max="10612" width="5.85546875" style="5" customWidth="1"/>
    <col min="10613" max="10613" width="1.5703125" style="5" customWidth="1"/>
    <col min="10614" max="10616" width="6.7109375" style="5" customWidth="1"/>
    <col min="10617" max="10864" width="11.42578125" style="5"/>
    <col min="10865" max="10865" width="48.42578125" style="5" customWidth="1"/>
    <col min="10866" max="10868" width="5.85546875" style="5" customWidth="1"/>
    <col min="10869" max="10869" width="1.5703125" style="5" customWidth="1"/>
    <col min="10870" max="10872" width="6.7109375" style="5" customWidth="1"/>
    <col min="10873" max="11120" width="11.42578125" style="5"/>
    <col min="11121" max="11121" width="48.42578125" style="5" customWidth="1"/>
    <col min="11122" max="11124" width="5.85546875" style="5" customWidth="1"/>
    <col min="11125" max="11125" width="1.5703125" style="5" customWidth="1"/>
    <col min="11126" max="11128" width="6.7109375" style="5" customWidth="1"/>
    <col min="11129" max="11376" width="11.42578125" style="5"/>
    <col min="11377" max="11377" width="48.42578125" style="5" customWidth="1"/>
    <col min="11378" max="11380" width="5.85546875" style="5" customWidth="1"/>
    <col min="11381" max="11381" width="1.5703125" style="5" customWidth="1"/>
    <col min="11382" max="11384" width="6.7109375" style="5" customWidth="1"/>
    <col min="11385" max="11632" width="11.42578125" style="5"/>
    <col min="11633" max="11633" width="48.42578125" style="5" customWidth="1"/>
    <col min="11634" max="11636" width="5.85546875" style="5" customWidth="1"/>
    <col min="11637" max="11637" width="1.5703125" style="5" customWidth="1"/>
    <col min="11638" max="11640" width="6.7109375" style="5" customWidth="1"/>
    <col min="11641" max="11888" width="11.42578125" style="5"/>
    <col min="11889" max="11889" width="48.42578125" style="5" customWidth="1"/>
    <col min="11890" max="11892" width="5.85546875" style="5" customWidth="1"/>
    <col min="11893" max="11893" width="1.5703125" style="5" customWidth="1"/>
    <col min="11894" max="11896" width="6.7109375" style="5" customWidth="1"/>
    <col min="11897" max="12144" width="11.42578125" style="5"/>
    <col min="12145" max="12145" width="48.42578125" style="5" customWidth="1"/>
    <col min="12146" max="12148" width="5.85546875" style="5" customWidth="1"/>
    <col min="12149" max="12149" width="1.5703125" style="5" customWidth="1"/>
    <col min="12150" max="12152" width="6.7109375" style="5" customWidth="1"/>
    <col min="12153" max="12400" width="11.42578125" style="5"/>
    <col min="12401" max="12401" width="48.42578125" style="5" customWidth="1"/>
    <col min="12402" max="12404" width="5.85546875" style="5" customWidth="1"/>
    <col min="12405" max="12405" width="1.5703125" style="5" customWidth="1"/>
    <col min="12406" max="12408" width="6.7109375" style="5" customWidth="1"/>
    <col min="12409" max="12656" width="11.42578125" style="5"/>
    <col min="12657" max="12657" width="48.42578125" style="5" customWidth="1"/>
    <col min="12658" max="12660" width="5.85546875" style="5" customWidth="1"/>
    <col min="12661" max="12661" width="1.5703125" style="5" customWidth="1"/>
    <col min="12662" max="12664" width="6.7109375" style="5" customWidth="1"/>
    <col min="12665" max="12912" width="11.42578125" style="5"/>
    <col min="12913" max="12913" width="48.42578125" style="5" customWidth="1"/>
    <col min="12914" max="12916" width="5.85546875" style="5" customWidth="1"/>
    <col min="12917" max="12917" width="1.5703125" style="5" customWidth="1"/>
    <col min="12918" max="12920" width="6.7109375" style="5" customWidth="1"/>
    <col min="12921" max="13168" width="11.42578125" style="5"/>
    <col min="13169" max="13169" width="48.42578125" style="5" customWidth="1"/>
    <col min="13170" max="13172" width="5.85546875" style="5" customWidth="1"/>
    <col min="13173" max="13173" width="1.5703125" style="5" customWidth="1"/>
    <col min="13174" max="13176" width="6.7109375" style="5" customWidth="1"/>
    <col min="13177" max="13424" width="11.42578125" style="5"/>
    <col min="13425" max="13425" width="48.42578125" style="5" customWidth="1"/>
    <col min="13426" max="13428" width="5.85546875" style="5" customWidth="1"/>
    <col min="13429" max="13429" width="1.5703125" style="5" customWidth="1"/>
    <col min="13430" max="13432" width="6.7109375" style="5" customWidth="1"/>
    <col min="13433" max="13680" width="11.42578125" style="5"/>
    <col min="13681" max="13681" width="48.42578125" style="5" customWidth="1"/>
    <col min="13682" max="13684" width="5.85546875" style="5" customWidth="1"/>
    <col min="13685" max="13685" width="1.5703125" style="5" customWidth="1"/>
    <col min="13686" max="13688" width="6.7109375" style="5" customWidth="1"/>
    <col min="13689" max="13936" width="11.42578125" style="5"/>
    <col min="13937" max="13937" width="48.42578125" style="5" customWidth="1"/>
    <col min="13938" max="13940" width="5.85546875" style="5" customWidth="1"/>
    <col min="13941" max="13941" width="1.5703125" style="5" customWidth="1"/>
    <col min="13942" max="13944" width="6.7109375" style="5" customWidth="1"/>
    <col min="13945" max="14192" width="11.42578125" style="5"/>
    <col min="14193" max="14193" width="48.42578125" style="5" customWidth="1"/>
    <col min="14194" max="14196" width="5.85546875" style="5" customWidth="1"/>
    <col min="14197" max="14197" width="1.5703125" style="5" customWidth="1"/>
    <col min="14198" max="14200" width="6.7109375" style="5" customWidth="1"/>
    <col min="14201" max="14448" width="11.42578125" style="5"/>
    <col min="14449" max="14449" width="48.42578125" style="5" customWidth="1"/>
    <col min="14450" max="14452" width="5.85546875" style="5" customWidth="1"/>
    <col min="14453" max="14453" width="1.5703125" style="5" customWidth="1"/>
    <col min="14454" max="14456" width="6.7109375" style="5" customWidth="1"/>
    <col min="14457" max="14704" width="11.42578125" style="5"/>
    <col min="14705" max="14705" width="48.42578125" style="5" customWidth="1"/>
    <col min="14706" max="14708" width="5.85546875" style="5" customWidth="1"/>
    <col min="14709" max="14709" width="1.5703125" style="5" customWidth="1"/>
    <col min="14710" max="14712" width="6.7109375" style="5" customWidth="1"/>
    <col min="14713" max="14960" width="11.42578125" style="5"/>
    <col min="14961" max="14961" width="48.42578125" style="5" customWidth="1"/>
    <col min="14962" max="14964" width="5.85546875" style="5" customWidth="1"/>
    <col min="14965" max="14965" width="1.5703125" style="5" customWidth="1"/>
    <col min="14966" max="14968" width="6.7109375" style="5" customWidth="1"/>
    <col min="14969" max="15216" width="11.42578125" style="5"/>
    <col min="15217" max="15217" width="48.42578125" style="5" customWidth="1"/>
    <col min="15218" max="15220" width="5.85546875" style="5" customWidth="1"/>
    <col min="15221" max="15221" width="1.5703125" style="5" customWidth="1"/>
    <col min="15222" max="15224" width="6.7109375" style="5" customWidth="1"/>
    <col min="15225" max="15472" width="11.42578125" style="5"/>
    <col min="15473" max="15473" width="48.42578125" style="5" customWidth="1"/>
    <col min="15474" max="15476" width="5.85546875" style="5" customWidth="1"/>
    <col min="15477" max="15477" width="1.5703125" style="5" customWidth="1"/>
    <col min="15478" max="15480" width="6.7109375" style="5" customWidth="1"/>
    <col min="15481" max="15728" width="11.42578125" style="5"/>
    <col min="15729" max="15729" width="48.42578125" style="5" customWidth="1"/>
    <col min="15730" max="15732" width="5.85546875" style="5" customWidth="1"/>
    <col min="15733" max="15733" width="1.5703125" style="5" customWidth="1"/>
    <col min="15734" max="15736" width="6.7109375" style="5" customWidth="1"/>
    <col min="15737" max="15984" width="11.42578125" style="5"/>
    <col min="15985" max="15985" width="48.42578125" style="5" customWidth="1"/>
    <col min="15986" max="15988" width="5.85546875" style="5" customWidth="1"/>
    <col min="15989" max="15989" width="1.5703125" style="5" customWidth="1"/>
    <col min="15990" max="15992" width="6.7109375" style="5" customWidth="1"/>
    <col min="15993" max="16384" width="11.42578125" style="5"/>
  </cols>
  <sheetData>
    <row r="1" spans="1:12" ht="19.5" thickBot="1" x14ac:dyDescent="0.35">
      <c r="A1" s="360" t="s">
        <v>241</v>
      </c>
      <c r="B1" s="360"/>
      <c r="C1" s="360"/>
      <c r="D1" s="360"/>
      <c r="E1" s="360"/>
      <c r="F1" s="360"/>
      <c r="G1" s="360"/>
      <c r="H1" s="360"/>
      <c r="J1" s="179"/>
      <c r="K1" s="285" t="s">
        <v>195</v>
      </c>
      <c r="L1" s="179"/>
    </row>
    <row r="2" spans="1:12" x14ac:dyDescent="0.2">
      <c r="A2" s="378" t="s">
        <v>364</v>
      </c>
      <c r="B2" s="378"/>
      <c r="C2" s="378"/>
      <c r="D2" s="378"/>
      <c r="E2" s="378"/>
      <c r="F2" s="378"/>
      <c r="G2" s="378"/>
      <c r="H2" s="378"/>
      <c r="J2" s="179"/>
      <c r="K2" s="179"/>
      <c r="L2" s="179"/>
    </row>
    <row r="3" spans="1:12" x14ac:dyDescent="0.2">
      <c r="A3" s="378" t="s">
        <v>361</v>
      </c>
      <c r="B3" s="378"/>
      <c r="C3" s="378"/>
      <c r="D3" s="378"/>
      <c r="E3" s="378"/>
      <c r="F3" s="378"/>
      <c r="G3" s="378"/>
      <c r="H3" s="378"/>
    </row>
    <row r="4" spans="1:12" x14ac:dyDescent="0.2">
      <c r="A4" s="378" t="s">
        <v>42</v>
      </c>
      <c r="B4" s="378"/>
      <c r="C4" s="378"/>
      <c r="D4" s="378"/>
      <c r="E4" s="378"/>
      <c r="F4" s="378"/>
      <c r="G4" s="378"/>
      <c r="H4" s="378"/>
    </row>
    <row r="5" spans="1:12" x14ac:dyDescent="0.2">
      <c r="A5" s="378" t="s">
        <v>409</v>
      </c>
      <c r="B5" s="378"/>
      <c r="C5" s="378"/>
      <c r="D5" s="378"/>
      <c r="E5" s="378"/>
      <c r="F5" s="378"/>
      <c r="G5" s="378"/>
      <c r="H5" s="378"/>
    </row>
    <row r="6" spans="1:12" ht="13.5" thickBot="1" x14ac:dyDescent="0.25">
      <c r="A6" s="6"/>
      <c r="B6" s="6"/>
      <c r="C6" s="6"/>
      <c r="D6" s="6"/>
      <c r="E6" s="61"/>
      <c r="F6" s="61"/>
      <c r="G6" s="61"/>
      <c r="H6" s="61"/>
    </row>
    <row r="7" spans="1:12" x14ac:dyDescent="0.2">
      <c r="A7" s="355" t="s">
        <v>45</v>
      </c>
      <c r="B7" s="377" t="s">
        <v>43</v>
      </c>
      <c r="C7" s="377"/>
      <c r="D7" s="377"/>
      <c r="E7" s="127"/>
      <c r="F7" s="377" t="s">
        <v>44</v>
      </c>
      <c r="G7" s="377"/>
      <c r="H7" s="377"/>
    </row>
    <row r="8" spans="1:12" ht="13.5" thickBot="1" x14ac:dyDescent="0.25">
      <c r="A8" s="354"/>
      <c r="B8" s="63" t="s">
        <v>0</v>
      </c>
      <c r="C8" s="63" t="s">
        <v>46</v>
      </c>
      <c r="D8" s="63" t="s">
        <v>47</v>
      </c>
      <c r="E8" s="64"/>
      <c r="F8" s="63" t="s">
        <v>0</v>
      </c>
      <c r="G8" s="63" t="s">
        <v>46</v>
      </c>
      <c r="H8" s="63" t="s">
        <v>47</v>
      </c>
    </row>
    <row r="9" spans="1:12" s="13" customFormat="1" ht="13.5" x14ac:dyDescent="0.25">
      <c r="A9" s="133" t="s">
        <v>0</v>
      </c>
      <c r="B9" s="314">
        <f>+B11+B17+B23+B36</f>
        <v>12448</v>
      </c>
      <c r="C9" s="314">
        <f t="shared" ref="C9:D9" si="0">+C11+C17+C23+C36</f>
        <v>1244</v>
      </c>
      <c r="D9" s="314">
        <f t="shared" si="0"/>
        <v>11204</v>
      </c>
      <c r="E9" s="134"/>
      <c r="F9" s="39">
        <f>+G9+H9</f>
        <v>100</v>
      </c>
      <c r="G9" s="39">
        <f>+C9/B9*100</f>
        <v>9.9935732647814906</v>
      </c>
      <c r="H9" s="39">
        <f>+D9/B9*100</f>
        <v>90.006426735218511</v>
      </c>
    </row>
    <row r="10" spans="1:12" x14ac:dyDescent="0.2">
      <c r="A10" s="118"/>
      <c r="B10" s="295"/>
      <c r="C10" s="295"/>
      <c r="D10" s="295"/>
      <c r="E10" s="128"/>
      <c r="F10" s="40"/>
      <c r="G10" s="40"/>
      <c r="H10" s="40"/>
    </row>
    <row r="11" spans="1:12" s="3" customFormat="1" x14ac:dyDescent="0.2">
      <c r="A11" s="105" t="s">
        <v>85</v>
      </c>
      <c r="B11" s="294">
        <v>526</v>
      </c>
      <c r="C11" s="294">
        <v>84</v>
      </c>
      <c r="D11" s="294">
        <v>442</v>
      </c>
      <c r="E11" s="76"/>
      <c r="F11" s="41">
        <f t="shared" ref="F11:F49" si="1">+G11+H11</f>
        <v>99.999999999999986</v>
      </c>
      <c r="G11" s="41">
        <f t="shared" ref="G11:G49" si="2">+C11/B11*100</f>
        <v>15.96958174904943</v>
      </c>
      <c r="H11" s="41">
        <f t="shared" ref="H11:H49" si="3">+D11/B11*100</f>
        <v>84.030418250950561</v>
      </c>
    </row>
    <row r="12" spans="1:12" x14ac:dyDescent="0.2">
      <c r="A12" s="106" t="s">
        <v>52</v>
      </c>
      <c r="B12" s="295">
        <v>386</v>
      </c>
      <c r="C12" s="295">
        <v>68</v>
      </c>
      <c r="D12" s="295">
        <v>318</v>
      </c>
      <c r="E12" s="128"/>
      <c r="F12" s="40">
        <f t="shared" si="1"/>
        <v>100</v>
      </c>
      <c r="G12" s="40">
        <f t="shared" si="2"/>
        <v>17.616580310880828</v>
      </c>
      <c r="H12" s="40">
        <f t="shared" si="3"/>
        <v>82.383419689119179</v>
      </c>
    </row>
    <row r="13" spans="1:12" x14ac:dyDescent="0.2">
      <c r="A13" s="106" t="s">
        <v>53</v>
      </c>
      <c r="B13" s="295">
        <v>95</v>
      </c>
      <c r="C13" s="295">
        <v>9</v>
      </c>
      <c r="D13" s="295">
        <v>86</v>
      </c>
      <c r="E13" s="128"/>
      <c r="F13" s="41">
        <f t="shared" si="1"/>
        <v>100</v>
      </c>
      <c r="G13" s="41">
        <f t="shared" si="2"/>
        <v>9.4736842105263168</v>
      </c>
      <c r="H13" s="41">
        <f t="shared" si="3"/>
        <v>90.526315789473685</v>
      </c>
    </row>
    <row r="14" spans="1:12" x14ac:dyDescent="0.2">
      <c r="A14" s="106" t="s">
        <v>87</v>
      </c>
      <c r="B14" s="295">
        <v>38</v>
      </c>
      <c r="C14" s="295">
        <v>7</v>
      </c>
      <c r="D14" s="295">
        <v>31</v>
      </c>
      <c r="E14" s="128"/>
      <c r="F14" s="40">
        <f t="shared" si="1"/>
        <v>100</v>
      </c>
      <c r="G14" s="40">
        <f t="shared" si="2"/>
        <v>18.421052631578945</v>
      </c>
      <c r="H14" s="40">
        <f t="shared" si="3"/>
        <v>81.578947368421055</v>
      </c>
    </row>
    <row r="15" spans="1:12" x14ac:dyDescent="0.2">
      <c r="A15" s="106" t="s">
        <v>88</v>
      </c>
      <c r="B15" s="295">
        <v>7</v>
      </c>
      <c r="C15" s="295">
        <v>0</v>
      </c>
      <c r="D15" s="295">
        <v>7</v>
      </c>
      <c r="E15" s="128"/>
      <c r="F15" s="40">
        <f t="shared" si="1"/>
        <v>100</v>
      </c>
      <c r="G15" s="40">
        <f t="shared" si="2"/>
        <v>0</v>
      </c>
      <c r="H15" s="40">
        <f t="shared" si="3"/>
        <v>100</v>
      </c>
    </row>
    <row r="16" spans="1:12" x14ac:dyDescent="0.2">
      <c r="A16" s="106"/>
      <c r="B16" s="295"/>
      <c r="C16" s="295"/>
      <c r="D16" s="295"/>
      <c r="E16" s="128"/>
      <c r="F16" s="40"/>
      <c r="G16" s="40"/>
      <c r="H16" s="40"/>
    </row>
    <row r="17" spans="1:13" s="3" customFormat="1" x14ac:dyDescent="0.2">
      <c r="A17" s="105" t="s">
        <v>89</v>
      </c>
      <c r="B17" s="294">
        <v>91</v>
      </c>
      <c r="C17" s="294">
        <v>5</v>
      </c>
      <c r="D17" s="294">
        <v>86</v>
      </c>
      <c r="E17" s="76"/>
      <c r="F17" s="41">
        <f t="shared" si="1"/>
        <v>99.999999999999986</v>
      </c>
      <c r="G17" s="41">
        <f t="shared" si="2"/>
        <v>5.4945054945054945</v>
      </c>
      <c r="H17" s="41">
        <f t="shared" si="3"/>
        <v>94.505494505494497</v>
      </c>
    </row>
    <row r="18" spans="1:13" x14ac:dyDescent="0.2">
      <c r="A18" s="106" t="s">
        <v>54</v>
      </c>
      <c r="B18" s="295">
        <v>51</v>
      </c>
      <c r="C18" s="295">
        <v>3</v>
      </c>
      <c r="D18" s="295">
        <v>48</v>
      </c>
      <c r="E18" s="128"/>
      <c r="F18" s="40">
        <f t="shared" si="1"/>
        <v>99.999999999999986</v>
      </c>
      <c r="G18" s="40">
        <f t="shared" si="2"/>
        <v>5.8823529411764701</v>
      </c>
      <c r="H18" s="40">
        <f t="shared" si="3"/>
        <v>94.117647058823522</v>
      </c>
    </row>
    <row r="19" spans="1:13" x14ac:dyDescent="0.2">
      <c r="A19" s="106" t="s">
        <v>55</v>
      </c>
      <c r="B19" s="295">
        <v>1</v>
      </c>
      <c r="C19" s="295">
        <v>0</v>
      </c>
      <c r="D19" s="295">
        <v>1</v>
      </c>
      <c r="E19" s="128"/>
      <c r="F19" s="40">
        <f t="shared" si="1"/>
        <v>100</v>
      </c>
      <c r="G19" s="40">
        <f t="shared" si="2"/>
        <v>0</v>
      </c>
      <c r="H19" s="40">
        <f t="shared" si="3"/>
        <v>100</v>
      </c>
    </row>
    <row r="20" spans="1:13" x14ac:dyDescent="0.2">
      <c r="A20" s="106" t="s">
        <v>90</v>
      </c>
      <c r="B20" s="295">
        <v>35</v>
      </c>
      <c r="C20" s="295">
        <v>2</v>
      </c>
      <c r="D20" s="295">
        <v>33</v>
      </c>
      <c r="E20" s="128"/>
      <c r="F20" s="40">
        <f t="shared" si="1"/>
        <v>99.999999999999986</v>
      </c>
      <c r="G20" s="40">
        <f t="shared" si="2"/>
        <v>5.7142857142857144</v>
      </c>
      <c r="H20" s="40">
        <f t="shared" si="3"/>
        <v>94.285714285714278</v>
      </c>
    </row>
    <row r="21" spans="1:13" x14ac:dyDescent="0.2">
      <c r="A21" s="106" t="s">
        <v>91</v>
      </c>
      <c r="B21" s="295">
        <v>4</v>
      </c>
      <c r="C21" s="295">
        <v>0</v>
      </c>
      <c r="D21" s="295">
        <v>4</v>
      </c>
      <c r="E21" s="128"/>
      <c r="F21" s="40">
        <f t="shared" ref="F21" si="4">+G21+H21</f>
        <v>100</v>
      </c>
      <c r="G21" s="40">
        <f t="shared" ref="G21" si="5">+C21/B21*100</f>
        <v>0</v>
      </c>
      <c r="H21" s="40">
        <f t="shared" ref="H21" si="6">+D21/B21*100</f>
        <v>100</v>
      </c>
    </row>
    <row r="22" spans="1:13" x14ac:dyDescent="0.2">
      <c r="A22" s="106"/>
      <c r="B22" s="295"/>
      <c r="C22" s="295"/>
      <c r="D22" s="295"/>
      <c r="E22" s="128"/>
      <c r="F22" s="40"/>
      <c r="G22" s="40"/>
      <c r="H22" s="40"/>
    </row>
    <row r="23" spans="1:13" s="3" customFormat="1" x14ac:dyDescent="0.2">
      <c r="A23" s="110" t="s">
        <v>48</v>
      </c>
      <c r="B23" s="294">
        <v>10115</v>
      </c>
      <c r="C23" s="294">
        <v>721</v>
      </c>
      <c r="D23" s="294">
        <v>9394</v>
      </c>
      <c r="E23" s="76"/>
      <c r="F23" s="41">
        <f t="shared" si="1"/>
        <v>100</v>
      </c>
      <c r="G23" s="41">
        <f t="shared" si="2"/>
        <v>7.1280276816608996</v>
      </c>
      <c r="H23" s="41">
        <f t="shared" si="3"/>
        <v>92.871972318339104</v>
      </c>
      <c r="J23" s="5"/>
      <c r="K23" s="5"/>
      <c r="L23" s="5"/>
      <c r="M23" s="5"/>
    </row>
    <row r="24" spans="1:13" x14ac:dyDescent="0.2">
      <c r="A24" s="106" t="s">
        <v>153</v>
      </c>
      <c r="B24" s="295">
        <v>7172</v>
      </c>
      <c r="C24" s="295">
        <v>33</v>
      </c>
      <c r="D24" s="295">
        <v>7139</v>
      </c>
      <c r="E24" s="128"/>
      <c r="F24" s="40">
        <f t="shared" si="1"/>
        <v>100</v>
      </c>
      <c r="G24" s="40">
        <f t="shared" si="2"/>
        <v>0.46012269938650308</v>
      </c>
      <c r="H24" s="40">
        <f t="shared" si="3"/>
        <v>99.539877300613497</v>
      </c>
      <c r="I24" s="262"/>
      <c r="J24" s="3"/>
      <c r="K24" s="3"/>
      <c r="L24" s="3"/>
      <c r="M24" s="3"/>
    </row>
    <row r="25" spans="1:13" x14ac:dyDescent="0.2">
      <c r="A25" s="106" t="s">
        <v>64</v>
      </c>
      <c r="B25" s="295">
        <v>766</v>
      </c>
      <c r="C25" s="295">
        <v>23</v>
      </c>
      <c r="D25" s="295">
        <v>743</v>
      </c>
      <c r="E25" s="128"/>
      <c r="F25" s="40">
        <f t="shared" si="1"/>
        <v>100</v>
      </c>
      <c r="G25" s="40">
        <f t="shared" si="2"/>
        <v>3.0026109660574414</v>
      </c>
      <c r="H25" s="40">
        <f t="shared" si="3"/>
        <v>96.997389033942554</v>
      </c>
      <c r="I25" s="262"/>
    </row>
    <row r="26" spans="1:13" x14ac:dyDescent="0.2">
      <c r="A26" s="106" t="s">
        <v>63</v>
      </c>
      <c r="B26" s="295">
        <v>44</v>
      </c>
      <c r="C26" s="295">
        <v>3</v>
      </c>
      <c r="D26" s="295">
        <v>41</v>
      </c>
      <c r="E26" s="128"/>
      <c r="F26" s="40">
        <f t="shared" si="1"/>
        <v>99.999999999999986</v>
      </c>
      <c r="G26" s="40">
        <f t="shared" si="2"/>
        <v>6.8181818181818175</v>
      </c>
      <c r="H26" s="40">
        <f t="shared" si="3"/>
        <v>93.181818181818173</v>
      </c>
      <c r="I26" s="262"/>
    </row>
    <row r="27" spans="1:13" x14ac:dyDescent="0.2">
      <c r="A27" s="106" t="s">
        <v>92</v>
      </c>
      <c r="B27" s="295">
        <v>2</v>
      </c>
      <c r="C27" s="295">
        <v>0</v>
      </c>
      <c r="D27" s="295">
        <v>2</v>
      </c>
      <c r="E27" s="128"/>
      <c r="F27" s="40">
        <f t="shared" si="1"/>
        <v>100</v>
      </c>
      <c r="G27" s="40">
        <f t="shared" si="2"/>
        <v>0</v>
      </c>
      <c r="H27" s="40">
        <f t="shared" si="3"/>
        <v>100</v>
      </c>
      <c r="I27" s="262"/>
    </row>
    <row r="28" spans="1:13" x14ac:dyDescent="0.2">
      <c r="A28" s="106" t="s">
        <v>66</v>
      </c>
      <c r="B28" s="295">
        <v>342</v>
      </c>
      <c r="C28" s="295">
        <v>199</v>
      </c>
      <c r="D28" s="295">
        <v>143</v>
      </c>
      <c r="E28" s="128"/>
      <c r="F28" s="40">
        <f t="shared" si="1"/>
        <v>100</v>
      </c>
      <c r="G28" s="40">
        <f t="shared" si="2"/>
        <v>58.187134502923975</v>
      </c>
      <c r="H28" s="40">
        <f t="shared" si="3"/>
        <v>41.812865497076025</v>
      </c>
      <c r="I28" s="262"/>
    </row>
    <row r="29" spans="1:13" x14ac:dyDescent="0.2">
      <c r="A29" s="106" t="s">
        <v>67</v>
      </c>
      <c r="B29" s="295">
        <v>275</v>
      </c>
      <c r="C29" s="295">
        <v>142</v>
      </c>
      <c r="D29" s="295">
        <v>133</v>
      </c>
      <c r="E29" s="128"/>
      <c r="F29" s="40">
        <f t="shared" si="1"/>
        <v>100</v>
      </c>
      <c r="G29" s="40">
        <f t="shared" si="2"/>
        <v>51.636363636363633</v>
      </c>
      <c r="H29" s="40">
        <f t="shared" si="3"/>
        <v>48.363636363636367</v>
      </c>
      <c r="I29" s="262"/>
    </row>
    <row r="30" spans="1:13" x14ac:dyDescent="0.2">
      <c r="A30" s="106" t="s">
        <v>65</v>
      </c>
      <c r="B30" s="295">
        <v>103</v>
      </c>
      <c r="C30" s="295">
        <v>14</v>
      </c>
      <c r="D30" s="295">
        <v>89</v>
      </c>
      <c r="E30" s="128"/>
      <c r="F30" s="40">
        <f t="shared" si="1"/>
        <v>99.999999999999986</v>
      </c>
      <c r="G30" s="40">
        <f t="shared" si="2"/>
        <v>13.592233009708737</v>
      </c>
      <c r="H30" s="40">
        <f t="shared" si="3"/>
        <v>86.40776699029125</v>
      </c>
      <c r="I30" s="262"/>
    </row>
    <row r="31" spans="1:13" x14ac:dyDescent="0.2">
      <c r="A31" s="106" t="s">
        <v>393</v>
      </c>
      <c r="B31" s="295">
        <v>0</v>
      </c>
      <c r="C31" s="295">
        <v>0</v>
      </c>
      <c r="D31" s="295">
        <v>0</v>
      </c>
      <c r="E31" s="128"/>
      <c r="F31" s="40"/>
      <c r="G31" s="40"/>
      <c r="H31" s="40"/>
      <c r="I31" s="262"/>
    </row>
    <row r="32" spans="1:13" x14ac:dyDescent="0.2">
      <c r="A32" s="106" t="s">
        <v>93</v>
      </c>
      <c r="B32" s="295">
        <v>972</v>
      </c>
      <c r="C32" s="295">
        <v>276</v>
      </c>
      <c r="D32" s="295">
        <v>696</v>
      </c>
      <c r="E32" s="16"/>
      <c r="F32" s="40">
        <f t="shared" si="1"/>
        <v>100</v>
      </c>
      <c r="G32" s="40">
        <f t="shared" si="2"/>
        <v>28.39506172839506</v>
      </c>
      <c r="H32" s="40">
        <f t="shared" si="3"/>
        <v>71.604938271604937</v>
      </c>
      <c r="I32" s="262"/>
    </row>
    <row r="33" spans="1:9" x14ac:dyDescent="0.2">
      <c r="A33" s="106" t="s">
        <v>94</v>
      </c>
      <c r="B33" s="295">
        <v>219</v>
      </c>
      <c r="C33" s="295">
        <v>3</v>
      </c>
      <c r="D33" s="295">
        <v>216</v>
      </c>
      <c r="E33" s="16"/>
      <c r="F33" s="40">
        <f t="shared" si="1"/>
        <v>100</v>
      </c>
      <c r="G33" s="40">
        <f t="shared" si="2"/>
        <v>1.3698630136986301</v>
      </c>
      <c r="H33" s="40">
        <f t="shared" si="3"/>
        <v>98.630136986301366</v>
      </c>
      <c r="I33" s="262"/>
    </row>
    <row r="34" spans="1:9" x14ac:dyDescent="0.2">
      <c r="A34" s="106" t="s">
        <v>95</v>
      </c>
      <c r="B34" s="295">
        <v>220</v>
      </c>
      <c r="C34" s="295">
        <v>28</v>
      </c>
      <c r="D34" s="295">
        <v>192</v>
      </c>
      <c r="E34" s="16"/>
      <c r="F34" s="40">
        <f t="shared" si="1"/>
        <v>100</v>
      </c>
      <c r="G34" s="40">
        <f t="shared" si="2"/>
        <v>12.727272727272727</v>
      </c>
      <c r="H34" s="40">
        <f t="shared" si="3"/>
        <v>87.272727272727266</v>
      </c>
      <c r="I34" s="262"/>
    </row>
    <row r="35" spans="1:9" x14ac:dyDescent="0.2">
      <c r="A35" s="16"/>
      <c r="B35" s="248"/>
      <c r="C35" s="248"/>
      <c r="D35" s="248"/>
      <c r="E35" s="16"/>
      <c r="F35" s="40"/>
      <c r="G35" s="40"/>
      <c r="H35" s="40"/>
    </row>
    <row r="36" spans="1:9" x14ac:dyDescent="0.2">
      <c r="A36" s="105" t="s">
        <v>103</v>
      </c>
      <c r="B36" s="294">
        <v>1716</v>
      </c>
      <c r="C36" s="294">
        <v>434</v>
      </c>
      <c r="D36" s="294">
        <v>1282</v>
      </c>
      <c r="E36" s="16"/>
      <c r="F36" s="41">
        <f t="shared" si="1"/>
        <v>100</v>
      </c>
      <c r="G36" s="41">
        <f t="shared" si="2"/>
        <v>25.291375291375289</v>
      </c>
      <c r="H36" s="41">
        <f t="shared" si="3"/>
        <v>74.708624708624711</v>
      </c>
    </row>
    <row r="37" spans="1:9" x14ac:dyDescent="0.2">
      <c r="A37" s="106" t="s">
        <v>70</v>
      </c>
      <c r="B37" s="295">
        <v>137</v>
      </c>
      <c r="C37" s="295">
        <v>19</v>
      </c>
      <c r="D37" s="295">
        <v>118</v>
      </c>
      <c r="E37" s="16"/>
      <c r="F37" s="40">
        <f t="shared" si="1"/>
        <v>99.999999999999986</v>
      </c>
      <c r="G37" s="40">
        <f t="shared" si="2"/>
        <v>13.868613138686131</v>
      </c>
      <c r="H37" s="40">
        <f t="shared" si="3"/>
        <v>86.131386861313857</v>
      </c>
    </row>
    <row r="38" spans="1:9" x14ac:dyDescent="0.2">
      <c r="A38" s="106" t="s">
        <v>104</v>
      </c>
      <c r="B38" s="295">
        <v>215</v>
      </c>
      <c r="C38" s="295">
        <v>24</v>
      </c>
      <c r="D38" s="295">
        <v>191</v>
      </c>
      <c r="E38" s="16"/>
      <c r="F38" s="40">
        <f t="shared" si="1"/>
        <v>100</v>
      </c>
      <c r="G38" s="40">
        <f t="shared" si="2"/>
        <v>11.162790697674419</v>
      </c>
      <c r="H38" s="40">
        <f t="shared" si="3"/>
        <v>88.837209302325576</v>
      </c>
    </row>
    <row r="39" spans="1:9" x14ac:dyDescent="0.2">
      <c r="A39" s="106" t="s">
        <v>105</v>
      </c>
      <c r="B39" s="295">
        <v>21</v>
      </c>
      <c r="C39" s="295">
        <v>4</v>
      </c>
      <c r="D39" s="295">
        <v>17</v>
      </c>
      <c r="E39" s="16"/>
      <c r="F39" s="40">
        <f t="shared" si="1"/>
        <v>100</v>
      </c>
      <c r="G39" s="40">
        <f t="shared" si="2"/>
        <v>19.047619047619047</v>
      </c>
      <c r="H39" s="40">
        <f t="shared" si="3"/>
        <v>80.952380952380949</v>
      </c>
    </row>
    <row r="40" spans="1:9" x14ac:dyDescent="0.2">
      <c r="A40" s="106" t="s">
        <v>76</v>
      </c>
      <c r="B40" s="295">
        <v>68</v>
      </c>
      <c r="C40" s="295">
        <v>4</v>
      </c>
      <c r="D40" s="295">
        <v>64</v>
      </c>
      <c r="E40" s="16"/>
      <c r="F40" s="40">
        <f t="shared" si="1"/>
        <v>99.999999999999986</v>
      </c>
      <c r="G40" s="40">
        <f t="shared" si="2"/>
        <v>5.8823529411764701</v>
      </c>
      <c r="H40" s="40">
        <f t="shared" si="3"/>
        <v>94.117647058823522</v>
      </c>
    </row>
    <row r="41" spans="1:9" x14ac:dyDescent="0.2">
      <c r="A41" s="106" t="s">
        <v>106</v>
      </c>
      <c r="B41" s="295">
        <v>24</v>
      </c>
      <c r="C41" s="295">
        <v>8</v>
      </c>
      <c r="D41" s="295">
        <v>16</v>
      </c>
      <c r="E41" s="16"/>
      <c r="F41" s="40">
        <f t="shared" si="1"/>
        <v>99.999999999999986</v>
      </c>
      <c r="G41" s="40">
        <f t="shared" si="2"/>
        <v>33.333333333333329</v>
      </c>
      <c r="H41" s="40">
        <f t="shared" si="3"/>
        <v>66.666666666666657</v>
      </c>
    </row>
    <row r="42" spans="1:9" x14ac:dyDescent="0.2">
      <c r="A42" s="106" t="s">
        <v>77</v>
      </c>
      <c r="B42" s="295">
        <v>5</v>
      </c>
      <c r="C42" s="295">
        <v>1</v>
      </c>
      <c r="D42" s="295">
        <v>4</v>
      </c>
      <c r="E42" s="16"/>
      <c r="F42" s="40">
        <f t="shared" si="1"/>
        <v>100</v>
      </c>
      <c r="G42" s="40">
        <f t="shared" si="2"/>
        <v>20</v>
      </c>
      <c r="H42" s="40">
        <f t="shared" si="3"/>
        <v>80</v>
      </c>
    </row>
    <row r="43" spans="1:9" x14ac:dyDescent="0.2">
      <c r="A43" s="106" t="s">
        <v>107</v>
      </c>
      <c r="B43" s="295">
        <v>3</v>
      </c>
      <c r="C43" s="295">
        <v>1</v>
      </c>
      <c r="D43" s="295">
        <v>2</v>
      </c>
      <c r="E43" s="16"/>
      <c r="F43" s="40">
        <f t="shared" si="1"/>
        <v>99.999999999999986</v>
      </c>
      <c r="G43" s="40">
        <f t="shared" si="2"/>
        <v>33.333333333333329</v>
      </c>
      <c r="H43" s="40">
        <f t="shared" si="3"/>
        <v>66.666666666666657</v>
      </c>
    </row>
    <row r="44" spans="1:9" x14ac:dyDescent="0.2">
      <c r="A44" s="106" t="s">
        <v>108</v>
      </c>
      <c r="B44" s="295">
        <v>164</v>
      </c>
      <c r="C44" s="295">
        <v>144</v>
      </c>
      <c r="D44" s="295">
        <v>20</v>
      </c>
      <c r="E44" s="16"/>
      <c r="F44" s="40">
        <f t="shared" si="1"/>
        <v>100</v>
      </c>
      <c r="G44" s="40">
        <f t="shared" si="2"/>
        <v>87.804878048780495</v>
      </c>
      <c r="H44" s="40">
        <f t="shared" si="3"/>
        <v>12.195121951219512</v>
      </c>
    </row>
    <row r="45" spans="1:9" x14ac:dyDescent="0.2">
      <c r="A45" s="106" t="s">
        <v>109</v>
      </c>
      <c r="B45" s="295">
        <v>102</v>
      </c>
      <c r="C45" s="295">
        <v>83</v>
      </c>
      <c r="D45" s="295">
        <v>19</v>
      </c>
      <c r="E45" s="16"/>
      <c r="F45" s="40">
        <f t="shared" si="1"/>
        <v>100</v>
      </c>
      <c r="G45" s="40">
        <f t="shared" si="2"/>
        <v>81.372549019607845</v>
      </c>
      <c r="H45" s="40">
        <f t="shared" si="3"/>
        <v>18.627450980392158</v>
      </c>
    </row>
    <row r="46" spans="1:9" x14ac:dyDescent="0.2">
      <c r="A46" s="106" t="s">
        <v>110</v>
      </c>
      <c r="B46" s="295">
        <v>494</v>
      </c>
      <c r="C46" s="295">
        <v>94</v>
      </c>
      <c r="D46" s="295">
        <v>400</v>
      </c>
      <c r="E46" s="16"/>
      <c r="F46" s="40">
        <f t="shared" si="1"/>
        <v>100</v>
      </c>
      <c r="G46" s="40">
        <f t="shared" si="2"/>
        <v>19.02834008097166</v>
      </c>
      <c r="H46" s="40">
        <f t="shared" si="3"/>
        <v>80.97165991902834</v>
      </c>
    </row>
    <row r="47" spans="1:9" x14ac:dyDescent="0.2">
      <c r="A47" s="106" t="s">
        <v>71</v>
      </c>
      <c r="B47" s="295">
        <v>296</v>
      </c>
      <c r="C47" s="295">
        <v>21</v>
      </c>
      <c r="D47" s="295">
        <v>275</v>
      </c>
      <c r="E47" s="16"/>
      <c r="F47" s="40">
        <f t="shared" si="1"/>
        <v>100</v>
      </c>
      <c r="G47" s="40">
        <f t="shared" si="2"/>
        <v>7.0945945945945947</v>
      </c>
      <c r="H47" s="40">
        <f t="shared" si="3"/>
        <v>92.905405405405403</v>
      </c>
    </row>
    <row r="48" spans="1:9" x14ac:dyDescent="0.2">
      <c r="A48" s="106" t="s">
        <v>124</v>
      </c>
      <c r="B48" s="295">
        <v>75</v>
      </c>
      <c r="C48" s="295">
        <v>10</v>
      </c>
      <c r="D48" s="295">
        <v>65</v>
      </c>
      <c r="E48" s="16"/>
      <c r="F48" s="40">
        <f t="shared" si="1"/>
        <v>100</v>
      </c>
      <c r="G48" s="40">
        <f t="shared" si="2"/>
        <v>13.333333333333334</v>
      </c>
      <c r="H48" s="40">
        <f t="shared" si="3"/>
        <v>86.666666666666671</v>
      </c>
    </row>
    <row r="49" spans="1:8" ht="13.5" thickBot="1" x14ac:dyDescent="0.25">
      <c r="A49" s="111" t="s">
        <v>56</v>
      </c>
      <c r="B49" s="296">
        <v>112</v>
      </c>
      <c r="C49" s="296">
        <v>21</v>
      </c>
      <c r="D49" s="296">
        <v>91</v>
      </c>
      <c r="E49" s="17"/>
      <c r="F49" s="43">
        <f t="shared" si="1"/>
        <v>100</v>
      </c>
      <c r="G49" s="43">
        <f t="shared" si="2"/>
        <v>18.75</v>
      </c>
      <c r="H49" s="43">
        <f t="shared" si="3"/>
        <v>81.25</v>
      </c>
    </row>
    <row r="50" spans="1:8" x14ac:dyDescent="0.2">
      <c r="A50" s="376" t="s">
        <v>232</v>
      </c>
      <c r="B50" s="376"/>
      <c r="C50" s="376"/>
      <c r="D50" s="376"/>
      <c r="E50" s="376"/>
      <c r="F50" s="376"/>
      <c r="G50" s="376"/>
      <c r="H50" s="376"/>
    </row>
  </sheetData>
  <mergeCells count="9">
    <mergeCell ref="A1:H1"/>
    <mergeCell ref="A50:H50"/>
    <mergeCell ref="B7:D7"/>
    <mergeCell ref="F7:H7"/>
    <mergeCell ref="A7:A8"/>
    <mergeCell ref="A2:H2"/>
    <mergeCell ref="A3:H3"/>
    <mergeCell ref="A4:H4"/>
    <mergeCell ref="A5:H5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7"/>
  <sheetViews>
    <sheetView zoomScaleNormal="100" workbookViewId="0">
      <selection activeCell="K18" sqref="K18"/>
    </sheetView>
  </sheetViews>
  <sheetFormatPr baseColWidth="10" defaultRowHeight="12.75" x14ac:dyDescent="0.2"/>
  <cols>
    <col min="1" max="1" width="18.140625" style="18" customWidth="1"/>
    <col min="2" max="2" width="8.140625" style="19" bestFit="1" customWidth="1"/>
    <col min="3" max="3" width="10.85546875" style="19" customWidth="1"/>
    <col min="4" max="4" width="5.85546875" style="19" bestFit="1" customWidth="1"/>
    <col min="5" max="5" width="7.28515625" style="19" bestFit="1" customWidth="1"/>
    <col min="6" max="6" width="6.85546875" style="19" bestFit="1" customWidth="1"/>
    <col min="7" max="8" width="9.5703125" style="19" bestFit="1" customWidth="1"/>
    <col min="9" max="9" width="9.7109375" style="19" bestFit="1" customWidth="1"/>
    <col min="10" max="10" width="10" style="19" bestFit="1" customWidth="1"/>
    <col min="11" max="11" width="10" style="19" customWidth="1"/>
    <col min="12" max="12" width="9.85546875" style="5" bestFit="1" customWidth="1"/>
    <col min="13" max="13" width="8.140625" style="5" bestFit="1" customWidth="1"/>
    <col min="14" max="242" width="11.42578125" style="5"/>
    <col min="243" max="243" width="18.140625" style="5" customWidth="1"/>
    <col min="244" max="244" width="6.5703125" style="5" customWidth="1"/>
    <col min="245" max="245" width="9.28515625" style="5" bestFit="1" customWidth="1"/>
    <col min="246" max="246" width="9.42578125" style="5" bestFit="1" customWidth="1"/>
    <col min="247" max="247" width="10.5703125" style="5" bestFit="1" customWidth="1"/>
    <col min="248" max="248" width="6.42578125" style="5" bestFit="1" customWidth="1"/>
    <col min="249" max="249" width="7.5703125" style="5" bestFit="1" customWidth="1"/>
    <col min="250" max="250" width="7.85546875" style="5" bestFit="1" customWidth="1"/>
    <col min="251" max="252" width="9.7109375" style="5" bestFit="1" customWidth="1"/>
    <col min="253" max="253" width="8.85546875" style="5" customWidth="1"/>
    <col min="254" max="498" width="11.42578125" style="5"/>
    <col min="499" max="499" width="18.140625" style="5" customWidth="1"/>
    <col min="500" max="500" width="6.5703125" style="5" customWidth="1"/>
    <col min="501" max="501" width="9.28515625" style="5" bestFit="1" customWidth="1"/>
    <col min="502" max="502" width="9.42578125" style="5" bestFit="1" customWidth="1"/>
    <col min="503" max="503" width="10.5703125" style="5" bestFit="1" customWidth="1"/>
    <col min="504" max="504" width="6.42578125" style="5" bestFit="1" customWidth="1"/>
    <col min="505" max="505" width="7.5703125" style="5" bestFit="1" customWidth="1"/>
    <col min="506" max="506" width="7.85546875" style="5" bestFit="1" customWidth="1"/>
    <col min="507" max="508" width="9.7109375" style="5" bestFit="1" customWidth="1"/>
    <col min="509" max="509" width="8.85546875" style="5" customWidth="1"/>
    <col min="510" max="754" width="11.42578125" style="5"/>
    <col min="755" max="755" width="18.140625" style="5" customWidth="1"/>
    <col min="756" max="756" width="6.5703125" style="5" customWidth="1"/>
    <col min="757" max="757" width="9.28515625" style="5" bestFit="1" customWidth="1"/>
    <col min="758" max="758" width="9.42578125" style="5" bestFit="1" customWidth="1"/>
    <col min="759" max="759" width="10.5703125" style="5" bestFit="1" customWidth="1"/>
    <col min="760" max="760" width="6.42578125" style="5" bestFit="1" customWidth="1"/>
    <col min="761" max="761" width="7.5703125" style="5" bestFit="1" customWidth="1"/>
    <col min="762" max="762" width="7.85546875" style="5" bestFit="1" customWidth="1"/>
    <col min="763" max="764" width="9.7109375" style="5" bestFit="1" customWidth="1"/>
    <col min="765" max="765" width="8.85546875" style="5" customWidth="1"/>
    <col min="766" max="1010" width="11.42578125" style="5"/>
    <col min="1011" max="1011" width="18.140625" style="5" customWidth="1"/>
    <col min="1012" max="1012" width="6.5703125" style="5" customWidth="1"/>
    <col min="1013" max="1013" width="9.28515625" style="5" bestFit="1" customWidth="1"/>
    <col min="1014" max="1014" width="9.42578125" style="5" bestFit="1" customWidth="1"/>
    <col min="1015" max="1015" width="10.5703125" style="5" bestFit="1" customWidth="1"/>
    <col min="1016" max="1016" width="6.42578125" style="5" bestFit="1" customWidth="1"/>
    <col min="1017" max="1017" width="7.5703125" style="5" bestFit="1" customWidth="1"/>
    <col min="1018" max="1018" width="7.85546875" style="5" bestFit="1" customWidth="1"/>
    <col min="1019" max="1020" width="9.7109375" style="5" bestFit="1" customWidth="1"/>
    <col min="1021" max="1021" width="8.85546875" style="5" customWidth="1"/>
    <col min="1022" max="1266" width="11.42578125" style="5"/>
    <col min="1267" max="1267" width="18.140625" style="5" customWidth="1"/>
    <col min="1268" max="1268" width="6.5703125" style="5" customWidth="1"/>
    <col min="1269" max="1269" width="9.28515625" style="5" bestFit="1" customWidth="1"/>
    <col min="1270" max="1270" width="9.42578125" style="5" bestFit="1" customWidth="1"/>
    <col min="1271" max="1271" width="10.5703125" style="5" bestFit="1" customWidth="1"/>
    <col min="1272" max="1272" width="6.42578125" style="5" bestFit="1" customWidth="1"/>
    <col min="1273" max="1273" width="7.5703125" style="5" bestFit="1" customWidth="1"/>
    <col min="1274" max="1274" width="7.85546875" style="5" bestFit="1" customWidth="1"/>
    <col min="1275" max="1276" width="9.7109375" style="5" bestFit="1" customWidth="1"/>
    <col min="1277" max="1277" width="8.85546875" style="5" customWidth="1"/>
    <col min="1278" max="1522" width="11.42578125" style="5"/>
    <col min="1523" max="1523" width="18.140625" style="5" customWidth="1"/>
    <col min="1524" max="1524" width="6.5703125" style="5" customWidth="1"/>
    <col min="1525" max="1525" width="9.28515625" style="5" bestFit="1" customWidth="1"/>
    <col min="1526" max="1526" width="9.42578125" style="5" bestFit="1" customWidth="1"/>
    <col min="1527" max="1527" width="10.5703125" style="5" bestFit="1" customWidth="1"/>
    <col min="1528" max="1528" width="6.42578125" style="5" bestFit="1" customWidth="1"/>
    <col min="1529" max="1529" width="7.5703125" style="5" bestFit="1" customWidth="1"/>
    <col min="1530" max="1530" width="7.85546875" style="5" bestFit="1" customWidth="1"/>
    <col min="1531" max="1532" width="9.7109375" style="5" bestFit="1" customWidth="1"/>
    <col min="1533" max="1533" width="8.85546875" style="5" customWidth="1"/>
    <col min="1534" max="1778" width="11.42578125" style="5"/>
    <col min="1779" max="1779" width="18.140625" style="5" customWidth="1"/>
    <col min="1780" max="1780" width="6.5703125" style="5" customWidth="1"/>
    <col min="1781" max="1781" width="9.28515625" style="5" bestFit="1" customWidth="1"/>
    <col min="1782" max="1782" width="9.42578125" style="5" bestFit="1" customWidth="1"/>
    <col min="1783" max="1783" width="10.5703125" style="5" bestFit="1" customWidth="1"/>
    <col min="1784" max="1784" width="6.42578125" style="5" bestFit="1" customWidth="1"/>
    <col min="1785" max="1785" width="7.5703125" style="5" bestFit="1" customWidth="1"/>
    <col min="1786" max="1786" width="7.85546875" style="5" bestFit="1" customWidth="1"/>
    <col min="1787" max="1788" width="9.7109375" style="5" bestFit="1" customWidth="1"/>
    <col min="1789" max="1789" width="8.85546875" style="5" customWidth="1"/>
    <col min="1790" max="2034" width="11.42578125" style="5"/>
    <col min="2035" max="2035" width="18.140625" style="5" customWidth="1"/>
    <col min="2036" max="2036" width="6.5703125" style="5" customWidth="1"/>
    <col min="2037" max="2037" width="9.28515625" style="5" bestFit="1" customWidth="1"/>
    <col min="2038" max="2038" width="9.42578125" style="5" bestFit="1" customWidth="1"/>
    <col min="2039" max="2039" width="10.5703125" style="5" bestFit="1" customWidth="1"/>
    <col min="2040" max="2040" width="6.42578125" style="5" bestFit="1" customWidth="1"/>
    <col min="2041" max="2041" width="7.5703125" style="5" bestFit="1" customWidth="1"/>
    <col min="2042" max="2042" width="7.85546875" style="5" bestFit="1" customWidth="1"/>
    <col min="2043" max="2044" width="9.7109375" style="5" bestFit="1" customWidth="1"/>
    <col min="2045" max="2045" width="8.85546875" style="5" customWidth="1"/>
    <col min="2046" max="2290" width="11.42578125" style="5"/>
    <col min="2291" max="2291" width="18.140625" style="5" customWidth="1"/>
    <col min="2292" max="2292" width="6.5703125" style="5" customWidth="1"/>
    <col min="2293" max="2293" width="9.28515625" style="5" bestFit="1" customWidth="1"/>
    <col min="2294" max="2294" width="9.42578125" style="5" bestFit="1" customWidth="1"/>
    <col min="2295" max="2295" width="10.5703125" style="5" bestFit="1" customWidth="1"/>
    <col min="2296" max="2296" width="6.42578125" style="5" bestFit="1" customWidth="1"/>
    <col min="2297" max="2297" width="7.5703125" style="5" bestFit="1" customWidth="1"/>
    <col min="2298" max="2298" width="7.85546875" style="5" bestFit="1" customWidth="1"/>
    <col min="2299" max="2300" width="9.7109375" style="5" bestFit="1" customWidth="1"/>
    <col min="2301" max="2301" width="8.85546875" style="5" customWidth="1"/>
    <col min="2302" max="2546" width="11.42578125" style="5"/>
    <col min="2547" max="2547" width="18.140625" style="5" customWidth="1"/>
    <col min="2548" max="2548" width="6.5703125" style="5" customWidth="1"/>
    <col min="2549" max="2549" width="9.28515625" style="5" bestFit="1" customWidth="1"/>
    <col min="2550" max="2550" width="9.42578125" style="5" bestFit="1" customWidth="1"/>
    <col min="2551" max="2551" width="10.5703125" style="5" bestFit="1" customWidth="1"/>
    <col min="2552" max="2552" width="6.42578125" style="5" bestFit="1" customWidth="1"/>
    <col min="2553" max="2553" width="7.5703125" style="5" bestFit="1" customWidth="1"/>
    <col min="2554" max="2554" width="7.85546875" style="5" bestFit="1" customWidth="1"/>
    <col min="2555" max="2556" width="9.7109375" style="5" bestFit="1" customWidth="1"/>
    <col min="2557" max="2557" width="8.85546875" style="5" customWidth="1"/>
    <col min="2558" max="2802" width="11.42578125" style="5"/>
    <col min="2803" max="2803" width="18.140625" style="5" customWidth="1"/>
    <col min="2804" max="2804" width="6.5703125" style="5" customWidth="1"/>
    <col min="2805" max="2805" width="9.28515625" style="5" bestFit="1" customWidth="1"/>
    <col min="2806" max="2806" width="9.42578125" style="5" bestFit="1" customWidth="1"/>
    <col min="2807" max="2807" width="10.5703125" style="5" bestFit="1" customWidth="1"/>
    <col min="2808" max="2808" width="6.42578125" style="5" bestFit="1" customWidth="1"/>
    <col min="2809" max="2809" width="7.5703125" style="5" bestFit="1" customWidth="1"/>
    <col min="2810" max="2810" width="7.85546875" style="5" bestFit="1" customWidth="1"/>
    <col min="2811" max="2812" width="9.7109375" style="5" bestFit="1" customWidth="1"/>
    <col min="2813" max="2813" width="8.85546875" style="5" customWidth="1"/>
    <col min="2814" max="3058" width="11.42578125" style="5"/>
    <col min="3059" max="3059" width="18.140625" style="5" customWidth="1"/>
    <col min="3060" max="3060" width="6.5703125" style="5" customWidth="1"/>
    <col min="3061" max="3061" width="9.28515625" style="5" bestFit="1" customWidth="1"/>
    <col min="3062" max="3062" width="9.42578125" style="5" bestFit="1" customWidth="1"/>
    <col min="3063" max="3063" width="10.5703125" style="5" bestFit="1" customWidth="1"/>
    <col min="3064" max="3064" width="6.42578125" style="5" bestFit="1" customWidth="1"/>
    <col min="3065" max="3065" width="7.5703125" style="5" bestFit="1" customWidth="1"/>
    <col min="3066" max="3066" width="7.85546875" style="5" bestFit="1" customWidth="1"/>
    <col min="3067" max="3068" width="9.7109375" style="5" bestFit="1" customWidth="1"/>
    <col min="3069" max="3069" width="8.85546875" style="5" customWidth="1"/>
    <col min="3070" max="3314" width="11.42578125" style="5"/>
    <col min="3315" max="3315" width="18.140625" style="5" customWidth="1"/>
    <col min="3316" max="3316" width="6.5703125" style="5" customWidth="1"/>
    <col min="3317" max="3317" width="9.28515625" style="5" bestFit="1" customWidth="1"/>
    <col min="3318" max="3318" width="9.42578125" style="5" bestFit="1" customWidth="1"/>
    <col min="3319" max="3319" width="10.5703125" style="5" bestFit="1" customWidth="1"/>
    <col min="3320" max="3320" width="6.42578125" style="5" bestFit="1" customWidth="1"/>
    <col min="3321" max="3321" width="7.5703125" style="5" bestFit="1" customWidth="1"/>
    <col min="3322" max="3322" width="7.85546875" style="5" bestFit="1" customWidth="1"/>
    <col min="3323" max="3324" width="9.7109375" style="5" bestFit="1" customWidth="1"/>
    <col min="3325" max="3325" width="8.85546875" style="5" customWidth="1"/>
    <col min="3326" max="3570" width="11.42578125" style="5"/>
    <col min="3571" max="3571" width="18.140625" style="5" customWidth="1"/>
    <col min="3572" max="3572" width="6.5703125" style="5" customWidth="1"/>
    <col min="3573" max="3573" width="9.28515625" style="5" bestFit="1" customWidth="1"/>
    <col min="3574" max="3574" width="9.42578125" style="5" bestFit="1" customWidth="1"/>
    <col min="3575" max="3575" width="10.5703125" style="5" bestFit="1" customWidth="1"/>
    <col min="3576" max="3576" width="6.42578125" style="5" bestFit="1" customWidth="1"/>
    <col min="3577" max="3577" width="7.5703125" style="5" bestFit="1" customWidth="1"/>
    <col min="3578" max="3578" width="7.85546875" style="5" bestFit="1" customWidth="1"/>
    <col min="3579" max="3580" width="9.7109375" style="5" bestFit="1" customWidth="1"/>
    <col min="3581" max="3581" width="8.85546875" style="5" customWidth="1"/>
    <col min="3582" max="3826" width="11.42578125" style="5"/>
    <col min="3827" max="3827" width="18.140625" style="5" customWidth="1"/>
    <col min="3828" max="3828" width="6.5703125" style="5" customWidth="1"/>
    <col min="3829" max="3829" width="9.28515625" style="5" bestFit="1" customWidth="1"/>
    <col min="3830" max="3830" width="9.42578125" style="5" bestFit="1" customWidth="1"/>
    <col min="3831" max="3831" width="10.5703125" style="5" bestFit="1" customWidth="1"/>
    <col min="3832" max="3832" width="6.42578125" style="5" bestFit="1" customWidth="1"/>
    <col min="3833" max="3833" width="7.5703125" style="5" bestFit="1" customWidth="1"/>
    <col min="3834" max="3834" width="7.85546875" style="5" bestFit="1" customWidth="1"/>
    <col min="3835" max="3836" width="9.7109375" style="5" bestFit="1" customWidth="1"/>
    <col min="3837" max="3837" width="8.85546875" style="5" customWidth="1"/>
    <col min="3838" max="4082" width="11.42578125" style="5"/>
    <col min="4083" max="4083" width="18.140625" style="5" customWidth="1"/>
    <col min="4084" max="4084" width="6.5703125" style="5" customWidth="1"/>
    <col min="4085" max="4085" width="9.28515625" style="5" bestFit="1" customWidth="1"/>
    <col min="4086" max="4086" width="9.42578125" style="5" bestFit="1" customWidth="1"/>
    <col min="4087" max="4087" width="10.5703125" style="5" bestFit="1" customWidth="1"/>
    <col min="4088" max="4088" width="6.42578125" style="5" bestFit="1" customWidth="1"/>
    <col min="4089" max="4089" width="7.5703125" style="5" bestFit="1" customWidth="1"/>
    <col min="4090" max="4090" width="7.85546875" style="5" bestFit="1" customWidth="1"/>
    <col min="4091" max="4092" width="9.7109375" style="5" bestFit="1" customWidth="1"/>
    <col min="4093" max="4093" width="8.85546875" style="5" customWidth="1"/>
    <col min="4094" max="4338" width="11.42578125" style="5"/>
    <col min="4339" max="4339" width="18.140625" style="5" customWidth="1"/>
    <col min="4340" max="4340" width="6.5703125" style="5" customWidth="1"/>
    <col min="4341" max="4341" width="9.28515625" style="5" bestFit="1" customWidth="1"/>
    <col min="4342" max="4342" width="9.42578125" style="5" bestFit="1" customWidth="1"/>
    <col min="4343" max="4343" width="10.5703125" style="5" bestFit="1" customWidth="1"/>
    <col min="4344" max="4344" width="6.42578125" style="5" bestFit="1" customWidth="1"/>
    <col min="4345" max="4345" width="7.5703125" style="5" bestFit="1" customWidth="1"/>
    <col min="4346" max="4346" width="7.85546875" style="5" bestFit="1" customWidth="1"/>
    <col min="4347" max="4348" width="9.7109375" style="5" bestFit="1" customWidth="1"/>
    <col min="4349" max="4349" width="8.85546875" style="5" customWidth="1"/>
    <col min="4350" max="4594" width="11.42578125" style="5"/>
    <col min="4595" max="4595" width="18.140625" style="5" customWidth="1"/>
    <col min="4596" max="4596" width="6.5703125" style="5" customWidth="1"/>
    <col min="4597" max="4597" width="9.28515625" style="5" bestFit="1" customWidth="1"/>
    <col min="4598" max="4598" width="9.42578125" style="5" bestFit="1" customWidth="1"/>
    <col min="4599" max="4599" width="10.5703125" style="5" bestFit="1" customWidth="1"/>
    <col min="4600" max="4600" width="6.42578125" style="5" bestFit="1" customWidth="1"/>
    <col min="4601" max="4601" width="7.5703125" style="5" bestFit="1" customWidth="1"/>
    <col min="4602" max="4602" width="7.85546875" style="5" bestFit="1" customWidth="1"/>
    <col min="4603" max="4604" width="9.7109375" style="5" bestFit="1" customWidth="1"/>
    <col min="4605" max="4605" width="8.85546875" style="5" customWidth="1"/>
    <col min="4606" max="4850" width="11.42578125" style="5"/>
    <col min="4851" max="4851" width="18.140625" style="5" customWidth="1"/>
    <col min="4852" max="4852" width="6.5703125" style="5" customWidth="1"/>
    <col min="4853" max="4853" width="9.28515625" style="5" bestFit="1" customWidth="1"/>
    <col min="4854" max="4854" width="9.42578125" style="5" bestFit="1" customWidth="1"/>
    <col min="4855" max="4855" width="10.5703125" style="5" bestFit="1" customWidth="1"/>
    <col min="4856" max="4856" width="6.42578125" style="5" bestFit="1" customWidth="1"/>
    <col min="4857" max="4857" width="7.5703125" style="5" bestFit="1" customWidth="1"/>
    <col min="4858" max="4858" width="7.85546875" style="5" bestFit="1" customWidth="1"/>
    <col min="4859" max="4860" width="9.7109375" style="5" bestFit="1" customWidth="1"/>
    <col min="4861" max="4861" width="8.85546875" style="5" customWidth="1"/>
    <col min="4862" max="5106" width="11.42578125" style="5"/>
    <col min="5107" max="5107" width="18.140625" style="5" customWidth="1"/>
    <col min="5108" max="5108" width="6.5703125" style="5" customWidth="1"/>
    <col min="5109" max="5109" width="9.28515625" style="5" bestFit="1" customWidth="1"/>
    <col min="5110" max="5110" width="9.42578125" style="5" bestFit="1" customWidth="1"/>
    <col min="5111" max="5111" width="10.5703125" style="5" bestFit="1" customWidth="1"/>
    <col min="5112" max="5112" width="6.42578125" style="5" bestFit="1" customWidth="1"/>
    <col min="5113" max="5113" width="7.5703125" style="5" bestFit="1" customWidth="1"/>
    <col min="5114" max="5114" width="7.85546875" style="5" bestFit="1" customWidth="1"/>
    <col min="5115" max="5116" width="9.7109375" style="5" bestFit="1" customWidth="1"/>
    <col min="5117" max="5117" width="8.85546875" style="5" customWidth="1"/>
    <col min="5118" max="5362" width="11.42578125" style="5"/>
    <col min="5363" max="5363" width="18.140625" style="5" customWidth="1"/>
    <col min="5364" max="5364" width="6.5703125" style="5" customWidth="1"/>
    <col min="5365" max="5365" width="9.28515625" style="5" bestFit="1" customWidth="1"/>
    <col min="5366" max="5366" width="9.42578125" style="5" bestFit="1" customWidth="1"/>
    <col min="5367" max="5367" width="10.5703125" style="5" bestFit="1" customWidth="1"/>
    <col min="5368" max="5368" width="6.42578125" style="5" bestFit="1" customWidth="1"/>
    <col min="5369" max="5369" width="7.5703125" style="5" bestFit="1" customWidth="1"/>
    <col min="5370" max="5370" width="7.85546875" style="5" bestFit="1" customWidth="1"/>
    <col min="5371" max="5372" width="9.7109375" style="5" bestFit="1" customWidth="1"/>
    <col min="5373" max="5373" width="8.85546875" style="5" customWidth="1"/>
    <col min="5374" max="5618" width="11.42578125" style="5"/>
    <col min="5619" max="5619" width="18.140625" style="5" customWidth="1"/>
    <col min="5620" max="5620" width="6.5703125" style="5" customWidth="1"/>
    <col min="5621" max="5621" width="9.28515625" style="5" bestFit="1" customWidth="1"/>
    <col min="5622" max="5622" width="9.42578125" style="5" bestFit="1" customWidth="1"/>
    <col min="5623" max="5623" width="10.5703125" style="5" bestFit="1" customWidth="1"/>
    <col min="5624" max="5624" width="6.42578125" style="5" bestFit="1" customWidth="1"/>
    <col min="5625" max="5625" width="7.5703125" style="5" bestFit="1" customWidth="1"/>
    <col min="5626" max="5626" width="7.85546875" style="5" bestFit="1" customWidth="1"/>
    <col min="5627" max="5628" width="9.7109375" style="5" bestFit="1" customWidth="1"/>
    <col min="5629" max="5629" width="8.85546875" style="5" customWidth="1"/>
    <col min="5630" max="5874" width="11.42578125" style="5"/>
    <col min="5875" max="5875" width="18.140625" style="5" customWidth="1"/>
    <col min="5876" max="5876" width="6.5703125" style="5" customWidth="1"/>
    <col min="5877" max="5877" width="9.28515625" style="5" bestFit="1" customWidth="1"/>
    <col min="5878" max="5878" width="9.42578125" style="5" bestFit="1" customWidth="1"/>
    <col min="5879" max="5879" width="10.5703125" style="5" bestFit="1" customWidth="1"/>
    <col min="5880" max="5880" width="6.42578125" style="5" bestFit="1" customWidth="1"/>
    <col min="5881" max="5881" width="7.5703125" style="5" bestFit="1" customWidth="1"/>
    <col min="5882" max="5882" width="7.85546875" style="5" bestFit="1" customWidth="1"/>
    <col min="5883" max="5884" width="9.7109375" style="5" bestFit="1" customWidth="1"/>
    <col min="5885" max="5885" width="8.85546875" style="5" customWidth="1"/>
    <col min="5886" max="6130" width="11.42578125" style="5"/>
    <col min="6131" max="6131" width="18.140625" style="5" customWidth="1"/>
    <col min="6132" max="6132" width="6.5703125" style="5" customWidth="1"/>
    <col min="6133" max="6133" width="9.28515625" style="5" bestFit="1" customWidth="1"/>
    <col min="6134" max="6134" width="9.42578125" style="5" bestFit="1" customWidth="1"/>
    <col min="6135" max="6135" width="10.5703125" style="5" bestFit="1" customWidth="1"/>
    <col min="6136" max="6136" width="6.42578125" style="5" bestFit="1" customWidth="1"/>
    <col min="6137" max="6137" width="7.5703125" style="5" bestFit="1" customWidth="1"/>
    <col min="6138" max="6138" width="7.85546875" style="5" bestFit="1" customWidth="1"/>
    <col min="6139" max="6140" width="9.7109375" style="5" bestFit="1" customWidth="1"/>
    <col min="6141" max="6141" width="8.85546875" style="5" customWidth="1"/>
    <col min="6142" max="6386" width="11.42578125" style="5"/>
    <col min="6387" max="6387" width="18.140625" style="5" customWidth="1"/>
    <col min="6388" max="6388" width="6.5703125" style="5" customWidth="1"/>
    <col min="6389" max="6389" width="9.28515625" style="5" bestFit="1" customWidth="1"/>
    <col min="6390" max="6390" width="9.42578125" style="5" bestFit="1" customWidth="1"/>
    <col min="6391" max="6391" width="10.5703125" style="5" bestFit="1" customWidth="1"/>
    <col min="6392" max="6392" width="6.42578125" style="5" bestFit="1" customWidth="1"/>
    <col min="6393" max="6393" width="7.5703125" style="5" bestFit="1" customWidth="1"/>
    <col min="6394" max="6394" width="7.85546875" style="5" bestFit="1" customWidth="1"/>
    <col min="6395" max="6396" width="9.7109375" style="5" bestFit="1" customWidth="1"/>
    <col min="6397" max="6397" width="8.85546875" style="5" customWidth="1"/>
    <col min="6398" max="6642" width="11.42578125" style="5"/>
    <col min="6643" max="6643" width="18.140625" style="5" customWidth="1"/>
    <col min="6644" max="6644" width="6.5703125" style="5" customWidth="1"/>
    <col min="6645" max="6645" width="9.28515625" style="5" bestFit="1" customWidth="1"/>
    <col min="6646" max="6646" width="9.42578125" style="5" bestFit="1" customWidth="1"/>
    <col min="6647" max="6647" width="10.5703125" style="5" bestFit="1" customWidth="1"/>
    <col min="6648" max="6648" width="6.42578125" style="5" bestFit="1" customWidth="1"/>
    <col min="6649" max="6649" width="7.5703125" style="5" bestFit="1" customWidth="1"/>
    <col min="6650" max="6650" width="7.85546875" style="5" bestFit="1" customWidth="1"/>
    <col min="6651" max="6652" width="9.7109375" style="5" bestFit="1" customWidth="1"/>
    <col min="6653" max="6653" width="8.85546875" style="5" customWidth="1"/>
    <col min="6654" max="6898" width="11.42578125" style="5"/>
    <col min="6899" max="6899" width="18.140625" style="5" customWidth="1"/>
    <col min="6900" max="6900" width="6.5703125" style="5" customWidth="1"/>
    <col min="6901" max="6901" width="9.28515625" style="5" bestFit="1" customWidth="1"/>
    <col min="6902" max="6902" width="9.42578125" style="5" bestFit="1" customWidth="1"/>
    <col min="6903" max="6903" width="10.5703125" style="5" bestFit="1" customWidth="1"/>
    <col min="6904" max="6904" width="6.42578125" style="5" bestFit="1" customWidth="1"/>
    <col min="6905" max="6905" width="7.5703125" style="5" bestFit="1" customWidth="1"/>
    <col min="6906" max="6906" width="7.85546875" style="5" bestFit="1" customWidth="1"/>
    <col min="6907" max="6908" width="9.7109375" style="5" bestFit="1" customWidth="1"/>
    <col min="6909" max="6909" width="8.85546875" style="5" customWidth="1"/>
    <col min="6910" max="7154" width="11.42578125" style="5"/>
    <col min="7155" max="7155" width="18.140625" style="5" customWidth="1"/>
    <col min="7156" max="7156" width="6.5703125" style="5" customWidth="1"/>
    <col min="7157" max="7157" width="9.28515625" style="5" bestFit="1" customWidth="1"/>
    <col min="7158" max="7158" width="9.42578125" style="5" bestFit="1" customWidth="1"/>
    <col min="7159" max="7159" width="10.5703125" style="5" bestFit="1" customWidth="1"/>
    <col min="7160" max="7160" width="6.42578125" style="5" bestFit="1" customWidth="1"/>
    <col min="7161" max="7161" width="7.5703125" style="5" bestFit="1" customWidth="1"/>
    <col min="7162" max="7162" width="7.85546875" style="5" bestFit="1" customWidth="1"/>
    <col min="7163" max="7164" width="9.7109375" style="5" bestFit="1" customWidth="1"/>
    <col min="7165" max="7165" width="8.85546875" style="5" customWidth="1"/>
    <col min="7166" max="7410" width="11.42578125" style="5"/>
    <col min="7411" max="7411" width="18.140625" style="5" customWidth="1"/>
    <col min="7412" max="7412" width="6.5703125" style="5" customWidth="1"/>
    <col min="7413" max="7413" width="9.28515625" style="5" bestFit="1" customWidth="1"/>
    <col min="7414" max="7414" width="9.42578125" style="5" bestFit="1" customWidth="1"/>
    <col min="7415" max="7415" width="10.5703125" style="5" bestFit="1" customWidth="1"/>
    <col min="7416" max="7416" width="6.42578125" style="5" bestFit="1" customWidth="1"/>
    <col min="7417" max="7417" width="7.5703125" style="5" bestFit="1" customWidth="1"/>
    <col min="7418" max="7418" width="7.85546875" style="5" bestFit="1" customWidth="1"/>
    <col min="7419" max="7420" width="9.7109375" style="5" bestFit="1" customWidth="1"/>
    <col min="7421" max="7421" width="8.85546875" style="5" customWidth="1"/>
    <col min="7422" max="7666" width="11.42578125" style="5"/>
    <col min="7667" max="7667" width="18.140625" style="5" customWidth="1"/>
    <col min="7668" max="7668" width="6.5703125" style="5" customWidth="1"/>
    <col min="7669" max="7669" width="9.28515625" style="5" bestFit="1" customWidth="1"/>
    <col min="7670" max="7670" width="9.42578125" style="5" bestFit="1" customWidth="1"/>
    <col min="7671" max="7671" width="10.5703125" style="5" bestFit="1" customWidth="1"/>
    <col min="7672" max="7672" width="6.42578125" style="5" bestFit="1" customWidth="1"/>
    <col min="7673" max="7673" width="7.5703125" style="5" bestFit="1" customWidth="1"/>
    <col min="7674" max="7674" width="7.85546875" style="5" bestFit="1" customWidth="1"/>
    <col min="7675" max="7676" width="9.7109375" style="5" bestFit="1" customWidth="1"/>
    <col min="7677" max="7677" width="8.85546875" style="5" customWidth="1"/>
    <col min="7678" max="7922" width="11.42578125" style="5"/>
    <col min="7923" max="7923" width="18.140625" style="5" customWidth="1"/>
    <col min="7924" max="7924" width="6.5703125" style="5" customWidth="1"/>
    <col min="7925" max="7925" width="9.28515625" style="5" bestFit="1" customWidth="1"/>
    <col min="7926" max="7926" width="9.42578125" style="5" bestFit="1" customWidth="1"/>
    <col min="7927" max="7927" width="10.5703125" style="5" bestFit="1" customWidth="1"/>
    <col min="7928" max="7928" width="6.42578125" style="5" bestFit="1" customWidth="1"/>
    <col min="7929" max="7929" width="7.5703125" style="5" bestFit="1" customWidth="1"/>
    <col min="7930" max="7930" width="7.85546875" style="5" bestFit="1" customWidth="1"/>
    <col min="7931" max="7932" width="9.7109375" style="5" bestFit="1" customWidth="1"/>
    <col min="7933" max="7933" width="8.85546875" style="5" customWidth="1"/>
    <col min="7934" max="8178" width="11.42578125" style="5"/>
    <col min="8179" max="8179" width="18.140625" style="5" customWidth="1"/>
    <col min="8180" max="8180" width="6.5703125" style="5" customWidth="1"/>
    <col min="8181" max="8181" width="9.28515625" style="5" bestFit="1" customWidth="1"/>
    <col min="8182" max="8182" width="9.42578125" style="5" bestFit="1" customWidth="1"/>
    <col min="8183" max="8183" width="10.5703125" style="5" bestFit="1" customWidth="1"/>
    <col min="8184" max="8184" width="6.42578125" style="5" bestFit="1" customWidth="1"/>
    <col min="8185" max="8185" width="7.5703125" style="5" bestFit="1" customWidth="1"/>
    <col min="8186" max="8186" width="7.85546875" style="5" bestFit="1" customWidth="1"/>
    <col min="8187" max="8188" width="9.7109375" style="5" bestFit="1" customWidth="1"/>
    <col min="8189" max="8189" width="8.85546875" style="5" customWidth="1"/>
    <col min="8190" max="8434" width="11.42578125" style="5"/>
    <col min="8435" max="8435" width="18.140625" style="5" customWidth="1"/>
    <col min="8436" max="8436" width="6.5703125" style="5" customWidth="1"/>
    <col min="8437" max="8437" width="9.28515625" style="5" bestFit="1" customWidth="1"/>
    <col min="8438" max="8438" width="9.42578125" style="5" bestFit="1" customWidth="1"/>
    <col min="8439" max="8439" width="10.5703125" style="5" bestFit="1" customWidth="1"/>
    <col min="8440" max="8440" width="6.42578125" style="5" bestFit="1" customWidth="1"/>
    <col min="8441" max="8441" width="7.5703125" style="5" bestFit="1" customWidth="1"/>
    <col min="8442" max="8442" width="7.85546875" style="5" bestFit="1" customWidth="1"/>
    <col min="8443" max="8444" width="9.7109375" style="5" bestFit="1" customWidth="1"/>
    <col min="8445" max="8445" width="8.85546875" style="5" customWidth="1"/>
    <col min="8446" max="8690" width="11.42578125" style="5"/>
    <col min="8691" max="8691" width="18.140625" style="5" customWidth="1"/>
    <col min="8692" max="8692" width="6.5703125" style="5" customWidth="1"/>
    <col min="8693" max="8693" width="9.28515625" style="5" bestFit="1" customWidth="1"/>
    <col min="8694" max="8694" width="9.42578125" style="5" bestFit="1" customWidth="1"/>
    <col min="8695" max="8695" width="10.5703125" style="5" bestFit="1" customWidth="1"/>
    <col min="8696" max="8696" width="6.42578125" style="5" bestFit="1" customWidth="1"/>
    <col min="8697" max="8697" width="7.5703125" style="5" bestFit="1" customWidth="1"/>
    <col min="8698" max="8698" width="7.85546875" style="5" bestFit="1" customWidth="1"/>
    <col min="8699" max="8700" width="9.7109375" style="5" bestFit="1" customWidth="1"/>
    <col min="8701" max="8701" width="8.85546875" style="5" customWidth="1"/>
    <col min="8702" max="8946" width="11.42578125" style="5"/>
    <col min="8947" max="8947" width="18.140625" style="5" customWidth="1"/>
    <col min="8948" max="8948" width="6.5703125" style="5" customWidth="1"/>
    <col min="8949" max="8949" width="9.28515625" style="5" bestFit="1" customWidth="1"/>
    <col min="8950" max="8950" width="9.42578125" style="5" bestFit="1" customWidth="1"/>
    <col min="8951" max="8951" width="10.5703125" style="5" bestFit="1" customWidth="1"/>
    <col min="8952" max="8952" width="6.42578125" style="5" bestFit="1" customWidth="1"/>
    <col min="8953" max="8953" width="7.5703125" style="5" bestFit="1" customWidth="1"/>
    <col min="8954" max="8954" width="7.85546875" style="5" bestFit="1" customWidth="1"/>
    <col min="8955" max="8956" width="9.7109375" style="5" bestFit="1" customWidth="1"/>
    <col min="8957" max="8957" width="8.85546875" style="5" customWidth="1"/>
    <col min="8958" max="9202" width="11.42578125" style="5"/>
    <col min="9203" max="9203" width="18.140625" style="5" customWidth="1"/>
    <col min="9204" max="9204" width="6.5703125" style="5" customWidth="1"/>
    <col min="9205" max="9205" width="9.28515625" style="5" bestFit="1" customWidth="1"/>
    <col min="9206" max="9206" width="9.42578125" style="5" bestFit="1" customWidth="1"/>
    <col min="9207" max="9207" width="10.5703125" style="5" bestFit="1" customWidth="1"/>
    <col min="9208" max="9208" width="6.42578125" style="5" bestFit="1" customWidth="1"/>
    <col min="9209" max="9209" width="7.5703125" style="5" bestFit="1" customWidth="1"/>
    <col min="9210" max="9210" width="7.85546875" style="5" bestFit="1" customWidth="1"/>
    <col min="9211" max="9212" width="9.7109375" style="5" bestFit="1" customWidth="1"/>
    <col min="9213" max="9213" width="8.85546875" style="5" customWidth="1"/>
    <col min="9214" max="9458" width="11.42578125" style="5"/>
    <col min="9459" max="9459" width="18.140625" style="5" customWidth="1"/>
    <col min="9460" max="9460" width="6.5703125" style="5" customWidth="1"/>
    <col min="9461" max="9461" width="9.28515625" style="5" bestFit="1" customWidth="1"/>
    <col min="9462" max="9462" width="9.42578125" style="5" bestFit="1" customWidth="1"/>
    <col min="9463" max="9463" width="10.5703125" style="5" bestFit="1" customWidth="1"/>
    <col min="9464" max="9464" width="6.42578125" style="5" bestFit="1" customWidth="1"/>
    <col min="9465" max="9465" width="7.5703125" style="5" bestFit="1" customWidth="1"/>
    <col min="9466" max="9466" width="7.85546875" style="5" bestFit="1" customWidth="1"/>
    <col min="9467" max="9468" width="9.7109375" style="5" bestFit="1" customWidth="1"/>
    <col min="9469" max="9469" width="8.85546875" style="5" customWidth="1"/>
    <col min="9470" max="9714" width="11.42578125" style="5"/>
    <col min="9715" max="9715" width="18.140625" style="5" customWidth="1"/>
    <col min="9716" max="9716" width="6.5703125" style="5" customWidth="1"/>
    <col min="9717" max="9717" width="9.28515625" style="5" bestFit="1" customWidth="1"/>
    <col min="9718" max="9718" width="9.42578125" style="5" bestFit="1" customWidth="1"/>
    <col min="9719" max="9719" width="10.5703125" style="5" bestFit="1" customWidth="1"/>
    <col min="9720" max="9720" width="6.42578125" style="5" bestFit="1" customWidth="1"/>
    <col min="9721" max="9721" width="7.5703125" style="5" bestFit="1" customWidth="1"/>
    <col min="9722" max="9722" width="7.85546875" style="5" bestFit="1" customWidth="1"/>
    <col min="9723" max="9724" width="9.7109375" style="5" bestFit="1" customWidth="1"/>
    <col min="9725" max="9725" width="8.85546875" style="5" customWidth="1"/>
    <col min="9726" max="9970" width="11.42578125" style="5"/>
    <col min="9971" max="9971" width="18.140625" style="5" customWidth="1"/>
    <col min="9972" max="9972" width="6.5703125" style="5" customWidth="1"/>
    <col min="9973" max="9973" width="9.28515625" style="5" bestFit="1" customWidth="1"/>
    <col min="9974" max="9974" width="9.42578125" style="5" bestFit="1" customWidth="1"/>
    <col min="9975" max="9975" width="10.5703125" style="5" bestFit="1" customWidth="1"/>
    <col min="9976" max="9976" width="6.42578125" style="5" bestFit="1" customWidth="1"/>
    <col min="9977" max="9977" width="7.5703125" style="5" bestFit="1" customWidth="1"/>
    <col min="9978" max="9978" width="7.85546875" style="5" bestFit="1" customWidth="1"/>
    <col min="9979" max="9980" width="9.7109375" style="5" bestFit="1" customWidth="1"/>
    <col min="9981" max="9981" width="8.85546875" style="5" customWidth="1"/>
    <col min="9982" max="10226" width="11.42578125" style="5"/>
    <col min="10227" max="10227" width="18.140625" style="5" customWidth="1"/>
    <col min="10228" max="10228" width="6.5703125" style="5" customWidth="1"/>
    <col min="10229" max="10229" width="9.28515625" style="5" bestFit="1" customWidth="1"/>
    <col min="10230" max="10230" width="9.42578125" style="5" bestFit="1" customWidth="1"/>
    <col min="10231" max="10231" width="10.5703125" style="5" bestFit="1" customWidth="1"/>
    <col min="10232" max="10232" width="6.42578125" style="5" bestFit="1" customWidth="1"/>
    <col min="10233" max="10233" width="7.5703125" style="5" bestFit="1" customWidth="1"/>
    <col min="10234" max="10234" width="7.85546875" style="5" bestFit="1" customWidth="1"/>
    <col min="10235" max="10236" width="9.7109375" style="5" bestFit="1" customWidth="1"/>
    <col min="10237" max="10237" width="8.85546875" style="5" customWidth="1"/>
    <col min="10238" max="10482" width="11.42578125" style="5"/>
    <col min="10483" max="10483" width="18.140625" style="5" customWidth="1"/>
    <col min="10484" max="10484" width="6.5703125" style="5" customWidth="1"/>
    <col min="10485" max="10485" width="9.28515625" style="5" bestFit="1" customWidth="1"/>
    <col min="10486" max="10486" width="9.42578125" style="5" bestFit="1" customWidth="1"/>
    <col min="10487" max="10487" width="10.5703125" style="5" bestFit="1" customWidth="1"/>
    <col min="10488" max="10488" width="6.42578125" style="5" bestFit="1" customWidth="1"/>
    <col min="10489" max="10489" width="7.5703125" style="5" bestFit="1" customWidth="1"/>
    <col min="10490" max="10490" width="7.85546875" style="5" bestFit="1" customWidth="1"/>
    <col min="10491" max="10492" width="9.7109375" style="5" bestFit="1" customWidth="1"/>
    <col min="10493" max="10493" width="8.85546875" style="5" customWidth="1"/>
    <col min="10494" max="10738" width="11.42578125" style="5"/>
    <col min="10739" max="10739" width="18.140625" style="5" customWidth="1"/>
    <col min="10740" max="10740" width="6.5703125" style="5" customWidth="1"/>
    <col min="10741" max="10741" width="9.28515625" style="5" bestFit="1" customWidth="1"/>
    <col min="10742" max="10742" width="9.42578125" style="5" bestFit="1" customWidth="1"/>
    <col min="10743" max="10743" width="10.5703125" style="5" bestFit="1" customWidth="1"/>
    <col min="10744" max="10744" width="6.42578125" style="5" bestFit="1" customWidth="1"/>
    <col min="10745" max="10745" width="7.5703125" style="5" bestFit="1" customWidth="1"/>
    <col min="10746" max="10746" width="7.85546875" style="5" bestFit="1" customWidth="1"/>
    <col min="10747" max="10748" width="9.7109375" style="5" bestFit="1" customWidth="1"/>
    <col min="10749" max="10749" width="8.85546875" style="5" customWidth="1"/>
    <col min="10750" max="10994" width="11.42578125" style="5"/>
    <col min="10995" max="10995" width="18.140625" style="5" customWidth="1"/>
    <col min="10996" max="10996" width="6.5703125" style="5" customWidth="1"/>
    <col min="10997" max="10997" width="9.28515625" style="5" bestFit="1" customWidth="1"/>
    <col min="10998" max="10998" width="9.42578125" style="5" bestFit="1" customWidth="1"/>
    <col min="10999" max="10999" width="10.5703125" style="5" bestFit="1" customWidth="1"/>
    <col min="11000" max="11000" width="6.42578125" style="5" bestFit="1" customWidth="1"/>
    <col min="11001" max="11001" width="7.5703125" style="5" bestFit="1" customWidth="1"/>
    <col min="11002" max="11002" width="7.85546875" style="5" bestFit="1" customWidth="1"/>
    <col min="11003" max="11004" width="9.7109375" style="5" bestFit="1" customWidth="1"/>
    <col min="11005" max="11005" width="8.85546875" style="5" customWidth="1"/>
    <col min="11006" max="11250" width="11.42578125" style="5"/>
    <col min="11251" max="11251" width="18.140625" style="5" customWidth="1"/>
    <col min="11252" max="11252" width="6.5703125" style="5" customWidth="1"/>
    <col min="11253" max="11253" width="9.28515625" style="5" bestFit="1" customWidth="1"/>
    <col min="11254" max="11254" width="9.42578125" style="5" bestFit="1" customWidth="1"/>
    <col min="11255" max="11255" width="10.5703125" style="5" bestFit="1" customWidth="1"/>
    <col min="11256" max="11256" width="6.42578125" style="5" bestFit="1" customWidth="1"/>
    <col min="11257" max="11257" width="7.5703125" style="5" bestFit="1" customWidth="1"/>
    <col min="11258" max="11258" width="7.85546875" style="5" bestFit="1" customWidth="1"/>
    <col min="11259" max="11260" width="9.7109375" style="5" bestFit="1" customWidth="1"/>
    <col min="11261" max="11261" width="8.85546875" style="5" customWidth="1"/>
    <col min="11262" max="11506" width="11.42578125" style="5"/>
    <col min="11507" max="11507" width="18.140625" style="5" customWidth="1"/>
    <col min="11508" max="11508" width="6.5703125" style="5" customWidth="1"/>
    <col min="11509" max="11509" width="9.28515625" style="5" bestFit="1" customWidth="1"/>
    <col min="11510" max="11510" width="9.42578125" style="5" bestFit="1" customWidth="1"/>
    <col min="11511" max="11511" width="10.5703125" style="5" bestFit="1" customWidth="1"/>
    <col min="11512" max="11512" width="6.42578125" style="5" bestFit="1" customWidth="1"/>
    <col min="11513" max="11513" width="7.5703125" style="5" bestFit="1" customWidth="1"/>
    <col min="11514" max="11514" width="7.85546875" style="5" bestFit="1" customWidth="1"/>
    <col min="11515" max="11516" width="9.7109375" style="5" bestFit="1" customWidth="1"/>
    <col min="11517" max="11517" width="8.85546875" style="5" customWidth="1"/>
    <col min="11518" max="11762" width="11.42578125" style="5"/>
    <col min="11763" max="11763" width="18.140625" style="5" customWidth="1"/>
    <col min="11764" max="11764" width="6.5703125" style="5" customWidth="1"/>
    <col min="11765" max="11765" width="9.28515625" style="5" bestFit="1" customWidth="1"/>
    <col min="11766" max="11766" width="9.42578125" style="5" bestFit="1" customWidth="1"/>
    <col min="11767" max="11767" width="10.5703125" style="5" bestFit="1" customWidth="1"/>
    <col min="11768" max="11768" width="6.42578125" style="5" bestFit="1" customWidth="1"/>
    <col min="11769" max="11769" width="7.5703125" style="5" bestFit="1" customWidth="1"/>
    <col min="11770" max="11770" width="7.85546875" style="5" bestFit="1" customWidth="1"/>
    <col min="11771" max="11772" width="9.7109375" style="5" bestFit="1" customWidth="1"/>
    <col min="11773" max="11773" width="8.85546875" style="5" customWidth="1"/>
    <col min="11774" max="12018" width="11.42578125" style="5"/>
    <col min="12019" max="12019" width="18.140625" style="5" customWidth="1"/>
    <col min="12020" max="12020" width="6.5703125" style="5" customWidth="1"/>
    <col min="12021" max="12021" width="9.28515625" style="5" bestFit="1" customWidth="1"/>
    <col min="12022" max="12022" width="9.42578125" style="5" bestFit="1" customWidth="1"/>
    <col min="12023" max="12023" width="10.5703125" style="5" bestFit="1" customWidth="1"/>
    <col min="12024" max="12024" width="6.42578125" style="5" bestFit="1" customWidth="1"/>
    <col min="12025" max="12025" width="7.5703125" style="5" bestFit="1" customWidth="1"/>
    <col min="12026" max="12026" width="7.85546875" style="5" bestFit="1" customWidth="1"/>
    <col min="12027" max="12028" width="9.7109375" style="5" bestFit="1" customWidth="1"/>
    <col min="12029" max="12029" width="8.85546875" style="5" customWidth="1"/>
    <col min="12030" max="12274" width="11.42578125" style="5"/>
    <col min="12275" max="12275" width="18.140625" style="5" customWidth="1"/>
    <col min="12276" max="12276" width="6.5703125" style="5" customWidth="1"/>
    <col min="12277" max="12277" width="9.28515625" style="5" bestFit="1" customWidth="1"/>
    <col min="12278" max="12278" width="9.42578125" style="5" bestFit="1" customWidth="1"/>
    <col min="12279" max="12279" width="10.5703125" style="5" bestFit="1" customWidth="1"/>
    <col min="12280" max="12280" width="6.42578125" style="5" bestFit="1" customWidth="1"/>
    <col min="12281" max="12281" width="7.5703125" style="5" bestFit="1" customWidth="1"/>
    <col min="12282" max="12282" width="7.85546875" style="5" bestFit="1" customWidth="1"/>
    <col min="12283" max="12284" width="9.7109375" style="5" bestFit="1" customWidth="1"/>
    <col min="12285" max="12285" width="8.85546875" style="5" customWidth="1"/>
    <col min="12286" max="12530" width="11.42578125" style="5"/>
    <col min="12531" max="12531" width="18.140625" style="5" customWidth="1"/>
    <col min="12532" max="12532" width="6.5703125" style="5" customWidth="1"/>
    <col min="12533" max="12533" width="9.28515625" style="5" bestFit="1" customWidth="1"/>
    <col min="12534" max="12534" width="9.42578125" style="5" bestFit="1" customWidth="1"/>
    <col min="12535" max="12535" width="10.5703125" style="5" bestFit="1" customWidth="1"/>
    <col min="12536" max="12536" width="6.42578125" style="5" bestFit="1" customWidth="1"/>
    <col min="12537" max="12537" width="7.5703125" style="5" bestFit="1" customWidth="1"/>
    <col min="12538" max="12538" width="7.85546875" style="5" bestFit="1" customWidth="1"/>
    <col min="12539" max="12540" width="9.7109375" style="5" bestFit="1" customWidth="1"/>
    <col min="12541" max="12541" width="8.85546875" style="5" customWidth="1"/>
    <col min="12542" max="12786" width="11.42578125" style="5"/>
    <col min="12787" max="12787" width="18.140625" style="5" customWidth="1"/>
    <col min="12788" max="12788" width="6.5703125" style="5" customWidth="1"/>
    <col min="12789" max="12789" width="9.28515625" style="5" bestFit="1" customWidth="1"/>
    <col min="12790" max="12790" width="9.42578125" style="5" bestFit="1" customWidth="1"/>
    <col min="12791" max="12791" width="10.5703125" style="5" bestFit="1" customWidth="1"/>
    <col min="12792" max="12792" width="6.42578125" style="5" bestFit="1" customWidth="1"/>
    <col min="12793" max="12793" width="7.5703125" style="5" bestFit="1" customWidth="1"/>
    <col min="12794" max="12794" width="7.85546875" style="5" bestFit="1" customWidth="1"/>
    <col min="12795" max="12796" width="9.7109375" style="5" bestFit="1" customWidth="1"/>
    <col min="12797" max="12797" width="8.85546875" style="5" customWidth="1"/>
    <col min="12798" max="13042" width="11.42578125" style="5"/>
    <col min="13043" max="13043" width="18.140625" style="5" customWidth="1"/>
    <col min="13044" max="13044" width="6.5703125" style="5" customWidth="1"/>
    <col min="13045" max="13045" width="9.28515625" style="5" bestFit="1" customWidth="1"/>
    <col min="13046" max="13046" width="9.42578125" style="5" bestFit="1" customWidth="1"/>
    <col min="13047" max="13047" width="10.5703125" style="5" bestFit="1" customWidth="1"/>
    <col min="13048" max="13048" width="6.42578125" style="5" bestFit="1" customWidth="1"/>
    <col min="13049" max="13049" width="7.5703125" style="5" bestFit="1" customWidth="1"/>
    <col min="13050" max="13050" width="7.85546875" style="5" bestFit="1" customWidth="1"/>
    <col min="13051" max="13052" width="9.7109375" style="5" bestFit="1" customWidth="1"/>
    <col min="13053" max="13053" width="8.85546875" style="5" customWidth="1"/>
    <col min="13054" max="13298" width="11.42578125" style="5"/>
    <col min="13299" max="13299" width="18.140625" style="5" customWidth="1"/>
    <col min="13300" max="13300" width="6.5703125" style="5" customWidth="1"/>
    <col min="13301" max="13301" width="9.28515625" style="5" bestFit="1" customWidth="1"/>
    <col min="13302" max="13302" width="9.42578125" style="5" bestFit="1" customWidth="1"/>
    <col min="13303" max="13303" width="10.5703125" style="5" bestFit="1" customWidth="1"/>
    <col min="13304" max="13304" width="6.42578125" style="5" bestFit="1" customWidth="1"/>
    <col min="13305" max="13305" width="7.5703125" style="5" bestFit="1" customWidth="1"/>
    <col min="13306" max="13306" width="7.85546875" style="5" bestFit="1" customWidth="1"/>
    <col min="13307" max="13308" width="9.7109375" style="5" bestFit="1" customWidth="1"/>
    <col min="13309" max="13309" width="8.85546875" style="5" customWidth="1"/>
    <col min="13310" max="13554" width="11.42578125" style="5"/>
    <col min="13555" max="13555" width="18.140625" style="5" customWidth="1"/>
    <col min="13556" max="13556" width="6.5703125" style="5" customWidth="1"/>
    <col min="13557" max="13557" width="9.28515625" style="5" bestFit="1" customWidth="1"/>
    <col min="13558" max="13558" width="9.42578125" style="5" bestFit="1" customWidth="1"/>
    <col min="13559" max="13559" width="10.5703125" style="5" bestFit="1" customWidth="1"/>
    <col min="13560" max="13560" width="6.42578125" style="5" bestFit="1" customWidth="1"/>
    <col min="13561" max="13561" width="7.5703125" style="5" bestFit="1" customWidth="1"/>
    <col min="13562" max="13562" width="7.85546875" style="5" bestFit="1" customWidth="1"/>
    <col min="13563" max="13564" width="9.7109375" style="5" bestFit="1" customWidth="1"/>
    <col min="13565" max="13565" width="8.85546875" style="5" customWidth="1"/>
    <col min="13566" max="13810" width="11.42578125" style="5"/>
    <col min="13811" max="13811" width="18.140625" style="5" customWidth="1"/>
    <col min="13812" max="13812" width="6.5703125" style="5" customWidth="1"/>
    <col min="13813" max="13813" width="9.28515625" style="5" bestFit="1" customWidth="1"/>
    <col min="13814" max="13814" width="9.42578125" style="5" bestFit="1" customWidth="1"/>
    <col min="13815" max="13815" width="10.5703125" style="5" bestFit="1" customWidth="1"/>
    <col min="13816" max="13816" width="6.42578125" style="5" bestFit="1" customWidth="1"/>
    <col min="13817" max="13817" width="7.5703125" style="5" bestFit="1" customWidth="1"/>
    <col min="13818" max="13818" width="7.85546875" style="5" bestFit="1" customWidth="1"/>
    <col min="13819" max="13820" width="9.7109375" style="5" bestFit="1" customWidth="1"/>
    <col min="13821" max="13821" width="8.85546875" style="5" customWidth="1"/>
    <col min="13822" max="14066" width="11.42578125" style="5"/>
    <col min="14067" max="14067" width="18.140625" style="5" customWidth="1"/>
    <col min="14068" max="14068" width="6.5703125" style="5" customWidth="1"/>
    <col min="14069" max="14069" width="9.28515625" style="5" bestFit="1" customWidth="1"/>
    <col min="14070" max="14070" width="9.42578125" style="5" bestFit="1" customWidth="1"/>
    <col min="14071" max="14071" width="10.5703125" style="5" bestFit="1" customWidth="1"/>
    <col min="14072" max="14072" width="6.42578125" style="5" bestFit="1" customWidth="1"/>
    <col min="14073" max="14073" width="7.5703125" style="5" bestFit="1" customWidth="1"/>
    <col min="14074" max="14074" width="7.85546875" style="5" bestFit="1" customWidth="1"/>
    <col min="14075" max="14076" width="9.7109375" style="5" bestFit="1" customWidth="1"/>
    <col min="14077" max="14077" width="8.85546875" style="5" customWidth="1"/>
    <col min="14078" max="14322" width="11.42578125" style="5"/>
    <col min="14323" max="14323" width="18.140625" style="5" customWidth="1"/>
    <col min="14324" max="14324" width="6.5703125" style="5" customWidth="1"/>
    <col min="14325" max="14325" width="9.28515625" style="5" bestFit="1" customWidth="1"/>
    <col min="14326" max="14326" width="9.42578125" style="5" bestFit="1" customWidth="1"/>
    <col min="14327" max="14327" width="10.5703125" style="5" bestFit="1" customWidth="1"/>
    <col min="14328" max="14328" width="6.42578125" style="5" bestFit="1" customWidth="1"/>
    <col min="14329" max="14329" width="7.5703125" style="5" bestFit="1" customWidth="1"/>
    <col min="14330" max="14330" width="7.85546875" style="5" bestFit="1" customWidth="1"/>
    <col min="14331" max="14332" width="9.7109375" style="5" bestFit="1" customWidth="1"/>
    <col min="14333" max="14333" width="8.85546875" style="5" customWidth="1"/>
    <col min="14334" max="14578" width="11.42578125" style="5"/>
    <col min="14579" max="14579" width="18.140625" style="5" customWidth="1"/>
    <col min="14580" max="14580" width="6.5703125" style="5" customWidth="1"/>
    <col min="14581" max="14581" width="9.28515625" style="5" bestFit="1" customWidth="1"/>
    <col min="14582" max="14582" width="9.42578125" style="5" bestFit="1" customWidth="1"/>
    <col min="14583" max="14583" width="10.5703125" style="5" bestFit="1" customWidth="1"/>
    <col min="14584" max="14584" width="6.42578125" style="5" bestFit="1" customWidth="1"/>
    <col min="14585" max="14585" width="7.5703125" style="5" bestFit="1" customWidth="1"/>
    <col min="14586" max="14586" width="7.85546875" style="5" bestFit="1" customWidth="1"/>
    <col min="14587" max="14588" width="9.7109375" style="5" bestFit="1" customWidth="1"/>
    <col min="14589" max="14589" width="8.85546875" style="5" customWidth="1"/>
    <col min="14590" max="14834" width="11.42578125" style="5"/>
    <col min="14835" max="14835" width="18.140625" style="5" customWidth="1"/>
    <col min="14836" max="14836" width="6.5703125" style="5" customWidth="1"/>
    <col min="14837" max="14837" width="9.28515625" style="5" bestFit="1" customWidth="1"/>
    <col min="14838" max="14838" width="9.42578125" style="5" bestFit="1" customWidth="1"/>
    <col min="14839" max="14839" width="10.5703125" style="5" bestFit="1" customWidth="1"/>
    <col min="14840" max="14840" width="6.42578125" style="5" bestFit="1" customWidth="1"/>
    <col min="14841" max="14841" width="7.5703125" style="5" bestFit="1" customWidth="1"/>
    <col min="14842" max="14842" width="7.85546875" style="5" bestFit="1" customWidth="1"/>
    <col min="14843" max="14844" width="9.7109375" style="5" bestFit="1" customWidth="1"/>
    <col min="14845" max="14845" width="8.85546875" style="5" customWidth="1"/>
    <col min="14846" max="15090" width="11.42578125" style="5"/>
    <col min="15091" max="15091" width="18.140625" style="5" customWidth="1"/>
    <col min="15092" max="15092" width="6.5703125" style="5" customWidth="1"/>
    <col min="15093" max="15093" width="9.28515625" style="5" bestFit="1" customWidth="1"/>
    <col min="15094" max="15094" width="9.42578125" style="5" bestFit="1" customWidth="1"/>
    <col min="15095" max="15095" width="10.5703125" style="5" bestFit="1" customWidth="1"/>
    <col min="15096" max="15096" width="6.42578125" style="5" bestFit="1" customWidth="1"/>
    <col min="15097" max="15097" width="7.5703125" style="5" bestFit="1" customWidth="1"/>
    <col min="15098" max="15098" width="7.85546875" style="5" bestFit="1" customWidth="1"/>
    <col min="15099" max="15100" width="9.7109375" style="5" bestFit="1" customWidth="1"/>
    <col min="15101" max="15101" width="8.85546875" style="5" customWidth="1"/>
    <col min="15102" max="15346" width="11.42578125" style="5"/>
    <col min="15347" max="15347" width="18.140625" style="5" customWidth="1"/>
    <col min="15348" max="15348" width="6.5703125" style="5" customWidth="1"/>
    <col min="15349" max="15349" width="9.28515625" style="5" bestFit="1" customWidth="1"/>
    <col min="15350" max="15350" width="9.42578125" style="5" bestFit="1" customWidth="1"/>
    <col min="15351" max="15351" width="10.5703125" style="5" bestFit="1" customWidth="1"/>
    <col min="15352" max="15352" width="6.42578125" style="5" bestFit="1" customWidth="1"/>
    <col min="15353" max="15353" width="7.5703125" style="5" bestFit="1" customWidth="1"/>
    <col min="15354" max="15354" width="7.85546875" style="5" bestFit="1" customWidth="1"/>
    <col min="15355" max="15356" width="9.7109375" style="5" bestFit="1" customWidth="1"/>
    <col min="15357" max="15357" width="8.85546875" style="5" customWidth="1"/>
    <col min="15358" max="15602" width="11.42578125" style="5"/>
    <col min="15603" max="15603" width="18.140625" style="5" customWidth="1"/>
    <col min="15604" max="15604" width="6.5703125" style="5" customWidth="1"/>
    <col min="15605" max="15605" width="9.28515625" style="5" bestFit="1" customWidth="1"/>
    <col min="15606" max="15606" width="9.42578125" style="5" bestFit="1" customWidth="1"/>
    <col min="15607" max="15607" width="10.5703125" style="5" bestFit="1" customWidth="1"/>
    <col min="15608" max="15608" width="6.42578125" style="5" bestFit="1" customWidth="1"/>
    <col min="15609" max="15609" width="7.5703125" style="5" bestFit="1" customWidth="1"/>
    <col min="15610" max="15610" width="7.85546875" style="5" bestFit="1" customWidth="1"/>
    <col min="15611" max="15612" width="9.7109375" style="5" bestFit="1" customWidth="1"/>
    <col min="15613" max="15613" width="8.85546875" style="5" customWidth="1"/>
    <col min="15614" max="15858" width="11.42578125" style="5"/>
    <col min="15859" max="15859" width="18.140625" style="5" customWidth="1"/>
    <col min="15860" max="15860" width="6.5703125" style="5" customWidth="1"/>
    <col min="15861" max="15861" width="9.28515625" style="5" bestFit="1" customWidth="1"/>
    <col min="15862" max="15862" width="9.42578125" style="5" bestFit="1" customWidth="1"/>
    <col min="15863" max="15863" width="10.5703125" style="5" bestFit="1" customWidth="1"/>
    <col min="15864" max="15864" width="6.42578125" style="5" bestFit="1" customWidth="1"/>
    <col min="15865" max="15865" width="7.5703125" style="5" bestFit="1" customWidth="1"/>
    <col min="15866" max="15866" width="7.85546875" style="5" bestFit="1" customWidth="1"/>
    <col min="15867" max="15868" width="9.7109375" style="5" bestFit="1" customWidth="1"/>
    <col min="15869" max="15869" width="8.85546875" style="5" customWidth="1"/>
    <col min="15870" max="16114" width="11.42578125" style="5"/>
    <col min="16115" max="16115" width="18.140625" style="5" customWidth="1"/>
    <col min="16116" max="16116" width="6.5703125" style="5" customWidth="1"/>
    <col min="16117" max="16117" width="9.28515625" style="5" bestFit="1" customWidth="1"/>
    <col min="16118" max="16118" width="9.42578125" style="5" bestFit="1" customWidth="1"/>
    <col min="16119" max="16119" width="10.5703125" style="5" bestFit="1" customWidth="1"/>
    <col min="16120" max="16120" width="6.42578125" style="5" bestFit="1" customWidth="1"/>
    <col min="16121" max="16121" width="7.5703125" style="5" bestFit="1" customWidth="1"/>
    <col min="16122" max="16122" width="7.85546875" style="5" bestFit="1" customWidth="1"/>
    <col min="16123" max="16124" width="9.7109375" style="5" bestFit="1" customWidth="1"/>
    <col min="16125" max="16125" width="8.85546875" style="5" customWidth="1"/>
    <col min="16126" max="16384" width="11.42578125" style="5"/>
  </cols>
  <sheetData>
    <row r="1" spans="1:17" ht="19.5" thickBot="1" x14ac:dyDescent="0.35">
      <c r="A1" s="378" t="s">
        <v>245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O1" s="179"/>
      <c r="P1" s="285" t="s">
        <v>195</v>
      </c>
      <c r="Q1" s="179"/>
    </row>
    <row r="2" spans="1:17" x14ac:dyDescent="0.2">
      <c r="A2" s="378" t="s">
        <v>163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O2" s="179"/>
      <c r="P2" s="179"/>
      <c r="Q2" s="179"/>
    </row>
    <row r="3" spans="1:17" x14ac:dyDescent="0.2">
      <c r="A3" s="378" t="s">
        <v>361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</row>
    <row r="4" spans="1:17" x14ac:dyDescent="0.2">
      <c r="A4" s="378" t="s">
        <v>150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</row>
    <row r="5" spans="1:17" x14ac:dyDescent="0.2">
      <c r="A5" s="378" t="s">
        <v>409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</row>
    <row r="6" spans="1:17" ht="13.5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7"/>
      <c r="M6" s="7"/>
    </row>
    <row r="7" spans="1:17" s="3" customFormat="1" ht="37.5" customHeight="1" thickBot="1" x14ac:dyDescent="0.25">
      <c r="A7" s="8" t="s">
        <v>83</v>
      </c>
      <c r="B7" s="9" t="s">
        <v>0</v>
      </c>
      <c r="C7" s="10" t="s">
        <v>153</v>
      </c>
      <c r="D7" s="10" t="s">
        <v>64</v>
      </c>
      <c r="E7" s="10" t="s">
        <v>63</v>
      </c>
      <c r="F7" s="10" t="s">
        <v>92</v>
      </c>
      <c r="G7" s="10" t="s">
        <v>66</v>
      </c>
      <c r="H7" s="10" t="s">
        <v>67</v>
      </c>
      <c r="I7" s="10" t="s">
        <v>65</v>
      </c>
      <c r="J7" s="10" t="s">
        <v>393</v>
      </c>
      <c r="K7" s="10" t="s">
        <v>93</v>
      </c>
      <c r="L7" s="10" t="s">
        <v>94</v>
      </c>
      <c r="M7" s="10" t="s">
        <v>95</v>
      </c>
    </row>
    <row r="8" spans="1:17" s="13" customFormat="1" ht="15" customHeight="1" x14ac:dyDescent="0.25">
      <c r="A8" s="11" t="s">
        <v>14</v>
      </c>
      <c r="B8" s="214">
        <f>SUM(B10:B36)</f>
        <v>10115</v>
      </c>
      <c r="C8" s="214">
        <f t="shared" ref="C8:M8" si="0">SUM(C10:C36)</f>
        <v>7172</v>
      </c>
      <c r="D8" s="214">
        <f t="shared" si="0"/>
        <v>766</v>
      </c>
      <c r="E8" s="214">
        <f t="shared" si="0"/>
        <v>44</v>
      </c>
      <c r="F8" s="214">
        <f t="shared" si="0"/>
        <v>2</v>
      </c>
      <c r="G8" s="214">
        <f t="shared" si="0"/>
        <v>342</v>
      </c>
      <c r="H8" s="214">
        <f t="shared" si="0"/>
        <v>275</v>
      </c>
      <c r="I8" s="214">
        <f t="shared" si="0"/>
        <v>103</v>
      </c>
      <c r="J8" s="214">
        <f t="shared" si="0"/>
        <v>0</v>
      </c>
      <c r="K8" s="214">
        <f t="shared" si="0"/>
        <v>972</v>
      </c>
      <c r="L8" s="214">
        <f t="shared" si="0"/>
        <v>219</v>
      </c>
      <c r="M8" s="214">
        <f t="shared" si="0"/>
        <v>220</v>
      </c>
    </row>
    <row r="9" spans="1:17" ht="15" customHeight="1" x14ac:dyDescent="0.2">
      <c r="A9" s="2"/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12"/>
      <c r="M9" s="212"/>
    </row>
    <row r="10" spans="1:17" ht="15" customHeight="1" x14ac:dyDescent="0.2">
      <c r="A10" s="7" t="s">
        <v>15</v>
      </c>
      <c r="B10" s="221">
        <v>691</v>
      </c>
      <c r="C10" s="213">
        <v>458</v>
      </c>
      <c r="D10" s="213">
        <v>66</v>
      </c>
      <c r="E10" s="213">
        <v>15</v>
      </c>
      <c r="F10" s="213">
        <v>0</v>
      </c>
      <c r="G10" s="213">
        <v>30</v>
      </c>
      <c r="H10" s="213">
        <v>26</v>
      </c>
      <c r="I10" s="213">
        <v>17</v>
      </c>
      <c r="J10" s="107">
        <v>0</v>
      </c>
      <c r="K10" s="213">
        <v>41</v>
      </c>
      <c r="L10" s="213">
        <v>22</v>
      </c>
      <c r="M10" s="213">
        <v>16</v>
      </c>
    </row>
    <row r="11" spans="1:17" ht="15" customHeight="1" x14ac:dyDescent="0.2">
      <c r="A11" s="7" t="s">
        <v>16</v>
      </c>
      <c r="B11" s="221">
        <v>939</v>
      </c>
      <c r="C11" s="213">
        <v>511</v>
      </c>
      <c r="D11" s="213">
        <v>162</v>
      </c>
      <c r="E11" s="213">
        <v>12</v>
      </c>
      <c r="F11" s="213">
        <v>0</v>
      </c>
      <c r="G11" s="213">
        <v>58</v>
      </c>
      <c r="H11" s="213">
        <v>46</v>
      </c>
      <c r="I11" s="213">
        <v>18</v>
      </c>
      <c r="J11" s="107">
        <v>0</v>
      </c>
      <c r="K11" s="213">
        <v>67</v>
      </c>
      <c r="L11" s="213">
        <v>25</v>
      </c>
      <c r="M11" s="213">
        <v>40</v>
      </c>
    </row>
    <row r="12" spans="1:17" ht="15" customHeight="1" x14ac:dyDescent="0.2">
      <c r="A12" s="7" t="s">
        <v>17</v>
      </c>
      <c r="B12" s="221">
        <v>701</v>
      </c>
      <c r="C12" s="213">
        <v>389</v>
      </c>
      <c r="D12" s="213">
        <v>91</v>
      </c>
      <c r="E12" s="213">
        <v>2</v>
      </c>
      <c r="F12" s="213">
        <v>1</v>
      </c>
      <c r="G12" s="213">
        <v>49</v>
      </c>
      <c r="H12" s="213">
        <v>40</v>
      </c>
      <c r="I12" s="213">
        <v>12</v>
      </c>
      <c r="J12" s="107">
        <v>0</v>
      </c>
      <c r="K12" s="213">
        <v>53</v>
      </c>
      <c r="L12" s="213">
        <v>13</v>
      </c>
      <c r="M12" s="213">
        <v>51</v>
      </c>
    </row>
    <row r="13" spans="1:17" ht="15" customHeight="1" x14ac:dyDescent="0.2">
      <c r="A13" s="7" t="s">
        <v>18</v>
      </c>
      <c r="B13" s="221">
        <v>522</v>
      </c>
      <c r="C13" s="213">
        <v>390</v>
      </c>
      <c r="D13" s="213">
        <v>25</v>
      </c>
      <c r="E13" s="213">
        <v>1</v>
      </c>
      <c r="F13" s="213">
        <v>0</v>
      </c>
      <c r="G13" s="213">
        <v>15</v>
      </c>
      <c r="H13" s="213">
        <v>11</v>
      </c>
      <c r="I13" s="213">
        <v>6</v>
      </c>
      <c r="J13" s="107">
        <v>0</v>
      </c>
      <c r="K13" s="213">
        <v>55</v>
      </c>
      <c r="L13" s="213">
        <v>14</v>
      </c>
      <c r="M13" s="213">
        <v>5</v>
      </c>
    </row>
    <row r="14" spans="1:17" ht="15" customHeight="1" x14ac:dyDescent="0.2">
      <c r="A14" s="7" t="s">
        <v>19</v>
      </c>
      <c r="B14" s="221">
        <v>141</v>
      </c>
      <c r="C14" s="213">
        <v>105</v>
      </c>
      <c r="D14" s="213">
        <v>11</v>
      </c>
      <c r="E14" s="213">
        <v>0</v>
      </c>
      <c r="F14" s="213">
        <v>0</v>
      </c>
      <c r="G14" s="213">
        <v>3</v>
      </c>
      <c r="H14" s="213">
        <v>3</v>
      </c>
      <c r="I14" s="213">
        <v>3</v>
      </c>
      <c r="J14" s="107">
        <v>0</v>
      </c>
      <c r="K14" s="213">
        <v>11</v>
      </c>
      <c r="L14" s="213">
        <v>4</v>
      </c>
      <c r="M14" s="213">
        <v>1</v>
      </c>
    </row>
    <row r="15" spans="1:17" ht="15" customHeight="1" x14ac:dyDescent="0.2">
      <c r="A15" s="7" t="s">
        <v>20</v>
      </c>
      <c r="B15" s="221">
        <v>299</v>
      </c>
      <c r="C15" s="213">
        <v>226</v>
      </c>
      <c r="D15" s="213">
        <v>14</v>
      </c>
      <c r="E15" s="213">
        <v>0</v>
      </c>
      <c r="F15" s="213">
        <v>0</v>
      </c>
      <c r="G15" s="213">
        <v>5</v>
      </c>
      <c r="H15" s="213">
        <v>4</v>
      </c>
      <c r="I15" s="213">
        <v>2</v>
      </c>
      <c r="J15" s="107">
        <v>0</v>
      </c>
      <c r="K15" s="213">
        <v>43</v>
      </c>
      <c r="L15" s="213">
        <v>5</v>
      </c>
      <c r="M15" s="213">
        <v>0</v>
      </c>
    </row>
    <row r="16" spans="1:17" ht="15" customHeight="1" x14ac:dyDescent="0.2">
      <c r="A16" s="7" t="s">
        <v>21</v>
      </c>
      <c r="B16" s="221">
        <v>91</v>
      </c>
      <c r="C16" s="213">
        <v>73</v>
      </c>
      <c r="D16" s="213">
        <v>10</v>
      </c>
      <c r="E16" s="213">
        <v>0</v>
      </c>
      <c r="F16" s="213">
        <v>0</v>
      </c>
      <c r="G16" s="213">
        <v>0</v>
      </c>
      <c r="H16" s="213">
        <v>0</v>
      </c>
      <c r="I16" s="213">
        <v>0</v>
      </c>
      <c r="J16" s="107">
        <v>0</v>
      </c>
      <c r="K16" s="213">
        <v>7</v>
      </c>
      <c r="L16" s="213">
        <v>1</v>
      </c>
      <c r="M16" s="213">
        <v>0</v>
      </c>
    </row>
    <row r="17" spans="1:13" ht="15" customHeight="1" x14ac:dyDescent="0.2">
      <c r="A17" s="7" t="s">
        <v>22</v>
      </c>
      <c r="B17" s="221">
        <v>933</v>
      </c>
      <c r="C17" s="213">
        <v>645</v>
      </c>
      <c r="D17" s="213">
        <v>67</v>
      </c>
      <c r="E17" s="213">
        <v>2</v>
      </c>
      <c r="F17" s="213">
        <v>0</v>
      </c>
      <c r="G17" s="213">
        <v>31</v>
      </c>
      <c r="H17" s="213">
        <v>23</v>
      </c>
      <c r="I17" s="213">
        <v>8</v>
      </c>
      <c r="J17" s="107">
        <v>0</v>
      </c>
      <c r="K17" s="213">
        <v>98</v>
      </c>
      <c r="L17" s="213">
        <v>39</v>
      </c>
      <c r="M17" s="213">
        <v>20</v>
      </c>
    </row>
    <row r="18" spans="1:13" ht="15" customHeight="1" x14ac:dyDescent="0.2">
      <c r="A18" s="7" t="s">
        <v>23</v>
      </c>
      <c r="B18" s="221">
        <v>464</v>
      </c>
      <c r="C18" s="213">
        <v>327</v>
      </c>
      <c r="D18" s="213">
        <v>38</v>
      </c>
      <c r="E18" s="213">
        <v>0</v>
      </c>
      <c r="F18" s="213">
        <v>0</v>
      </c>
      <c r="G18" s="213">
        <v>7</v>
      </c>
      <c r="H18" s="213">
        <v>5</v>
      </c>
      <c r="I18" s="213">
        <v>3</v>
      </c>
      <c r="J18" s="107">
        <v>0</v>
      </c>
      <c r="K18" s="213">
        <v>61</v>
      </c>
      <c r="L18" s="213">
        <v>22</v>
      </c>
      <c r="M18" s="213">
        <v>1</v>
      </c>
    </row>
    <row r="19" spans="1:13" ht="15" customHeight="1" x14ac:dyDescent="0.2">
      <c r="A19" s="7" t="s">
        <v>24</v>
      </c>
      <c r="B19" s="221">
        <v>455</v>
      </c>
      <c r="C19" s="213">
        <v>360</v>
      </c>
      <c r="D19" s="213">
        <v>21</v>
      </c>
      <c r="E19" s="213">
        <v>0</v>
      </c>
      <c r="F19" s="213">
        <v>0</v>
      </c>
      <c r="G19" s="213">
        <v>7</v>
      </c>
      <c r="H19" s="213">
        <v>8</v>
      </c>
      <c r="I19" s="213">
        <v>2</v>
      </c>
      <c r="J19" s="107">
        <v>0</v>
      </c>
      <c r="K19" s="213">
        <v>45</v>
      </c>
      <c r="L19" s="213">
        <v>7</v>
      </c>
      <c r="M19" s="213">
        <v>5</v>
      </c>
    </row>
    <row r="20" spans="1:13" ht="15" customHeight="1" x14ac:dyDescent="0.2">
      <c r="A20" s="7" t="s">
        <v>25</v>
      </c>
      <c r="B20" s="221">
        <v>180</v>
      </c>
      <c r="C20" s="213">
        <v>164</v>
      </c>
      <c r="D20" s="213">
        <v>0</v>
      </c>
      <c r="E20" s="213">
        <v>0</v>
      </c>
      <c r="F20" s="213">
        <v>0</v>
      </c>
      <c r="G20" s="213">
        <v>0</v>
      </c>
      <c r="H20" s="213">
        <v>0</v>
      </c>
      <c r="I20" s="213">
        <v>0</v>
      </c>
      <c r="J20" s="107">
        <v>0</v>
      </c>
      <c r="K20" s="213">
        <v>15</v>
      </c>
      <c r="L20" s="213">
        <v>1</v>
      </c>
      <c r="M20" s="213">
        <v>0</v>
      </c>
    </row>
    <row r="21" spans="1:13" ht="15" customHeight="1" x14ac:dyDescent="0.2">
      <c r="A21" s="15" t="s">
        <v>26</v>
      </c>
      <c r="B21" s="221">
        <v>743</v>
      </c>
      <c r="C21" s="213">
        <v>553</v>
      </c>
      <c r="D21" s="213">
        <v>44</v>
      </c>
      <c r="E21" s="213">
        <v>5</v>
      </c>
      <c r="F21" s="213">
        <v>0</v>
      </c>
      <c r="G21" s="213">
        <v>26</v>
      </c>
      <c r="H21" s="213">
        <v>18</v>
      </c>
      <c r="I21" s="213">
        <v>5</v>
      </c>
      <c r="J21" s="107">
        <v>0</v>
      </c>
      <c r="K21" s="213">
        <v>74</v>
      </c>
      <c r="L21" s="213">
        <v>15</v>
      </c>
      <c r="M21" s="213">
        <v>3</v>
      </c>
    </row>
    <row r="22" spans="1:13" ht="15" customHeight="1" x14ac:dyDescent="0.2">
      <c r="A22" s="7" t="s">
        <v>27</v>
      </c>
      <c r="B22" s="221">
        <v>256</v>
      </c>
      <c r="C22" s="213">
        <v>204</v>
      </c>
      <c r="D22" s="213">
        <v>15</v>
      </c>
      <c r="E22" s="213">
        <v>0</v>
      </c>
      <c r="F22" s="213">
        <v>0</v>
      </c>
      <c r="G22" s="213">
        <v>5</v>
      </c>
      <c r="H22" s="213">
        <v>3</v>
      </c>
      <c r="I22" s="213">
        <v>0</v>
      </c>
      <c r="J22" s="107">
        <v>0</v>
      </c>
      <c r="K22" s="213">
        <v>18</v>
      </c>
      <c r="L22" s="213">
        <v>2</v>
      </c>
      <c r="M22" s="213">
        <v>9</v>
      </c>
    </row>
    <row r="23" spans="1:13" ht="15" customHeight="1" x14ac:dyDescent="0.2">
      <c r="A23" s="7" t="s">
        <v>28</v>
      </c>
      <c r="B23" s="221">
        <v>888</v>
      </c>
      <c r="C23" s="213">
        <v>542</v>
      </c>
      <c r="D23" s="213">
        <v>100</v>
      </c>
      <c r="E23" s="213">
        <v>3</v>
      </c>
      <c r="F23" s="213">
        <v>0</v>
      </c>
      <c r="G23" s="213">
        <v>49</v>
      </c>
      <c r="H23" s="213">
        <v>44</v>
      </c>
      <c r="I23" s="213">
        <v>10</v>
      </c>
      <c r="J23" s="107">
        <v>0</v>
      </c>
      <c r="K23" s="213">
        <v>87</v>
      </c>
      <c r="L23" s="213">
        <v>24</v>
      </c>
      <c r="M23" s="213">
        <v>29</v>
      </c>
    </row>
    <row r="24" spans="1:13" ht="15" customHeight="1" x14ac:dyDescent="0.2">
      <c r="A24" s="7" t="s">
        <v>29</v>
      </c>
      <c r="B24" s="221">
        <v>147</v>
      </c>
      <c r="C24" s="213">
        <v>129</v>
      </c>
      <c r="D24" s="213">
        <v>1</v>
      </c>
      <c r="E24" s="213">
        <v>0</v>
      </c>
      <c r="F24" s="213">
        <v>0</v>
      </c>
      <c r="G24" s="213">
        <v>1</v>
      </c>
      <c r="H24" s="213">
        <v>1</v>
      </c>
      <c r="I24" s="213">
        <v>0</v>
      </c>
      <c r="J24" s="107">
        <v>0</v>
      </c>
      <c r="K24" s="213">
        <v>15</v>
      </c>
      <c r="L24" s="213">
        <v>0</v>
      </c>
      <c r="M24" s="213">
        <v>0</v>
      </c>
    </row>
    <row r="25" spans="1:13" ht="15" customHeight="1" x14ac:dyDescent="0.2">
      <c r="A25" s="7" t="s">
        <v>30</v>
      </c>
      <c r="B25" s="221">
        <v>220</v>
      </c>
      <c r="C25" s="213">
        <v>177</v>
      </c>
      <c r="D25" s="213">
        <v>14</v>
      </c>
      <c r="E25" s="213">
        <v>2</v>
      </c>
      <c r="F25" s="213">
        <v>0</v>
      </c>
      <c r="G25" s="213">
        <v>5</v>
      </c>
      <c r="H25" s="213">
        <v>3</v>
      </c>
      <c r="I25" s="213">
        <v>2</v>
      </c>
      <c r="J25" s="107">
        <v>0</v>
      </c>
      <c r="K25" s="213">
        <v>14</v>
      </c>
      <c r="L25" s="213">
        <v>2</v>
      </c>
      <c r="M25" s="213">
        <v>1</v>
      </c>
    </row>
    <row r="26" spans="1:13" ht="15" customHeight="1" x14ac:dyDescent="0.2">
      <c r="A26" s="7" t="s">
        <v>31</v>
      </c>
      <c r="B26" s="221">
        <v>152</v>
      </c>
      <c r="C26" s="213">
        <v>123</v>
      </c>
      <c r="D26" s="213">
        <v>3</v>
      </c>
      <c r="E26" s="213">
        <v>0</v>
      </c>
      <c r="F26" s="213">
        <v>1</v>
      </c>
      <c r="G26" s="213">
        <v>3</v>
      </c>
      <c r="H26" s="213">
        <v>1</v>
      </c>
      <c r="I26" s="213">
        <v>2</v>
      </c>
      <c r="J26" s="107">
        <v>0</v>
      </c>
      <c r="K26" s="213">
        <v>18</v>
      </c>
      <c r="L26" s="213">
        <v>1</v>
      </c>
      <c r="M26" s="213">
        <v>0</v>
      </c>
    </row>
    <row r="27" spans="1:13" ht="15" customHeight="1" x14ac:dyDescent="0.2">
      <c r="A27" s="7" t="s">
        <v>32</v>
      </c>
      <c r="B27" s="221">
        <v>210</v>
      </c>
      <c r="C27" s="213">
        <v>137</v>
      </c>
      <c r="D27" s="213">
        <v>14</v>
      </c>
      <c r="E27" s="213">
        <v>0</v>
      </c>
      <c r="F27" s="213">
        <v>0</v>
      </c>
      <c r="G27" s="213">
        <v>10</v>
      </c>
      <c r="H27" s="213">
        <v>8</v>
      </c>
      <c r="I27" s="213">
        <v>3</v>
      </c>
      <c r="J27" s="107">
        <v>0</v>
      </c>
      <c r="K27" s="213">
        <v>28</v>
      </c>
      <c r="L27" s="213">
        <v>4</v>
      </c>
      <c r="M27" s="213">
        <v>6</v>
      </c>
    </row>
    <row r="28" spans="1:13" ht="15" customHeight="1" x14ac:dyDescent="0.2">
      <c r="A28" s="7" t="s">
        <v>33</v>
      </c>
      <c r="B28" s="221">
        <v>156</v>
      </c>
      <c r="C28" s="213">
        <v>124</v>
      </c>
      <c r="D28" s="213">
        <v>7</v>
      </c>
      <c r="E28" s="213">
        <v>0</v>
      </c>
      <c r="F28" s="213">
        <v>0</v>
      </c>
      <c r="G28" s="213">
        <v>3</v>
      </c>
      <c r="H28" s="213">
        <v>3</v>
      </c>
      <c r="I28" s="213">
        <v>3</v>
      </c>
      <c r="J28" s="107">
        <v>0</v>
      </c>
      <c r="K28" s="213">
        <v>12</v>
      </c>
      <c r="L28" s="213">
        <v>1</v>
      </c>
      <c r="M28" s="213">
        <v>3</v>
      </c>
    </row>
    <row r="29" spans="1:13" ht="15" customHeight="1" x14ac:dyDescent="0.2">
      <c r="A29" s="7" t="s">
        <v>34</v>
      </c>
      <c r="B29" s="221">
        <v>319</v>
      </c>
      <c r="C29" s="213">
        <v>225</v>
      </c>
      <c r="D29" s="213">
        <v>20</v>
      </c>
      <c r="E29" s="213">
        <v>0</v>
      </c>
      <c r="F29" s="213">
        <v>0</v>
      </c>
      <c r="G29" s="213">
        <v>13</v>
      </c>
      <c r="H29" s="213">
        <v>11</v>
      </c>
      <c r="I29" s="213">
        <v>2</v>
      </c>
      <c r="J29" s="107">
        <v>0</v>
      </c>
      <c r="K29" s="213">
        <v>31</v>
      </c>
      <c r="L29" s="213">
        <v>10</v>
      </c>
      <c r="M29" s="213">
        <v>7</v>
      </c>
    </row>
    <row r="30" spans="1:13" ht="15" customHeight="1" x14ac:dyDescent="0.2">
      <c r="A30" s="7" t="s">
        <v>35</v>
      </c>
      <c r="B30" s="221">
        <v>294</v>
      </c>
      <c r="C30" s="213">
        <v>249</v>
      </c>
      <c r="D30" s="213">
        <v>2</v>
      </c>
      <c r="E30" s="213">
        <v>0</v>
      </c>
      <c r="F30" s="213">
        <v>0</v>
      </c>
      <c r="G30" s="213">
        <v>2</v>
      </c>
      <c r="H30" s="213">
        <v>2</v>
      </c>
      <c r="I30" s="213">
        <v>1</v>
      </c>
      <c r="J30" s="107">
        <v>0</v>
      </c>
      <c r="K30" s="213">
        <v>34</v>
      </c>
      <c r="L30" s="213">
        <v>2</v>
      </c>
      <c r="M30" s="213">
        <v>2</v>
      </c>
    </row>
    <row r="31" spans="1:13" ht="15" customHeight="1" x14ac:dyDescent="0.2">
      <c r="A31" s="7" t="s">
        <v>36</v>
      </c>
      <c r="B31" s="221">
        <v>156</v>
      </c>
      <c r="C31" s="213">
        <v>110</v>
      </c>
      <c r="D31" s="213">
        <v>10</v>
      </c>
      <c r="E31" s="213">
        <v>0</v>
      </c>
      <c r="F31" s="213">
        <v>0</v>
      </c>
      <c r="G31" s="213">
        <v>4</v>
      </c>
      <c r="H31" s="213">
        <v>3</v>
      </c>
      <c r="I31" s="213">
        <v>1</v>
      </c>
      <c r="J31" s="107">
        <v>0</v>
      </c>
      <c r="K31" s="213">
        <v>18</v>
      </c>
      <c r="L31" s="213">
        <v>0</v>
      </c>
      <c r="M31" s="213">
        <v>10</v>
      </c>
    </row>
    <row r="32" spans="1:13" ht="15" customHeight="1" x14ac:dyDescent="0.2">
      <c r="A32" s="7" t="s">
        <v>37</v>
      </c>
      <c r="B32" s="221">
        <v>201</v>
      </c>
      <c r="C32" s="213">
        <v>172</v>
      </c>
      <c r="D32" s="213">
        <v>1</v>
      </c>
      <c r="E32" s="213">
        <v>0</v>
      </c>
      <c r="F32" s="213">
        <v>0</v>
      </c>
      <c r="G32" s="213">
        <v>2</v>
      </c>
      <c r="H32" s="213">
        <v>1</v>
      </c>
      <c r="I32" s="213">
        <v>0</v>
      </c>
      <c r="J32" s="107">
        <v>0</v>
      </c>
      <c r="K32" s="213">
        <v>20</v>
      </c>
      <c r="L32" s="213">
        <v>3</v>
      </c>
      <c r="M32" s="213">
        <v>2</v>
      </c>
    </row>
    <row r="33" spans="1:22" ht="15" customHeight="1" x14ac:dyDescent="0.2">
      <c r="A33" s="7" t="s">
        <v>38</v>
      </c>
      <c r="B33" s="221">
        <v>57</v>
      </c>
      <c r="C33" s="213">
        <v>51</v>
      </c>
      <c r="D33" s="213">
        <v>0</v>
      </c>
      <c r="E33" s="213">
        <v>0</v>
      </c>
      <c r="F33" s="213">
        <v>0</v>
      </c>
      <c r="G33" s="213">
        <v>0</v>
      </c>
      <c r="H33" s="213">
        <v>0</v>
      </c>
      <c r="I33" s="213">
        <v>0</v>
      </c>
      <c r="J33" s="107">
        <v>0</v>
      </c>
      <c r="K33" s="213">
        <v>6</v>
      </c>
      <c r="L33" s="213">
        <v>0</v>
      </c>
      <c r="M33" s="213">
        <v>0</v>
      </c>
    </row>
    <row r="34" spans="1:22" ht="15" customHeight="1" x14ac:dyDescent="0.2">
      <c r="A34" s="7" t="s">
        <v>39</v>
      </c>
      <c r="B34" s="221">
        <v>458</v>
      </c>
      <c r="C34" s="213">
        <v>364</v>
      </c>
      <c r="D34" s="213">
        <v>17</v>
      </c>
      <c r="E34" s="213">
        <v>2</v>
      </c>
      <c r="F34" s="213">
        <v>0</v>
      </c>
      <c r="G34" s="213">
        <v>10</v>
      </c>
      <c r="H34" s="213">
        <v>7</v>
      </c>
      <c r="I34" s="213">
        <v>2</v>
      </c>
      <c r="J34" s="107">
        <v>0</v>
      </c>
      <c r="K34" s="213">
        <v>54</v>
      </c>
      <c r="L34" s="213">
        <v>0</v>
      </c>
      <c r="M34" s="213">
        <v>2</v>
      </c>
    </row>
    <row r="35" spans="1:22" ht="15" customHeight="1" x14ac:dyDescent="0.2">
      <c r="A35" s="7" t="s">
        <v>40</v>
      </c>
      <c r="B35" s="221">
        <v>376</v>
      </c>
      <c r="C35" s="213">
        <v>301</v>
      </c>
      <c r="D35" s="213">
        <v>13</v>
      </c>
      <c r="E35" s="213">
        <v>0</v>
      </c>
      <c r="F35" s="213">
        <v>0</v>
      </c>
      <c r="G35" s="213">
        <v>4</v>
      </c>
      <c r="H35" s="213">
        <v>4</v>
      </c>
      <c r="I35" s="213">
        <v>1</v>
      </c>
      <c r="J35" s="107">
        <v>0</v>
      </c>
      <c r="K35" s="213">
        <v>44</v>
      </c>
      <c r="L35" s="213">
        <v>2</v>
      </c>
      <c r="M35" s="213">
        <v>7</v>
      </c>
    </row>
    <row r="36" spans="1:22" ht="15" customHeight="1" thickBot="1" x14ac:dyDescent="0.25">
      <c r="A36" s="17" t="s">
        <v>41</v>
      </c>
      <c r="B36" s="225">
        <v>66</v>
      </c>
      <c r="C36" s="213">
        <v>63</v>
      </c>
      <c r="D36" s="213">
        <v>0</v>
      </c>
      <c r="E36" s="213">
        <v>0</v>
      </c>
      <c r="F36" s="213">
        <v>0</v>
      </c>
      <c r="G36" s="213">
        <v>0</v>
      </c>
      <c r="H36" s="213">
        <v>0</v>
      </c>
      <c r="I36" s="213">
        <v>0</v>
      </c>
      <c r="J36" s="112">
        <v>0</v>
      </c>
      <c r="K36" s="213">
        <v>3</v>
      </c>
      <c r="L36" s="213">
        <v>0</v>
      </c>
      <c r="M36" s="213">
        <v>0</v>
      </c>
    </row>
    <row r="37" spans="1:22" s="130" customFormat="1" ht="15" customHeight="1" x14ac:dyDescent="0.2">
      <c r="A37" s="379" t="s">
        <v>232</v>
      </c>
      <c r="B37" s="379"/>
      <c r="C37" s="379"/>
      <c r="D37" s="379"/>
      <c r="E37" s="379"/>
      <c r="F37" s="379"/>
      <c r="G37" s="379"/>
      <c r="H37" s="379"/>
      <c r="I37" s="379"/>
      <c r="J37" s="379"/>
      <c r="K37" s="379"/>
      <c r="L37" s="379"/>
      <c r="M37" s="379"/>
      <c r="N37" s="129"/>
      <c r="O37" s="129"/>
      <c r="P37" s="129"/>
      <c r="Q37" s="129"/>
      <c r="R37" s="129"/>
      <c r="S37" s="129"/>
      <c r="T37" s="129"/>
      <c r="U37" s="129"/>
      <c r="V37" s="129"/>
    </row>
  </sheetData>
  <mergeCells count="6">
    <mergeCell ref="A37:M37"/>
    <mergeCell ref="A1:M1"/>
    <mergeCell ref="A2:M2"/>
    <mergeCell ref="A3:M3"/>
    <mergeCell ref="A4:M4"/>
    <mergeCell ref="A5:M5"/>
  </mergeCells>
  <hyperlinks>
    <hyperlink ref="P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workbookViewId="0">
      <selection activeCell="D12" sqref="D12"/>
    </sheetView>
  </sheetViews>
  <sheetFormatPr baseColWidth="10" defaultRowHeight="12.75" x14ac:dyDescent="0.2"/>
  <cols>
    <col min="1" max="1" width="19.7109375" style="18" bestFit="1" customWidth="1"/>
    <col min="2" max="8" width="9.7109375" style="19" customWidth="1"/>
    <col min="9" max="9" width="11.42578125" style="5"/>
    <col min="10" max="10" width="8.5703125" style="5" bestFit="1" customWidth="1"/>
    <col min="11" max="11" width="11.140625" style="5" bestFit="1" customWidth="1"/>
    <col min="12" max="12" width="11.140625" style="5" customWidth="1"/>
    <col min="13" max="13" width="7.5703125" style="5" bestFit="1" customWidth="1"/>
    <col min="14" max="14" width="8.85546875" style="5" bestFit="1" customWidth="1"/>
    <col min="15" max="15" width="7.42578125" style="5" bestFit="1" customWidth="1"/>
    <col min="16" max="16" width="8.7109375" style="5" bestFit="1" customWidth="1"/>
    <col min="17" max="17" width="8.5703125" style="5" bestFit="1" customWidth="1"/>
    <col min="18" max="252" width="11.42578125" style="5"/>
    <col min="253" max="253" width="27" style="5" customWidth="1"/>
    <col min="254" max="255" width="5.5703125" style="5" bestFit="1" customWidth="1"/>
    <col min="256" max="259" width="4.42578125" style="5" customWidth="1"/>
    <col min="260" max="260" width="0.85546875" style="5" customWidth="1"/>
    <col min="261" max="264" width="6" style="5" customWidth="1"/>
    <col min="265" max="508" width="11.42578125" style="5"/>
    <col min="509" max="509" width="27" style="5" customWidth="1"/>
    <col min="510" max="511" width="5.5703125" style="5" bestFit="1" customWidth="1"/>
    <col min="512" max="515" width="4.42578125" style="5" customWidth="1"/>
    <col min="516" max="516" width="0.85546875" style="5" customWidth="1"/>
    <col min="517" max="520" width="6" style="5" customWidth="1"/>
    <col min="521" max="764" width="11.42578125" style="5"/>
    <col min="765" max="765" width="27" style="5" customWidth="1"/>
    <col min="766" max="767" width="5.5703125" style="5" bestFit="1" customWidth="1"/>
    <col min="768" max="771" width="4.42578125" style="5" customWidth="1"/>
    <col min="772" max="772" width="0.85546875" style="5" customWidth="1"/>
    <col min="773" max="776" width="6" style="5" customWidth="1"/>
    <col min="777" max="1020" width="11.42578125" style="5"/>
    <col min="1021" max="1021" width="27" style="5" customWidth="1"/>
    <col min="1022" max="1023" width="5.5703125" style="5" bestFit="1" customWidth="1"/>
    <col min="1024" max="1027" width="4.42578125" style="5" customWidth="1"/>
    <col min="1028" max="1028" width="0.85546875" style="5" customWidth="1"/>
    <col min="1029" max="1032" width="6" style="5" customWidth="1"/>
    <col min="1033" max="1276" width="11.42578125" style="5"/>
    <col min="1277" max="1277" width="27" style="5" customWidth="1"/>
    <col min="1278" max="1279" width="5.5703125" style="5" bestFit="1" customWidth="1"/>
    <col min="1280" max="1283" width="4.42578125" style="5" customWidth="1"/>
    <col min="1284" max="1284" width="0.85546875" style="5" customWidth="1"/>
    <col min="1285" max="1288" width="6" style="5" customWidth="1"/>
    <col min="1289" max="1532" width="11.42578125" style="5"/>
    <col min="1533" max="1533" width="27" style="5" customWidth="1"/>
    <col min="1534" max="1535" width="5.5703125" style="5" bestFit="1" customWidth="1"/>
    <col min="1536" max="1539" width="4.42578125" style="5" customWidth="1"/>
    <col min="1540" max="1540" width="0.85546875" style="5" customWidth="1"/>
    <col min="1541" max="1544" width="6" style="5" customWidth="1"/>
    <col min="1545" max="1788" width="11.42578125" style="5"/>
    <col min="1789" max="1789" width="27" style="5" customWidth="1"/>
    <col min="1790" max="1791" width="5.5703125" style="5" bestFit="1" customWidth="1"/>
    <col min="1792" max="1795" width="4.42578125" style="5" customWidth="1"/>
    <col min="1796" max="1796" width="0.85546875" style="5" customWidth="1"/>
    <col min="1797" max="1800" width="6" style="5" customWidth="1"/>
    <col min="1801" max="2044" width="11.42578125" style="5"/>
    <col min="2045" max="2045" width="27" style="5" customWidth="1"/>
    <col min="2046" max="2047" width="5.5703125" style="5" bestFit="1" customWidth="1"/>
    <col min="2048" max="2051" width="4.42578125" style="5" customWidth="1"/>
    <col min="2052" max="2052" width="0.85546875" style="5" customWidth="1"/>
    <col min="2053" max="2056" width="6" style="5" customWidth="1"/>
    <col min="2057" max="2300" width="11.42578125" style="5"/>
    <col min="2301" max="2301" width="27" style="5" customWidth="1"/>
    <col min="2302" max="2303" width="5.5703125" style="5" bestFit="1" customWidth="1"/>
    <col min="2304" max="2307" width="4.42578125" style="5" customWidth="1"/>
    <col min="2308" max="2308" width="0.85546875" style="5" customWidth="1"/>
    <col min="2309" max="2312" width="6" style="5" customWidth="1"/>
    <col min="2313" max="2556" width="11.42578125" style="5"/>
    <col min="2557" max="2557" width="27" style="5" customWidth="1"/>
    <col min="2558" max="2559" width="5.5703125" style="5" bestFit="1" customWidth="1"/>
    <col min="2560" max="2563" width="4.42578125" style="5" customWidth="1"/>
    <col min="2564" max="2564" width="0.85546875" style="5" customWidth="1"/>
    <col min="2565" max="2568" width="6" style="5" customWidth="1"/>
    <col min="2569" max="2812" width="11.42578125" style="5"/>
    <col min="2813" max="2813" width="27" style="5" customWidth="1"/>
    <col min="2814" max="2815" width="5.5703125" style="5" bestFit="1" customWidth="1"/>
    <col min="2816" max="2819" width="4.42578125" style="5" customWidth="1"/>
    <col min="2820" max="2820" width="0.85546875" style="5" customWidth="1"/>
    <col min="2821" max="2824" width="6" style="5" customWidth="1"/>
    <col min="2825" max="3068" width="11.42578125" style="5"/>
    <col min="3069" max="3069" width="27" style="5" customWidth="1"/>
    <col min="3070" max="3071" width="5.5703125" style="5" bestFit="1" customWidth="1"/>
    <col min="3072" max="3075" width="4.42578125" style="5" customWidth="1"/>
    <col min="3076" max="3076" width="0.85546875" style="5" customWidth="1"/>
    <col min="3077" max="3080" width="6" style="5" customWidth="1"/>
    <col min="3081" max="3324" width="11.42578125" style="5"/>
    <col min="3325" max="3325" width="27" style="5" customWidth="1"/>
    <col min="3326" max="3327" width="5.5703125" style="5" bestFit="1" customWidth="1"/>
    <col min="3328" max="3331" width="4.42578125" style="5" customWidth="1"/>
    <col min="3332" max="3332" width="0.85546875" style="5" customWidth="1"/>
    <col min="3333" max="3336" width="6" style="5" customWidth="1"/>
    <col min="3337" max="3580" width="11.42578125" style="5"/>
    <col min="3581" max="3581" width="27" style="5" customWidth="1"/>
    <col min="3582" max="3583" width="5.5703125" style="5" bestFit="1" customWidth="1"/>
    <col min="3584" max="3587" width="4.42578125" style="5" customWidth="1"/>
    <col min="3588" max="3588" width="0.85546875" style="5" customWidth="1"/>
    <col min="3589" max="3592" width="6" style="5" customWidth="1"/>
    <col min="3593" max="3836" width="11.42578125" style="5"/>
    <col min="3837" max="3837" width="27" style="5" customWidth="1"/>
    <col min="3838" max="3839" width="5.5703125" style="5" bestFit="1" customWidth="1"/>
    <col min="3840" max="3843" width="4.42578125" style="5" customWidth="1"/>
    <col min="3844" max="3844" width="0.85546875" style="5" customWidth="1"/>
    <col min="3845" max="3848" width="6" style="5" customWidth="1"/>
    <col min="3849" max="4092" width="11.42578125" style="5"/>
    <col min="4093" max="4093" width="27" style="5" customWidth="1"/>
    <col min="4094" max="4095" width="5.5703125" style="5" bestFit="1" customWidth="1"/>
    <col min="4096" max="4099" width="4.42578125" style="5" customWidth="1"/>
    <col min="4100" max="4100" width="0.85546875" style="5" customWidth="1"/>
    <col min="4101" max="4104" width="6" style="5" customWidth="1"/>
    <col min="4105" max="4348" width="11.42578125" style="5"/>
    <col min="4349" max="4349" width="27" style="5" customWidth="1"/>
    <col min="4350" max="4351" width="5.5703125" style="5" bestFit="1" customWidth="1"/>
    <col min="4352" max="4355" width="4.42578125" style="5" customWidth="1"/>
    <col min="4356" max="4356" width="0.85546875" style="5" customWidth="1"/>
    <col min="4357" max="4360" width="6" style="5" customWidth="1"/>
    <col min="4361" max="4604" width="11.42578125" style="5"/>
    <col min="4605" max="4605" width="27" style="5" customWidth="1"/>
    <col min="4606" max="4607" width="5.5703125" style="5" bestFit="1" customWidth="1"/>
    <col min="4608" max="4611" width="4.42578125" style="5" customWidth="1"/>
    <col min="4612" max="4612" width="0.85546875" style="5" customWidth="1"/>
    <col min="4613" max="4616" width="6" style="5" customWidth="1"/>
    <col min="4617" max="4860" width="11.42578125" style="5"/>
    <col min="4861" max="4861" width="27" style="5" customWidth="1"/>
    <col min="4862" max="4863" width="5.5703125" style="5" bestFit="1" customWidth="1"/>
    <col min="4864" max="4867" width="4.42578125" style="5" customWidth="1"/>
    <col min="4868" max="4868" width="0.85546875" style="5" customWidth="1"/>
    <col min="4869" max="4872" width="6" style="5" customWidth="1"/>
    <col min="4873" max="5116" width="11.42578125" style="5"/>
    <col min="5117" max="5117" width="27" style="5" customWidth="1"/>
    <col min="5118" max="5119" width="5.5703125" style="5" bestFit="1" customWidth="1"/>
    <col min="5120" max="5123" width="4.42578125" style="5" customWidth="1"/>
    <col min="5124" max="5124" width="0.85546875" style="5" customWidth="1"/>
    <col min="5125" max="5128" width="6" style="5" customWidth="1"/>
    <col min="5129" max="5372" width="11.42578125" style="5"/>
    <col min="5373" max="5373" width="27" style="5" customWidth="1"/>
    <col min="5374" max="5375" width="5.5703125" style="5" bestFit="1" customWidth="1"/>
    <col min="5376" max="5379" width="4.42578125" style="5" customWidth="1"/>
    <col min="5380" max="5380" width="0.85546875" style="5" customWidth="1"/>
    <col min="5381" max="5384" width="6" style="5" customWidth="1"/>
    <col min="5385" max="5628" width="11.42578125" style="5"/>
    <col min="5629" max="5629" width="27" style="5" customWidth="1"/>
    <col min="5630" max="5631" width="5.5703125" style="5" bestFit="1" customWidth="1"/>
    <col min="5632" max="5635" width="4.42578125" style="5" customWidth="1"/>
    <col min="5636" max="5636" width="0.85546875" style="5" customWidth="1"/>
    <col min="5637" max="5640" width="6" style="5" customWidth="1"/>
    <col min="5641" max="5884" width="11.42578125" style="5"/>
    <col min="5885" max="5885" width="27" style="5" customWidth="1"/>
    <col min="5886" max="5887" width="5.5703125" style="5" bestFit="1" customWidth="1"/>
    <col min="5888" max="5891" width="4.42578125" style="5" customWidth="1"/>
    <col min="5892" max="5892" width="0.85546875" style="5" customWidth="1"/>
    <col min="5893" max="5896" width="6" style="5" customWidth="1"/>
    <col min="5897" max="6140" width="11.42578125" style="5"/>
    <col min="6141" max="6141" width="27" style="5" customWidth="1"/>
    <col min="6142" max="6143" width="5.5703125" style="5" bestFit="1" customWidth="1"/>
    <col min="6144" max="6147" width="4.42578125" style="5" customWidth="1"/>
    <col min="6148" max="6148" width="0.85546875" style="5" customWidth="1"/>
    <col min="6149" max="6152" width="6" style="5" customWidth="1"/>
    <col min="6153" max="6396" width="11.42578125" style="5"/>
    <col min="6397" max="6397" width="27" style="5" customWidth="1"/>
    <col min="6398" max="6399" width="5.5703125" style="5" bestFit="1" customWidth="1"/>
    <col min="6400" max="6403" width="4.42578125" style="5" customWidth="1"/>
    <col min="6404" max="6404" width="0.85546875" style="5" customWidth="1"/>
    <col min="6405" max="6408" width="6" style="5" customWidth="1"/>
    <col min="6409" max="6652" width="11.42578125" style="5"/>
    <col min="6653" max="6653" width="27" style="5" customWidth="1"/>
    <col min="6654" max="6655" width="5.5703125" style="5" bestFit="1" customWidth="1"/>
    <col min="6656" max="6659" width="4.42578125" style="5" customWidth="1"/>
    <col min="6660" max="6660" width="0.85546875" style="5" customWidth="1"/>
    <col min="6661" max="6664" width="6" style="5" customWidth="1"/>
    <col min="6665" max="6908" width="11.42578125" style="5"/>
    <col min="6909" max="6909" width="27" style="5" customWidth="1"/>
    <col min="6910" max="6911" width="5.5703125" style="5" bestFit="1" customWidth="1"/>
    <col min="6912" max="6915" width="4.42578125" style="5" customWidth="1"/>
    <col min="6916" max="6916" width="0.85546875" style="5" customWidth="1"/>
    <col min="6917" max="6920" width="6" style="5" customWidth="1"/>
    <col min="6921" max="7164" width="11.42578125" style="5"/>
    <col min="7165" max="7165" width="27" style="5" customWidth="1"/>
    <col min="7166" max="7167" width="5.5703125" style="5" bestFit="1" customWidth="1"/>
    <col min="7168" max="7171" width="4.42578125" style="5" customWidth="1"/>
    <col min="7172" max="7172" width="0.85546875" style="5" customWidth="1"/>
    <col min="7173" max="7176" width="6" style="5" customWidth="1"/>
    <col min="7177" max="7420" width="11.42578125" style="5"/>
    <col min="7421" max="7421" width="27" style="5" customWidth="1"/>
    <col min="7422" max="7423" width="5.5703125" style="5" bestFit="1" customWidth="1"/>
    <col min="7424" max="7427" width="4.42578125" style="5" customWidth="1"/>
    <col min="7428" max="7428" width="0.85546875" style="5" customWidth="1"/>
    <col min="7429" max="7432" width="6" style="5" customWidth="1"/>
    <col min="7433" max="7676" width="11.42578125" style="5"/>
    <col min="7677" max="7677" width="27" style="5" customWidth="1"/>
    <col min="7678" max="7679" width="5.5703125" style="5" bestFit="1" customWidth="1"/>
    <col min="7680" max="7683" width="4.42578125" style="5" customWidth="1"/>
    <col min="7684" max="7684" width="0.85546875" style="5" customWidth="1"/>
    <col min="7685" max="7688" width="6" style="5" customWidth="1"/>
    <col min="7689" max="7932" width="11.42578125" style="5"/>
    <col min="7933" max="7933" width="27" style="5" customWidth="1"/>
    <col min="7934" max="7935" width="5.5703125" style="5" bestFit="1" customWidth="1"/>
    <col min="7936" max="7939" width="4.42578125" style="5" customWidth="1"/>
    <col min="7940" max="7940" width="0.85546875" style="5" customWidth="1"/>
    <col min="7941" max="7944" width="6" style="5" customWidth="1"/>
    <col min="7945" max="8188" width="11.42578125" style="5"/>
    <col min="8189" max="8189" width="27" style="5" customWidth="1"/>
    <col min="8190" max="8191" width="5.5703125" style="5" bestFit="1" customWidth="1"/>
    <col min="8192" max="8195" width="4.42578125" style="5" customWidth="1"/>
    <col min="8196" max="8196" width="0.85546875" style="5" customWidth="1"/>
    <col min="8197" max="8200" width="6" style="5" customWidth="1"/>
    <col min="8201" max="8444" width="11.42578125" style="5"/>
    <col min="8445" max="8445" width="27" style="5" customWidth="1"/>
    <col min="8446" max="8447" width="5.5703125" style="5" bestFit="1" customWidth="1"/>
    <col min="8448" max="8451" width="4.42578125" style="5" customWidth="1"/>
    <col min="8452" max="8452" width="0.85546875" style="5" customWidth="1"/>
    <col min="8453" max="8456" width="6" style="5" customWidth="1"/>
    <col min="8457" max="8700" width="11.42578125" style="5"/>
    <col min="8701" max="8701" width="27" style="5" customWidth="1"/>
    <col min="8702" max="8703" width="5.5703125" style="5" bestFit="1" customWidth="1"/>
    <col min="8704" max="8707" width="4.42578125" style="5" customWidth="1"/>
    <col min="8708" max="8708" width="0.85546875" style="5" customWidth="1"/>
    <col min="8709" max="8712" width="6" style="5" customWidth="1"/>
    <col min="8713" max="8956" width="11.42578125" style="5"/>
    <col min="8957" max="8957" width="27" style="5" customWidth="1"/>
    <col min="8958" max="8959" width="5.5703125" style="5" bestFit="1" customWidth="1"/>
    <col min="8960" max="8963" width="4.42578125" style="5" customWidth="1"/>
    <col min="8964" max="8964" width="0.85546875" style="5" customWidth="1"/>
    <col min="8965" max="8968" width="6" style="5" customWidth="1"/>
    <col min="8969" max="9212" width="11.42578125" style="5"/>
    <col min="9213" max="9213" width="27" style="5" customWidth="1"/>
    <col min="9214" max="9215" width="5.5703125" style="5" bestFit="1" customWidth="1"/>
    <col min="9216" max="9219" width="4.42578125" style="5" customWidth="1"/>
    <col min="9220" max="9220" width="0.85546875" style="5" customWidth="1"/>
    <col min="9221" max="9224" width="6" style="5" customWidth="1"/>
    <col min="9225" max="9468" width="11.42578125" style="5"/>
    <col min="9469" max="9469" width="27" style="5" customWidth="1"/>
    <col min="9470" max="9471" width="5.5703125" style="5" bestFit="1" customWidth="1"/>
    <col min="9472" max="9475" width="4.42578125" style="5" customWidth="1"/>
    <col min="9476" max="9476" width="0.85546875" style="5" customWidth="1"/>
    <col min="9477" max="9480" width="6" style="5" customWidth="1"/>
    <col min="9481" max="9724" width="11.42578125" style="5"/>
    <col min="9725" max="9725" width="27" style="5" customWidth="1"/>
    <col min="9726" max="9727" width="5.5703125" style="5" bestFit="1" customWidth="1"/>
    <col min="9728" max="9731" width="4.42578125" style="5" customWidth="1"/>
    <col min="9732" max="9732" width="0.85546875" style="5" customWidth="1"/>
    <col min="9733" max="9736" width="6" style="5" customWidth="1"/>
    <col min="9737" max="9980" width="11.42578125" style="5"/>
    <col min="9981" max="9981" width="27" style="5" customWidth="1"/>
    <col min="9982" max="9983" width="5.5703125" style="5" bestFit="1" customWidth="1"/>
    <col min="9984" max="9987" width="4.42578125" style="5" customWidth="1"/>
    <col min="9988" max="9988" width="0.85546875" style="5" customWidth="1"/>
    <col min="9989" max="9992" width="6" style="5" customWidth="1"/>
    <col min="9993" max="10236" width="11.42578125" style="5"/>
    <col min="10237" max="10237" width="27" style="5" customWidth="1"/>
    <col min="10238" max="10239" width="5.5703125" style="5" bestFit="1" customWidth="1"/>
    <col min="10240" max="10243" width="4.42578125" style="5" customWidth="1"/>
    <col min="10244" max="10244" width="0.85546875" style="5" customWidth="1"/>
    <col min="10245" max="10248" width="6" style="5" customWidth="1"/>
    <col min="10249" max="10492" width="11.42578125" style="5"/>
    <col min="10493" max="10493" width="27" style="5" customWidth="1"/>
    <col min="10494" max="10495" width="5.5703125" style="5" bestFit="1" customWidth="1"/>
    <col min="10496" max="10499" width="4.42578125" style="5" customWidth="1"/>
    <col min="10500" max="10500" width="0.85546875" style="5" customWidth="1"/>
    <col min="10501" max="10504" width="6" style="5" customWidth="1"/>
    <col min="10505" max="10748" width="11.42578125" style="5"/>
    <col min="10749" max="10749" width="27" style="5" customWidth="1"/>
    <col min="10750" max="10751" width="5.5703125" style="5" bestFit="1" customWidth="1"/>
    <col min="10752" max="10755" width="4.42578125" style="5" customWidth="1"/>
    <col min="10756" max="10756" width="0.85546875" style="5" customWidth="1"/>
    <col min="10757" max="10760" width="6" style="5" customWidth="1"/>
    <col min="10761" max="11004" width="11.42578125" style="5"/>
    <col min="11005" max="11005" width="27" style="5" customWidth="1"/>
    <col min="11006" max="11007" width="5.5703125" style="5" bestFit="1" customWidth="1"/>
    <col min="11008" max="11011" width="4.42578125" style="5" customWidth="1"/>
    <col min="11012" max="11012" width="0.85546875" style="5" customWidth="1"/>
    <col min="11013" max="11016" width="6" style="5" customWidth="1"/>
    <col min="11017" max="11260" width="11.42578125" style="5"/>
    <col min="11261" max="11261" width="27" style="5" customWidth="1"/>
    <col min="11262" max="11263" width="5.5703125" style="5" bestFit="1" customWidth="1"/>
    <col min="11264" max="11267" width="4.42578125" style="5" customWidth="1"/>
    <col min="11268" max="11268" width="0.85546875" style="5" customWidth="1"/>
    <col min="11269" max="11272" width="6" style="5" customWidth="1"/>
    <col min="11273" max="11516" width="11.42578125" style="5"/>
    <col min="11517" max="11517" width="27" style="5" customWidth="1"/>
    <col min="11518" max="11519" width="5.5703125" style="5" bestFit="1" customWidth="1"/>
    <col min="11520" max="11523" width="4.42578125" style="5" customWidth="1"/>
    <col min="11524" max="11524" width="0.85546875" style="5" customWidth="1"/>
    <col min="11525" max="11528" width="6" style="5" customWidth="1"/>
    <col min="11529" max="11772" width="11.42578125" style="5"/>
    <col min="11773" max="11773" width="27" style="5" customWidth="1"/>
    <col min="11774" max="11775" width="5.5703125" style="5" bestFit="1" customWidth="1"/>
    <col min="11776" max="11779" width="4.42578125" style="5" customWidth="1"/>
    <col min="11780" max="11780" width="0.85546875" style="5" customWidth="1"/>
    <col min="11781" max="11784" width="6" style="5" customWidth="1"/>
    <col min="11785" max="12028" width="11.42578125" style="5"/>
    <col min="12029" max="12029" width="27" style="5" customWidth="1"/>
    <col min="12030" max="12031" width="5.5703125" style="5" bestFit="1" customWidth="1"/>
    <col min="12032" max="12035" width="4.42578125" style="5" customWidth="1"/>
    <col min="12036" max="12036" width="0.85546875" style="5" customWidth="1"/>
    <col min="12037" max="12040" width="6" style="5" customWidth="1"/>
    <col min="12041" max="12284" width="11.42578125" style="5"/>
    <col min="12285" max="12285" width="27" style="5" customWidth="1"/>
    <col min="12286" max="12287" width="5.5703125" style="5" bestFit="1" customWidth="1"/>
    <col min="12288" max="12291" width="4.42578125" style="5" customWidth="1"/>
    <col min="12292" max="12292" width="0.85546875" style="5" customWidth="1"/>
    <col min="12293" max="12296" width="6" style="5" customWidth="1"/>
    <col min="12297" max="12540" width="11.42578125" style="5"/>
    <col min="12541" max="12541" width="27" style="5" customWidth="1"/>
    <col min="12542" max="12543" width="5.5703125" style="5" bestFit="1" customWidth="1"/>
    <col min="12544" max="12547" width="4.42578125" style="5" customWidth="1"/>
    <col min="12548" max="12548" width="0.85546875" style="5" customWidth="1"/>
    <col min="12549" max="12552" width="6" style="5" customWidth="1"/>
    <col min="12553" max="12796" width="11.42578125" style="5"/>
    <col min="12797" max="12797" width="27" style="5" customWidth="1"/>
    <col min="12798" max="12799" width="5.5703125" style="5" bestFit="1" customWidth="1"/>
    <col min="12800" max="12803" width="4.42578125" style="5" customWidth="1"/>
    <col min="12804" max="12804" width="0.85546875" style="5" customWidth="1"/>
    <col min="12805" max="12808" width="6" style="5" customWidth="1"/>
    <col min="12809" max="13052" width="11.42578125" style="5"/>
    <col min="13053" max="13053" width="27" style="5" customWidth="1"/>
    <col min="13054" max="13055" width="5.5703125" style="5" bestFit="1" customWidth="1"/>
    <col min="13056" max="13059" width="4.42578125" style="5" customWidth="1"/>
    <col min="13060" max="13060" width="0.85546875" style="5" customWidth="1"/>
    <col min="13061" max="13064" width="6" style="5" customWidth="1"/>
    <col min="13065" max="13308" width="11.42578125" style="5"/>
    <col min="13309" max="13309" width="27" style="5" customWidth="1"/>
    <col min="13310" max="13311" width="5.5703125" style="5" bestFit="1" customWidth="1"/>
    <col min="13312" max="13315" width="4.42578125" style="5" customWidth="1"/>
    <col min="13316" max="13316" width="0.85546875" style="5" customWidth="1"/>
    <col min="13317" max="13320" width="6" style="5" customWidth="1"/>
    <col min="13321" max="13564" width="11.42578125" style="5"/>
    <col min="13565" max="13565" width="27" style="5" customWidth="1"/>
    <col min="13566" max="13567" width="5.5703125" style="5" bestFit="1" customWidth="1"/>
    <col min="13568" max="13571" width="4.42578125" style="5" customWidth="1"/>
    <col min="13572" max="13572" width="0.85546875" style="5" customWidth="1"/>
    <col min="13573" max="13576" width="6" style="5" customWidth="1"/>
    <col min="13577" max="13820" width="11.42578125" style="5"/>
    <col min="13821" max="13821" width="27" style="5" customWidth="1"/>
    <col min="13822" max="13823" width="5.5703125" style="5" bestFit="1" customWidth="1"/>
    <col min="13824" max="13827" width="4.42578125" style="5" customWidth="1"/>
    <col min="13828" max="13828" width="0.85546875" style="5" customWidth="1"/>
    <col min="13829" max="13832" width="6" style="5" customWidth="1"/>
    <col min="13833" max="14076" width="11.42578125" style="5"/>
    <col min="14077" max="14077" width="27" style="5" customWidth="1"/>
    <col min="14078" max="14079" width="5.5703125" style="5" bestFit="1" customWidth="1"/>
    <col min="14080" max="14083" width="4.42578125" style="5" customWidth="1"/>
    <col min="14084" max="14084" width="0.85546875" style="5" customWidth="1"/>
    <col min="14085" max="14088" width="6" style="5" customWidth="1"/>
    <col min="14089" max="14332" width="11.42578125" style="5"/>
    <col min="14333" max="14333" width="27" style="5" customWidth="1"/>
    <col min="14334" max="14335" width="5.5703125" style="5" bestFit="1" customWidth="1"/>
    <col min="14336" max="14339" width="4.42578125" style="5" customWidth="1"/>
    <col min="14340" max="14340" width="0.85546875" style="5" customWidth="1"/>
    <col min="14341" max="14344" width="6" style="5" customWidth="1"/>
    <col min="14345" max="14588" width="11.42578125" style="5"/>
    <col min="14589" max="14589" width="27" style="5" customWidth="1"/>
    <col min="14590" max="14591" width="5.5703125" style="5" bestFit="1" customWidth="1"/>
    <col min="14592" max="14595" width="4.42578125" style="5" customWidth="1"/>
    <col min="14596" max="14596" width="0.85546875" style="5" customWidth="1"/>
    <col min="14597" max="14600" width="6" style="5" customWidth="1"/>
    <col min="14601" max="14844" width="11.42578125" style="5"/>
    <col min="14845" max="14845" width="27" style="5" customWidth="1"/>
    <col min="14846" max="14847" width="5.5703125" style="5" bestFit="1" customWidth="1"/>
    <col min="14848" max="14851" width="4.42578125" style="5" customWidth="1"/>
    <col min="14852" max="14852" width="0.85546875" style="5" customWidth="1"/>
    <col min="14853" max="14856" width="6" style="5" customWidth="1"/>
    <col min="14857" max="15100" width="11.42578125" style="5"/>
    <col min="15101" max="15101" width="27" style="5" customWidth="1"/>
    <col min="15102" max="15103" width="5.5703125" style="5" bestFit="1" customWidth="1"/>
    <col min="15104" max="15107" width="4.42578125" style="5" customWidth="1"/>
    <col min="15108" max="15108" width="0.85546875" style="5" customWidth="1"/>
    <col min="15109" max="15112" width="6" style="5" customWidth="1"/>
    <col min="15113" max="15356" width="11.42578125" style="5"/>
    <col min="15357" max="15357" width="27" style="5" customWidth="1"/>
    <col min="15358" max="15359" width="5.5703125" style="5" bestFit="1" customWidth="1"/>
    <col min="15360" max="15363" width="4.42578125" style="5" customWidth="1"/>
    <col min="15364" max="15364" width="0.85546875" style="5" customWidth="1"/>
    <col min="15365" max="15368" width="6" style="5" customWidth="1"/>
    <col min="15369" max="15612" width="11.42578125" style="5"/>
    <col min="15613" max="15613" width="27" style="5" customWidth="1"/>
    <col min="15614" max="15615" width="5.5703125" style="5" bestFit="1" customWidth="1"/>
    <col min="15616" max="15619" width="4.42578125" style="5" customWidth="1"/>
    <col min="15620" max="15620" width="0.85546875" style="5" customWidth="1"/>
    <col min="15621" max="15624" width="6" style="5" customWidth="1"/>
    <col min="15625" max="15868" width="11.42578125" style="5"/>
    <col min="15869" max="15869" width="27" style="5" customWidth="1"/>
    <col min="15870" max="15871" width="5.5703125" style="5" bestFit="1" customWidth="1"/>
    <col min="15872" max="15875" width="4.42578125" style="5" customWidth="1"/>
    <col min="15876" max="15876" width="0.85546875" style="5" customWidth="1"/>
    <col min="15877" max="15880" width="6" style="5" customWidth="1"/>
    <col min="15881" max="16124" width="11.42578125" style="5"/>
    <col min="16125" max="16125" width="27" style="5" customWidth="1"/>
    <col min="16126" max="16127" width="5.5703125" style="5" bestFit="1" customWidth="1"/>
    <col min="16128" max="16131" width="4.42578125" style="5" customWidth="1"/>
    <col min="16132" max="16132" width="0.85546875" style="5" customWidth="1"/>
    <col min="16133" max="16136" width="6" style="5" customWidth="1"/>
    <col min="16137" max="16384" width="11.42578125" style="5"/>
  </cols>
  <sheetData>
    <row r="1" spans="1:16" ht="19.5" thickBot="1" x14ac:dyDescent="0.35">
      <c r="A1" s="378" t="s">
        <v>260</v>
      </c>
      <c r="B1" s="378"/>
      <c r="C1" s="378"/>
      <c r="D1" s="378"/>
      <c r="E1" s="378"/>
      <c r="F1" s="378"/>
      <c r="G1" s="378"/>
      <c r="H1" s="378"/>
      <c r="J1" s="179"/>
      <c r="K1" s="285" t="s">
        <v>195</v>
      </c>
      <c r="L1" s="179"/>
    </row>
    <row r="2" spans="1:16" x14ac:dyDescent="0.2">
      <c r="A2" s="378" t="s">
        <v>163</v>
      </c>
      <c r="B2" s="378"/>
      <c r="C2" s="378"/>
      <c r="D2" s="378"/>
      <c r="E2" s="378"/>
      <c r="F2" s="378"/>
      <c r="G2" s="378"/>
      <c r="H2" s="378"/>
      <c r="J2" s="179"/>
      <c r="K2" s="179"/>
      <c r="L2" s="179"/>
    </row>
    <row r="3" spans="1:16" x14ac:dyDescent="0.2">
      <c r="A3" s="378" t="s">
        <v>361</v>
      </c>
      <c r="B3" s="378"/>
      <c r="C3" s="378"/>
      <c r="D3" s="378"/>
      <c r="E3" s="378"/>
      <c r="F3" s="378"/>
      <c r="G3" s="378"/>
      <c r="H3" s="378"/>
    </row>
    <row r="4" spans="1:16" x14ac:dyDescent="0.2">
      <c r="A4" s="378" t="s">
        <v>177</v>
      </c>
      <c r="B4" s="378"/>
      <c r="C4" s="378"/>
      <c r="D4" s="378"/>
      <c r="E4" s="378"/>
      <c r="F4" s="378"/>
      <c r="G4" s="378"/>
      <c r="H4" s="378"/>
    </row>
    <row r="5" spans="1:16" x14ac:dyDescent="0.2">
      <c r="A5" s="378" t="s">
        <v>409</v>
      </c>
      <c r="B5" s="378"/>
      <c r="C5" s="378"/>
      <c r="D5" s="378"/>
      <c r="E5" s="378"/>
      <c r="F5" s="378"/>
      <c r="G5" s="378"/>
      <c r="H5" s="378"/>
    </row>
    <row r="6" spans="1:16" ht="13.5" thickBot="1" x14ac:dyDescent="0.25">
      <c r="A6" s="6"/>
      <c r="B6" s="6"/>
      <c r="C6" s="6"/>
      <c r="D6" s="6"/>
      <c r="E6" s="6"/>
      <c r="F6" s="6"/>
      <c r="G6" s="6"/>
      <c r="H6" s="60"/>
    </row>
    <row r="7" spans="1:16" x14ac:dyDescent="0.2">
      <c r="A7" s="353" t="s">
        <v>45</v>
      </c>
      <c r="B7" s="355" t="s">
        <v>0</v>
      </c>
      <c r="C7" s="355" t="s">
        <v>183</v>
      </c>
      <c r="D7" s="29" t="s">
        <v>165</v>
      </c>
      <c r="E7" s="29" t="s">
        <v>166</v>
      </c>
      <c r="F7" s="29" t="s">
        <v>256</v>
      </c>
      <c r="G7" s="29" t="s">
        <v>257</v>
      </c>
      <c r="H7" s="353" t="s">
        <v>167</v>
      </c>
    </row>
    <row r="8" spans="1:16" ht="13.5" thickBot="1" x14ac:dyDescent="0.25">
      <c r="A8" s="354"/>
      <c r="B8" s="354"/>
      <c r="C8" s="354"/>
      <c r="D8" s="30" t="s">
        <v>253</v>
      </c>
      <c r="E8" s="30" t="s">
        <v>254</v>
      </c>
      <c r="F8" s="30" t="s">
        <v>255</v>
      </c>
      <c r="G8" s="30" t="s">
        <v>258</v>
      </c>
      <c r="H8" s="354" t="s">
        <v>167</v>
      </c>
    </row>
    <row r="9" spans="1:16" ht="15" customHeight="1" x14ac:dyDescent="0.2">
      <c r="A9" s="251"/>
      <c r="B9" s="251"/>
      <c r="C9" s="251"/>
      <c r="D9" s="198"/>
      <c r="E9" s="198"/>
      <c r="F9" s="198"/>
      <c r="G9" s="198"/>
      <c r="H9" s="251"/>
    </row>
    <row r="10" spans="1:16" ht="15" customHeight="1" x14ac:dyDescent="0.2">
      <c r="A10" s="360" t="s">
        <v>5</v>
      </c>
      <c r="B10" s="360"/>
      <c r="C10" s="360"/>
      <c r="D10" s="360"/>
      <c r="E10" s="360"/>
      <c r="F10" s="360"/>
      <c r="G10" s="360"/>
      <c r="H10" s="360"/>
    </row>
    <row r="11" spans="1:16" ht="15" customHeight="1" x14ac:dyDescent="0.2">
      <c r="A11" s="7"/>
      <c r="B11" s="52"/>
      <c r="C11" s="52"/>
      <c r="D11" s="52"/>
      <c r="E11" s="52"/>
      <c r="F11" s="52"/>
      <c r="G11" s="52"/>
      <c r="H11" s="52"/>
      <c r="J11" s="262"/>
      <c r="K11" s="262"/>
      <c r="L11" s="262"/>
      <c r="M11" s="262"/>
      <c r="N11" s="262"/>
      <c r="O11" s="262"/>
      <c r="P11" s="262"/>
    </row>
    <row r="12" spans="1:16" s="116" customFormat="1" ht="15" customHeight="1" x14ac:dyDescent="0.25">
      <c r="A12" s="96" t="s">
        <v>0</v>
      </c>
      <c r="B12" s="220">
        <f t="shared" ref="B12:H12" si="0">SUM(B14:B24)</f>
        <v>10115</v>
      </c>
      <c r="C12" s="220">
        <f t="shared" si="0"/>
        <v>354</v>
      </c>
      <c r="D12" s="220">
        <f t="shared" si="0"/>
        <v>210</v>
      </c>
      <c r="E12" s="220">
        <f t="shared" si="0"/>
        <v>7923</v>
      </c>
      <c r="F12" s="220">
        <f t="shared" si="0"/>
        <v>37</v>
      </c>
      <c r="G12" s="220">
        <f t="shared" si="0"/>
        <v>1178</v>
      </c>
      <c r="H12" s="220">
        <f t="shared" si="0"/>
        <v>413</v>
      </c>
      <c r="J12" s="114"/>
      <c r="O12" s="114"/>
      <c r="P12" s="114"/>
    </row>
    <row r="13" spans="1:16" ht="15" customHeight="1" x14ac:dyDescent="0.2">
      <c r="A13" s="7"/>
      <c r="B13" s="212"/>
      <c r="C13" s="212"/>
      <c r="D13" s="212"/>
      <c r="E13" s="212"/>
      <c r="F13" s="212"/>
      <c r="G13" s="212"/>
      <c r="H13" s="212"/>
      <c r="J13" s="114"/>
      <c r="O13" s="114"/>
      <c r="P13" s="114"/>
    </row>
    <row r="14" spans="1:16" ht="15" customHeight="1" x14ac:dyDescent="0.2">
      <c r="A14" s="55" t="s">
        <v>186</v>
      </c>
      <c r="B14" s="212">
        <v>7172</v>
      </c>
      <c r="C14" s="212">
        <v>188</v>
      </c>
      <c r="D14" s="212">
        <v>141</v>
      </c>
      <c r="E14" s="212">
        <v>6721</v>
      </c>
      <c r="F14" s="212">
        <v>2</v>
      </c>
      <c r="G14" s="212">
        <v>37</v>
      </c>
      <c r="H14" s="212">
        <v>83</v>
      </c>
      <c r="J14" s="114"/>
      <c r="K14" s="114"/>
      <c r="L14" s="114"/>
      <c r="M14" s="114"/>
      <c r="N14" s="114"/>
      <c r="O14" s="114"/>
      <c r="P14" s="114"/>
    </row>
    <row r="15" spans="1:16" ht="15" customHeight="1" x14ac:dyDescent="0.25">
      <c r="A15" s="55" t="s">
        <v>64</v>
      </c>
      <c r="B15" s="212">
        <v>766</v>
      </c>
      <c r="C15" s="212">
        <v>35</v>
      </c>
      <c r="D15" s="212">
        <v>21</v>
      </c>
      <c r="E15" s="212">
        <v>581</v>
      </c>
      <c r="F15" s="212">
        <v>2</v>
      </c>
      <c r="G15" s="212">
        <v>64</v>
      </c>
      <c r="H15" s="212">
        <v>63</v>
      </c>
      <c r="J15" s="116"/>
      <c r="K15" s="114"/>
      <c r="L15" s="114"/>
      <c r="M15" s="114"/>
      <c r="N15" s="114"/>
      <c r="O15" s="114"/>
      <c r="P15" s="114"/>
    </row>
    <row r="16" spans="1:16" ht="15" customHeight="1" x14ac:dyDescent="0.2">
      <c r="A16" s="55" t="s">
        <v>63</v>
      </c>
      <c r="B16" s="212">
        <v>44</v>
      </c>
      <c r="C16" s="212">
        <v>9</v>
      </c>
      <c r="D16" s="212">
        <v>0</v>
      </c>
      <c r="E16" s="212">
        <v>16</v>
      </c>
      <c r="F16" s="212">
        <v>1</v>
      </c>
      <c r="G16" s="212">
        <v>11</v>
      </c>
      <c r="H16" s="212">
        <v>7</v>
      </c>
      <c r="K16" s="114"/>
      <c r="L16" s="114"/>
      <c r="M16" s="114"/>
      <c r="N16" s="114"/>
      <c r="O16" s="114"/>
      <c r="P16" s="114"/>
    </row>
    <row r="17" spans="1:16" ht="15" customHeight="1" x14ac:dyDescent="0.2">
      <c r="A17" s="55" t="s">
        <v>92</v>
      </c>
      <c r="B17" s="212">
        <v>2</v>
      </c>
      <c r="C17" s="212">
        <v>1</v>
      </c>
      <c r="D17" s="212">
        <v>0</v>
      </c>
      <c r="E17" s="212">
        <v>0</v>
      </c>
      <c r="F17" s="212">
        <v>0</v>
      </c>
      <c r="G17" s="212">
        <v>1</v>
      </c>
      <c r="H17" s="212">
        <v>0</v>
      </c>
      <c r="J17" s="114"/>
      <c r="K17" s="114"/>
      <c r="L17" s="114"/>
      <c r="M17" s="114"/>
      <c r="N17" s="114"/>
      <c r="O17" s="114"/>
      <c r="P17" s="114"/>
    </row>
    <row r="18" spans="1:16" ht="15" customHeight="1" x14ac:dyDescent="0.2">
      <c r="A18" s="55" t="s">
        <v>66</v>
      </c>
      <c r="B18" s="212">
        <v>342</v>
      </c>
      <c r="C18" s="212">
        <v>20</v>
      </c>
      <c r="D18" s="212">
        <v>10</v>
      </c>
      <c r="E18" s="212">
        <v>90</v>
      </c>
      <c r="F18" s="212">
        <v>6</v>
      </c>
      <c r="G18" s="212">
        <v>174</v>
      </c>
      <c r="H18" s="212">
        <v>42</v>
      </c>
      <c r="J18" s="114"/>
      <c r="K18" s="114"/>
      <c r="L18" s="114"/>
      <c r="M18" s="114"/>
      <c r="N18" s="114"/>
      <c r="O18" s="114"/>
      <c r="P18" s="114"/>
    </row>
    <row r="19" spans="1:16" ht="15" customHeight="1" x14ac:dyDescent="0.2">
      <c r="A19" s="55" t="s">
        <v>67</v>
      </c>
      <c r="B19" s="212">
        <v>275</v>
      </c>
      <c r="C19" s="212">
        <v>25</v>
      </c>
      <c r="D19" s="212">
        <v>8</v>
      </c>
      <c r="E19" s="212">
        <v>72</v>
      </c>
      <c r="F19" s="212">
        <v>6</v>
      </c>
      <c r="G19" s="212">
        <v>134</v>
      </c>
      <c r="H19" s="212">
        <v>30</v>
      </c>
      <c r="J19" s="114"/>
      <c r="K19" s="114"/>
      <c r="L19" s="114"/>
      <c r="M19" s="114"/>
      <c r="N19" s="114"/>
      <c r="O19" s="114"/>
      <c r="P19" s="114"/>
    </row>
    <row r="20" spans="1:16" ht="15" customHeight="1" x14ac:dyDescent="0.2">
      <c r="A20" s="55" t="s">
        <v>65</v>
      </c>
      <c r="B20" s="212">
        <v>103</v>
      </c>
      <c r="C20" s="212">
        <v>16</v>
      </c>
      <c r="D20" s="212">
        <v>6</v>
      </c>
      <c r="E20" s="212">
        <v>31</v>
      </c>
      <c r="F20" s="212">
        <v>3</v>
      </c>
      <c r="G20" s="212">
        <v>16</v>
      </c>
      <c r="H20" s="212">
        <v>31</v>
      </c>
      <c r="J20" s="114"/>
      <c r="K20" s="114"/>
      <c r="L20" s="114"/>
      <c r="M20" s="114"/>
      <c r="N20" s="114"/>
      <c r="O20" s="114"/>
      <c r="P20" s="114"/>
    </row>
    <row r="21" spans="1:16" ht="15" customHeight="1" x14ac:dyDescent="0.2">
      <c r="A21" s="55" t="s">
        <v>393</v>
      </c>
      <c r="B21" s="212">
        <v>0</v>
      </c>
      <c r="C21" s="212">
        <v>0</v>
      </c>
      <c r="D21" s="212">
        <v>0</v>
      </c>
      <c r="E21" s="212">
        <v>0</v>
      </c>
      <c r="F21" s="212">
        <v>0</v>
      </c>
      <c r="G21" s="212">
        <v>0</v>
      </c>
      <c r="H21" s="212">
        <v>0</v>
      </c>
      <c r="J21" s="114"/>
      <c r="K21" s="114"/>
      <c r="L21" s="114"/>
      <c r="M21" s="114"/>
      <c r="N21" s="114"/>
      <c r="O21" s="114"/>
      <c r="P21" s="114"/>
    </row>
    <row r="22" spans="1:16" ht="15" customHeight="1" x14ac:dyDescent="0.2">
      <c r="A22" s="55" t="s">
        <v>93</v>
      </c>
      <c r="B22" s="212">
        <v>972</v>
      </c>
      <c r="C22" s="212">
        <v>24</v>
      </c>
      <c r="D22" s="212">
        <v>13</v>
      </c>
      <c r="E22" s="212">
        <v>144</v>
      </c>
      <c r="F22" s="212">
        <v>14</v>
      </c>
      <c r="G22" s="212">
        <v>706</v>
      </c>
      <c r="H22" s="212">
        <v>71</v>
      </c>
      <c r="J22" s="114"/>
      <c r="K22" s="114"/>
      <c r="L22" s="114"/>
      <c r="M22" s="114"/>
      <c r="N22" s="114"/>
      <c r="O22" s="114"/>
      <c r="P22" s="114"/>
    </row>
    <row r="23" spans="1:16" ht="15" customHeight="1" x14ac:dyDescent="0.2">
      <c r="A23" s="55" t="s">
        <v>94</v>
      </c>
      <c r="B23" s="212">
        <v>219</v>
      </c>
      <c r="C23" s="212">
        <v>0</v>
      </c>
      <c r="D23" s="212">
        <v>0</v>
      </c>
      <c r="E23" s="212">
        <v>184</v>
      </c>
      <c r="F23" s="212">
        <v>0</v>
      </c>
      <c r="G23" s="212">
        <v>6</v>
      </c>
      <c r="H23" s="212">
        <v>29</v>
      </c>
      <c r="J23" s="114"/>
      <c r="K23" s="114"/>
      <c r="L23" s="114"/>
      <c r="M23" s="114"/>
      <c r="N23" s="114"/>
      <c r="O23" s="114"/>
      <c r="P23" s="114"/>
    </row>
    <row r="24" spans="1:16" ht="15" customHeight="1" x14ac:dyDescent="0.2">
      <c r="A24" s="55" t="s">
        <v>95</v>
      </c>
      <c r="B24" s="212">
        <v>220</v>
      </c>
      <c r="C24" s="212">
        <v>36</v>
      </c>
      <c r="D24" s="212">
        <v>11</v>
      </c>
      <c r="E24" s="212">
        <v>84</v>
      </c>
      <c r="F24" s="212">
        <v>3</v>
      </c>
      <c r="G24" s="212">
        <v>29</v>
      </c>
      <c r="H24" s="212">
        <v>57</v>
      </c>
      <c r="J24" s="114"/>
      <c r="K24" s="114"/>
      <c r="L24" s="114"/>
      <c r="M24" s="114"/>
      <c r="N24" s="114"/>
      <c r="O24" s="114"/>
      <c r="P24" s="114"/>
    </row>
    <row r="25" spans="1:16" ht="15" customHeight="1" x14ac:dyDescent="0.2">
      <c r="A25" s="26"/>
      <c r="B25" s="53"/>
      <c r="C25" s="53"/>
      <c r="D25" s="53"/>
      <c r="E25" s="53"/>
      <c r="F25" s="53"/>
      <c r="G25" s="53"/>
      <c r="H25" s="53"/>
    </row>
    <row r="26" spans="1:16" ht="15" customHeight="1" x14ac:dyDescent="0.2">
      <c r="A26" s="360" t="s">
        <v>11</v>
      </c>
      <c r="B26" s="360"/>
      <c r="C26" s="360"/>
      <c r="D26" s="360"/>
      <c r="E26" s="360"/>
      <c r="F26" s="360"/>
      <c r="G26" s="360"/>
      <c r="H26" s="360"/>
    </row>
    <row r="27" spans="1:16" ht="15" customHeight="1" x14ac:dyDescent="0.2">
      <c r="A27" s="95"/>
      <c r="B27" s="95"/>
      <c r="C27" s="95"/>
      <c r="D27" s="95"/>
      <c r="E27" s="95"/>
      <c r="F27" s="95"/>
      <c r="G27" s="95"/>
      <c r="H27" s="95"/>
    </row>
    <row r="28" spans="1:16" s="116" customFormat="1" ht="15" customHeight="1" x14ac:dyDescent="0.25">
      <c r="A28" s="96" t="s">
        <v>0</v>
      </c>
      <c r="B28" s="80">
        <f>SUM(C28:H28)</f>
        <v>100</v>
      </c>
      <c r="C28" s="80">
        <f t="shared" ref="C28:H28" si="1">+C12/$B12*100</f>
        <v>3.4997528423133959</v>
      </c>
      <c r="D28" s="80">
        <f t="shared" si="1"/>
        <v>2.0761245674740483</v>
      </c>
      <c r="E28" s="80">
        <f t="shared" si="1"/>
        <v>78.3292140385566</v>
      </c>
      <c r="F28" s="80">
        <f t="shared" si="1"/>
        <v>0.36579337617399899</v>
      </c>
      <c r="G28" s="80">
        <f t="shared" si="1"/>
        <v>11.646070192782995</v>
      </c>
      <c r="H28" s="80">
        <f t="shared" si="1"/>
        <v>4.0830449826989623</v>
      </c>
    </row>
    <row r="29" spans="1:16" ht="15" customHeight="1" x14ac:dyDescent="0.2">
      <c r="A29" s="7"/>
      <c r="B29" s="58"/>
      <c r="C29" s="58"/>
      <c r="D29" s="58"/>
      <c r="E29" s="58"/>
      <c r="F29" s="58"/>
      <c r="G29" s="58"/>
      <c r="H29" s="58"/>
    </row>
    <row r="30" spans="1:16" ht="15" customHeight="1" x14ac:dyDescent="0.2">
      <c r="A30" s="132" t="s">
        <v>186</v>
      </c>
      <c r="B30" s="58">
        <f t="shared" ref="B30:B40" si="2">SUM(C30:H30)</f>
        <v>100</v>
      </c>
      <c r="C30" s="58">
        <f t="shared" ref="C30:H38" si="3">+C14/$B14*100</f>
        <v>2.6213050752928053</v>
      </c>
      <c r="D30" s="58">
        <f t="shared" si="3"/>
        <v>1.9659788064696042</v>
      </c>
      <c r="E30" s="58">
        <f t="shared" si="3"/>
        <v>93.711656441717793</v>
      </c>
      <c r="F30" s="58">
        <f t="shared" si="3"/>
        <v>2.7886224205242612E-2</v>
      </c>
      <c r="G30" s="58">
        <f t="shared" si="3"/>
        <v>0.51589514779698831</v>
      </c>
      <c r="H30" s="58">
        <f t="shared" si="3"/>
        <v>1.1572783045175683</v>
      </c>
    </row>
    <row r="31" spans="1:16" ht="15" customHeight="1" x14ac:dyDescent="0.2">
      <c r="A31" s="55" t="s">
        <v>64</v>
      </c>
      <c r="B31" s="58">
        <f t="shared" si="2"/>
        <v>100</v>
      </c>
      <c r="C31" s="58">
        <f t="shared" si="3"/>
        <v>4.5691906005221927</v>
      </c>
      <c r="D31" s="58">
        <f t="shared" si="3"/>
        <v>2.7415143603133161</v>
      </c>
      <c r="E31" s="58">
        <f t="shared" si="3"/>
        <v>75.848563968668401</v>
      </c>
      <c r="F31" s="58">
        <f t="shared" si="3"/>
        <v>0.26109660574412535</v>
      </c>
      <c r="G31" s="58">
        <f t="shared" si="3"/>
        <v>8.3550913838120113</v>
      </c>
      <c r="H31" s="58">
        <f t="shared" si="3"/>
        <v>8.2245430809399469</v>
      </c>
    </row>
    <row r="32" spans="1:16" ht="15" customHeight="1" x14ac:dyDescent="0.2">
      <c r="A32" s="55" t="s">
        <v>63</v>
      </c>
      <c r="B32" s="58">
        <f t="shared" si="2"/>
        <v>100</v>
      </c>
      <c r="C32" s="58">
        <f t="shared" si="3"/>
        <v>20.454545454545457</v>
      </c>
      <c r="D32" s="58">
        <f t="shared" si="3"/>
        <v>0</v>
      </c>
      <c r="E32" s="58">
        <f t="shared" si="3"/>
        <v>36.363636363636367</v>
      </c>
      <c r="F32" s="58">
        <f t="shared" si="3"/>
        <v>2.2727272727272729</v>
      </c>
      <c r="G32" s="58">
        <f t="shared" si="3"/>
        <v>25</v>
      </c>
      <c r="H32" s="58">
        <f t="shared" si="3"/>
        <v>15.909090909090908</v>
      </c>
    </row>
    <row r="33" spans="1:8" ht="15" customHeight="1" x14ac:dyDescent="0.2">
      <c r="A33" s="55" t="s">
        <v>92</v>
      </c>
      <c r="B33" s="58">
        <f t="shared" si="2"/>
        <v>100</v>
      </c>
      <c r="C33" s="58">
        <f t="shared" si="3"/>
        <v>50</v>
      </c>
      <c r="D33" s="58">
        <f t="shared" si="3"/>
        <v>0</v>
      </c>
      <c r="E33" s="58">
        <f t="shared" si="3"/>
        <v>0</v>
      </c>
      <c r="F33" s="58">
        <f t="shared" si="3"/>
        <v>0</v>
      </c>
      <c r="G33" s="58">
        <f t="shared" si="3"/>
        <v>50</v>
      </c>
      <c r="H33" s="58">
        <f t="shared" si="3"/>
        <v>0</v>
      </c>
    </row>
    <row r="34" spans="1:8" ht="15" customHeight="1" x14ac:dyDescent="0.2">
      <c r="A34" s="55" t="s">
        <v>66</v>
      </c>
      <c r="B34" s="58">
        <f t="shared" si="2"/>
        <v>99.999999999999986</v>
      </c>
      <c r="C34" s="58">
        <f t="shared" si="3"/>
        <v>5.8479532163742682</v>
      </c>
      <c r="D34" s="58">
        <f t="shared" si="3"/>
        <v>2.9239766081871341</v>
      </c>
      <c r="E34" s="58">
        <f t="shared" si="3"/>
        <v>26.315789473684209</v>
      </c>
      <c r="F34" s="58">
        <f t="shared" si="3"/>
        <v>1.7543859649122806</v>
      </c>
      <c r="G34" s="58">
        <f t="shared" si="3"/>
        <v>50.877192982456144</v>
      </c>
      <c r="H34" s="58">
        <f t="shared" si="3"/>
        <v>12.280701754385964</v>
      </c>
    </row>
    <row r="35" spans="1:8" ht="15" customHeight="1" x14ac:dyDescent="0.2">
      <c r="A35" s="55" t="s">
        <v>67</v>
      </c>
      <c r="B35" s="58">
        <f t="shared" si="2"/>
        <v>100</v>
      </c>
      <c r="C35" s="58">
        <f t="shared" si="3"/>
        <v>9.0909090909090917</v>
      </c>
      <c r="D35" s="58">
        <f t="shared" si="3"/>
        <v>2.9090909090909092</v>
      </c>
      <c r="E35" s="58">
        <f t="shared" si="3"/>
        <v>26.181818181818183</v>
      </c>
      <c r="F35" s="58">
        <f t="shared" si="3"/>
        <v>2.1818181818181821</v>
      </c>
      <c r="G35" s="58">
        <f t="shared" si="3"/>
        <v>48.727272727272727</v>
      </c>
      <c r="H35" s="58">
        <f t="shared" si="3"/>
        <v>10.909090909090908</v>
      </c>
    </row>
    <row r="36" spans="1:8" ht="15" customHeight="1" x14ac:dyDescent="0.2">
      <c r="A36" s="55" t="s">
        <v>65</v>
      </c>
      <c r="B36" s="58">
        <f t="shared" si="2"/>
        <v>100</v>
      </c>
      <c r="C36" s="58">
        <f t="shared" si="3"/>
        <v>15.53398058252427</v>
      </c>
      <c r="D36" s="58">
        <f t="shared" si="3"/>
        <v>5.825242718446602</v>
      </c>
      <c r="E36" s="58">
        <f t="shared" si="3"/>
        <v>30.097087378640776</v>
      </c>
      <c r="F36" s="58">
        <f t="shared" si="3"/>
        <v>2.912621359223301</v>
      </c>
      <c r="G36" s="58">
        <f t="shared" si="3"/>
        <v>15.53398058252427</v>
      </c>
      <c r="H36" s="58">
        <f t="shared" si="3"/>
        <v>30.097087378640776</v>
      </c>
    </row>
    <row r="37" spans="1:8" ht="15" customHeight="1" x14ac:dyDescent="0.2">
      <c r="A37" s="55" t="s">
        <v>393</v>
      </c>
      <c r="B37" s="212">
        <v>0</v>
      </c>
      <c r="C37" s="212">
        <v>0</v>
      </c>
      <c r="D37" s="212">
        <v>0</v>
      </c>
      <c r="E37" s="212">
        <v>0</v>
      </c>
      <c r="F37" s="212">
        <v>0</v>
      </c>
      <c r="G37" s="212">
        <v>0</v>
      </c>
      <c r="H37" s="212">
        <v>0</v>
      </c>
    </row>
    <row r="38" spans="1:8" ht="15" customHeight="1" x14ac:dyDescent="0.2">
      <c r="A38" s="55" t="s">
        <v>93</v>
      </c>
      <c r="B38" s="58">
        <f t="shared" si="2"/>
        <v>100</v>
      </c>
      <c r="C38" s="58">
        <f t="shared" si="3"/>
        <v>2.4691358024691357</v>
      </c>
      <c r="D38" s="58">
        <f t="shared" si="3"/>
        <v>1.3374485596707819</v>
      </c>
      <c r="E38" s="58">
        <f t="shared" si="3"/>
        <v>14.814814814814813</v>
      </c>
      <c r="F38" s="58">
        <f t="shared" si="3"/>
        <v>1.440329218106996</v>
      </c>
      <c r="G38" s="58">
        <f t="shared" si="3"/>
        <v>72.63374485596708</v>
      </c>
      <c r="H38" s="58">
        <f t="shared" si="3"/>
        <v>7.3045267489711936</v>
      </c>
    </row>
    <row r="39" spans="1:8" ht="15" customHeight="1" x14ac:dyDescent="0.2">
      <c r="A39" s="55" t="s">
        <v>94</v>
      </c>
      <c r="B39" s="58">
        <f t="shared" si="2"/>
        <v>99.999999999999986</v>
      </c>
      <c r="C39" s="58">
        <f t="shared" ref="C39:D40" si="4">+C23/$B23*100</f>
        <v>0</v>
      </c>
      <c r="D39" s="58">
        <f t="shared" si="4"/>
        <v>0</v>
      </c>
      <c r="E39" s="58">
        <f t="shared" ref="E39:H40" si="5">+E23/$B23*100</f>
        <v>84.018264840182638</v>
      </c>
      <c r="F39" s="58">
        <f t="shared" ref="F39:G40" si="6">+F23/$B23*100</f>
        <v>0</v>
      </c>
      <c r="G39" s="58">
        <f t="shared" si="6"/>
        <v>2.7397260273972601</v>
      </c>
      <c r="H39" s="58">
        <f t="shared" si="5"/>
        <v>13.24200913242009</v>
      </c>
    </row>
    <row r="40" spans="1:8" ht="15" customHeight="1" thickBot="1" x14ac:dyDescent="0.25">
      <c r="A40" s="59" t="s">
        <v>95</v>
      </c>
      <c r="B40" s="43">
        <f t="shared" si="2"/>
        <v>100</v>
      </c>
      <c r="C40" s="43">
        <f t="shared" si="4"/>
        <v>16.363636363636363</v>
      </c>
      <c r="D40" s="43">
        <f t="shared" si="4"/>
        <v>5</v>
      </c>
      <c r="E40" s="43">
        <f t="shared" si="5"/>
        <v>38.181818181818187</v>
      </c>
      <c r="F40" s="43">
        <f t="shared" si="6"/>
        <v>1.3636363636363635</v>
      </c>
      <c r="G40" s="43">
        <f t="shared" si="6"/>
        <v>13.18181818181818</v>
      </c>
      <c r="H40" s="43">
        <f t="shared" si="5"/>
        <v>25.90909090909091</v>
      </c>
    </row>
    <row r="41" spans="1:8" ht="15" customHeight="1" x14ac:dyDescent="0.2">
      <c r="A41" s="339" t="s">
        <v>234</v>
      </c>
      <c r="B41" s="339"/>
      <c r="C41" s="339"/>
      <c r="D41" s="339"/>
      <c r="E41" s="339"/>
      <c r="F41" s="339"/>
      <c r="G41" s="339"/>
      <c r="H41" s="339"/>
    </row>
  </sheetData>
  <mergeCells count="12">
    <mergeCell ref="A41:H41"/>
    <mergeCell ref="H7:H8"/>
    <mergeCell ref="A10:H10"/>
    <mergeCell ref="A26:H26"/>
    <mergeCell ref="B7:B8"/>
    <mergeCell ref="C7:C8"/>
    <mergeCell ref="A7:A8"/>
    <mergeCell ref="A1:H1"/>
    <mergeCell ref="A2:H2"/>
    <mergeCell ref="A3:H3"/>
    <mergeCell ref="A4:H4"/>
    <mergeCell ref="A5:H5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>
      <selection activeCell="D22" sqref="D22"/>
    </sheetView>
  </sheetViews>
  <sheetFormatPr baseColWidth="10" defaultRowHeight="12.75" x14ac:dyDescent="0.2"/>
  <cols>
    <col min="1" max="1" width="19.7109375" style="18" customWidth="1"/>
    <col min="2" max="8" width="9.7109375" style="19" customWidth="1"/>
    <col min="9" max="225" width="11.42578125" style="5"/>
    <col min="226" max="226" width="18.28515625" style="5" customWidth="1"/>
    <col min="227" max="227" width="5.85546875" style="5" bestFit="1" customWidth="1"/>
    <col min="228" max="228" width="4.5703125" style="5" bestFit="1" customWidth="1"/>
    <col min="229" max="229" width="3.140625" style="5" bestFit="1" customWidth="1"/>
    <col min="230" max="232" width="4.28515625" style="5" bestFit="1" customWidth="1"/>
    <col min="233" max="233" width="0.85546875" style="5" customWidth="1"/>
    <col min="234" max="234" width="4.28515625" style="5" bestFit="1" customWidth="1"/>
    <col min="235" max="235" width="5.28515625" style="5" bestFit="1" customWidth="1"/>
    <col min="236" max="236" width="5.42578125" style="5" bestFit="1" customWidth="1"/>
    <col min="237" max="237" width="5.140625" style="5" bestFit="1" customWidth="1"/>
    <col min="238" max="238" width="1.42578125" style="5" customWidth="1"/>
    <col min="239" max="239" width="5.7109375" style="5" bestFit="1" customWidth="1"/>
    <col min="240" max="240" width="4.42578125" style="5" bestFit="1" customWidth="1"/>
    <col min="241" max="244" width="3.42578125" style="5" bestFit="1" customWidth="1"/>
    <col min="245" max="245" width="1.42578125" style="5" customWidth="1"/>
    <col min="246" max="249" width="4.5703125" style="5" bestFit="1" customWidth="1"/>
    <col min="250" max="481" width="11.42578125" style="5"/>
    <col min="482" max="482" width="18.28515625" style="5" customWidth="1"/>
    <col min="483" max="483" width="5.85546875" style="5" bestFit="1" customWidth="1"/>
    <col min="484" max="484" width="4.5703125" style="5" bestFit="1" customWidth="1"/>
    <col min="485" max="485" width="3.140625" style="5" bestFit="1" customWidth="1"/>
    <col min="486" max="488" width="4.28515625" style="5" bestFit="1" customWidth="1"/>
    <col min="489" max="489" width="0.85546875" style="5" customWidth="1"/>
    <col min="490" max="490" width="4.28515625" style="5" bestFit="1" customWidth="1"/>
    <col min="491" max="491" width="5.28515625" style="5" bestFit="1" customWidth="1"/>
    <col min="492" max="492" width="5.42578125" style="5" bestFit="1" customWidth="1"/>
    <col min="493" max="493" width="5.140625" style="5" bestFit="1" customWidth="1"/>
    <col min="494" max="494" width="1.42578125" style="5" customWidth="1"/>
    <col min="495" max="495" width="5.7109375" style="5" bestFit="1" customWidth="1"/>
    <col min="496" max="496" width="4.42578125" style="5" bestFit="1" customWidth="1"/>
    <col min="497" max="500" width="3.42578125" style="5" bestFit="1" customWidth="1"/>
    <col min="501" max="501" width="1.42578125" style="5" customWidth="1"/>
    <col min="502" max="505" width="4.5703125" style="5" bestFit="1" customWidth="1"/>
    <col min="506" max="737" width="11.42578125" style="5"/>
    <col min="738" max="738" width="18.28515625" style="5" customWidth="1"/>
    <col min="739" max="739" width="5.85546875" style="5" bestFit="1" customWidth="1"/>
    <col min="740" max="740" width="4.5703125" style="5" bestFit="1" customWidth="1"/>
    <col min="741" max="741" width="3.140625" style="5" bestFit="1" customWidth="1"/>
    <col min="742" max="744" width="4.28515625" style="5" bestFit="1" customWidth="1"/>
    <col min="745" max="745" width="0.85546875" style="5" customWidth="1"/>
    <col min="746" max="746" width="4.28515625" style="5" bestFit="1" customWidth="1"/>
    <col min="747" max="747" width="5.28515625" style="5" bestFit="1" customWidth="1"/>
    <col min="748" max="748" width="5.42578125" style="5" bestFit="1" customWidth="1"/>
    <col min="749" max="749" width="5.140625" style="5" bestFit="1" customWidth="1"/>
    <col min="750" max="750" width="1.42578125" style="5" customWidth="1"/>
    <col min="751" max="751" width="5.7109375" style="5" bestFit="1" customWidth="1"/>
    <col min="752" max="752" width="4.42578125" style="5" bestFit="1" customWidth="1"/>
    <col min="753" max="756" width="3.42578125" style="5" bestFit="1" customWidth="1"/>
    <col min="757" max="757" width="1.42578125" style="5" customWidth="1"/>
    <col min="758" max="761" width="4.5703125" style="5" bestFit="1" customWidth="1"/>
    <col min="762" max="993" width="11.42578125" style="5"/>
    <col min="994" max="994" width="18.28515625" style="5" customWidth="1"/>
    <col min="995" max="995" width="5.85546875" style="5" bestFit="1" customWidth="1"/>
    <col min="996" max="996" width="4.5703125" style="5" bestFit="1" customWidth="1"/>
    <col min="997" max="997" width="3.140625" style="5" bestFit="1" customWidth="1"/>
    <col min="998" max="1000" width="4.28515625" style="5" bestFit="1" customWidth="1"/>
    <col min="1001" max="1001" width="0.85546875" style="5" customWidth="1"/>
    <col min="1002" max="1002" width="4.28515625" style="5" bestFit="1" customWidth="1"/>
    <col min="1003" max="1003" width="5.28515625" style="5" bestFit="1" customWidth="1"/>
    <col min="1004" max="1004" width="5.42578125" style="5" bestFit="1" customWidth="1"/>
    <col min="1005" max="1005" width="5.140625" style="5" bestFit="1" customWidth="1"/>
    <col min="1006" max="1006" width="1.42578125" style="5" customWidth="1"/>
    <col min="1007" max="1007" width="5.7109375" style="5" bestFit="1" customWidth="1"/>
    <col min="1008" max="1008" width="4.42578125" style="5" bestFit="1" customWidth="1"/>
    <col min="1009" max="1012" width="3.42578125" style="5" bestFit="1" customWidth="1"/>
    <col min="1013" max="1013" width="1.42578125" style="5" customWidth="1"/>
    <col min="1014" max="1017" width="4.5703125" style="5" bestFit="1" customWidth="1"/>
    <col min="1018" max="1249" width="11.42578125" style="5"/>
    <col min="1250" max="1250" width="18.28515625" style="5" customWidth="1"/>
    <col min="1251" max="1251" width="5.85546875" style="5" bestFit="1" customWidth="1"/>
    <col min="1252" max="1252" width="4.5703125" style="5" bestFit="1" customWidth="1"/>
    <col min="1253" max="1253" width="3.140625" style="5" bestFit="1" customWidth="1"/>
    <col min="1254" max="1256" width="4.28515625" style="5" bestFit="1" customWidth="1"/>
    <col min="1257" max="1257" width="0.85546875" style="5" customWidth="1"/>
    <col min="1258" max="1258" width="4.28515625" style="5" bestFit="1" customWidth="1"/>
    <col min="1259" max="1259" width="5.28515625" style="5" bestFit="1" customWidth="1"/>
    <col min="1260" max="1260" width="5.42578125" style="5" bestFit="1" customWidth="1"/>
    <col min="1261" max="1261" width="5.140625" style="5" bestFit="1" customWidth="1"/>
    <col min="1262" max="1262" width="1.42578125" style="5" customWidth="1"/>
    <col min="1263" max="1263" width="5.7109375" style="5" bestFit="1" customWidth="1"/>
    <col min="1264" max="1264" width="4.42578125" style="5" bestFit="1" customWidth="1"/>
    <col min="1265" max="1268" width="3.42578125" style="5" bestFit="1" customWidth="1"/>
    <col min="1269" max="1269" width="1.42578125" style="5" customWidth="1"/>
    <col min="1270" max="1273" width="4.5703125" style="5" bestFit="1" customWidth="1"/>
    <col min="1274" max="1505" width="11.42578125" style="5"/>
    <col min="1506" max="1506" width="18.28515625" style="5" customWidth="1"/>
    <col min="1507" max="1507" width="5.85546875" style="5" bestFit="1" customWidth="1"/>
    <col min="1508" max="1508" width="4.5703125" style="5" bestFit="1" customWidth="1"/>
    <col min="1509" max="1509" width="3.140625" style="5" bestFit="1" customWidth="1"/>
    <col min="1510" max="1512" width="4.28515625" style="5" bestFit="1" customWidth="1"/>
    <col min="1513" max="1513" width="0.85546875" style="5" customWidth="1"/>
    <col min="1514" max="1514" width="4.28515625" style="5" bestFit="1" customWidth="1"/>
    <col min="1515" max="1515" width="5.28515625" style="5" bestFit="1" customWidth="1"/>
    <col min="1516" max="1516" width="5.42578125" style="5" bestFit="1" customWidth="1"/>
    <col min="1517" max="1517" width="5.140625" style="5" bestFit="1" customWidth="1"/>
    <col min="1518" max="1518" width="1.42578125" style="5" customWidth="1"/>
    <col min="1519" max="1519" width="5.7109375" style="5" bestFit="1" customWidth="1"/>
    <col min="1520" max="1520" width="4.42578125" style="5" bestFit="1" customWidth="1"/>
    <col min="1521" max="1524" width="3.42578125" style="5" bestFit="1" customWidth="1"/>
    <col min="1525" max="1525" width="1.42578125" style="5" customWidth="1"/>
    <col min="1526" max="1529" width="4.5703125" style="5" bestFit="1" customWidth="1"/>
    <col min="1530" max="1761" width="11.42578125" style="5"/>
    <col min="1762" max="1762" width="18.28515625" style="5" customWidth="1"/>
    <col min="1763" max="1763" width="5.85546875" style="5" bestFit="1" customWidth="1"/>
    <col min="1764" max="1764" width="4.5703125" style="5" bestFit="1" customWidth="1"/>
    <col min="1765" max="1765" width="3.140625" style="5" bestFit="1" customWidth="1"/>
    <col min="1766" max="1768" width="4.28515625" style="5" bestFit="1" customWidth="1"/>
    <col min="1769" max="1769" width="0.85546875" style="5" customWidth="1"/>
    <col min="1770" max="1770" width="4.28515625" style="5" bestFit="1" customWidth="1"/>
    <col min="1771" max="1771" width="5.28515625" style="5" bestFit="1" customWidth="1"/>
    <col min="1772" max="1772" width="5.42578125" style="5" bestFit="1" customWidth="1"/>
    <col min="1773" max="1773" width="5.140625" style="5" bestFit="1" customWidth="1"/>
    <col min="1774" max="1774" width="1.42578125" style="5" customWidth="1"/>
    <col min="1775" max="1775" width="5.7109375" style="5" bestFit="1" customWidth="1"/>
    <col min="1776" max="1776" width="4.42578125" style="5" bestFit="1" customWidth="1"/>
    <col min="1777" max="1780" width="3.42578125" style="5" bestFit="1" customWidth="1"/>
    <col min="1781" max="1781" width="1.42578125" style="5" customWidth="1"/>
    <col min="1782" max="1785" width="4.5703125" style="5" bestFit="1" customWidth="1"/>
    <col min="1786" max="2017" width="11.42578125" style="5"/>
    <col min="2018" max="2018" width="18.28515625" style="5" customWidth="1"/>
    <col min="2019" max="2019" width="5.85546875" style="5" bestFit="1" customWidth="1"/>
    <col min="2020" max="2020" width="4.5703125" style="5" bestFit="1" customWidth="1"/>
    <col min="2021" max="2021" width="3.140625" style="5" bestFit="1" customWidth="1"/>
    <col min="2022" max="2024" width="4.28515625" style="5" bestFit="1" customWidth="1"/>
    <col min="2025" max="2025" width="0.85546875" style="5" customWidth="1"/>
    <col min="2026" max="2026" width="4.28515625" style="5" bestFit="1" customWidth="1"/>
    <col min="2027" max="2027" width="5.28515625" style="5" bestFit="1" customWidth="1"/>
    <col min="2028" max="2028" width="5.42578125" style="5" bestFit="1" customWidth="1"/>
    <col min="2029" max="2029" width="5.140625" style="5" bestFit="1" customWidth="1"/>
    <col min="2030" max="2030" width="1.42578125" style="5" customWidth="1"/>
    <col min="2031" max="2031" width="5.7109375" style="5" bestFit="1" customWidth="1"/>
    <col min="2032" max="2032" width="4.42578125" style="5" bestFit="1" customWidth="1"/>
    <col min="2033" max="2036" width="3.42578125" style="5" bestFit="1" customWidth="1"/>
    <col min="2037" max="2037" width="1.42578125" style="5" customWidth="1"/>
    <col min="2038" max="2041" width="4.5703125" style="5" bestFit="1" customWidth="1"/>
    <col min="2042" max="2273" width="11.42578125" style="5"/>
    <col min="2274" max="2274" width="18.28515625" style="5" customWidth="1"/>
    <col min="2275" max="2275" width="5.85546875" style="5" bestFit="1" customWidth="1"/>
    <col min="2276" max="2276" width="4.5703125" style="5" bestFit="1" customWidth="1"/>
    <col min="2277" max="2277" width="3.140625" style="5" bestFit="1" customWidth="1"/>
    <col min="2278" max="2280" width="4.28515625" style="5" bestFit="1" customWidth="1"/>
    <col min="2281" max="2281" width="0.85546875" style="5" customWidth="1"/>
    <col min="2282" max="2282" width="4.28515625" style="5" bestFit="1" customWidth="1"/>
    <col min="2283" max="2283" width="5.28515625" style="5" bestFit="1" customWidth="1"/>
    <col min="2284" max="2284" width="5.42578125" style="5" bestFit="1" customWidth="1"/>
    <col min="2285" max="2285" width="5.140625" style="5" bestFit="1" customWidth="1"/>
    <col min="2286" max="2286" width="1.42578125" style="5" customWidth="1"/>
    <col min="2287" max="2287" width="5.7109375" style="5" bestFit="1" customWidth="1"/>
    <col min="2288" max="2288" width="4.42578125" style="5" bestFit="1" customWidth="1"/>
    <col min="2289" max="2292" width="3.42578125" style="5" bestFit="1" customWidth="1"/>
    <col min="2293" max="2293" width="1.42578125" style="5" customWidth="1"/>
    <col min="2294" max="2297" width="4.5703125" style="5" bestFit="1" customWidth="1"/>
    <col min="2298" max="2529" width="11.42578125" style="5"/>
    <col min="2530" max="2530" width="18.28515625" style="5" customWidth="1"/>
    <col min="2531" max="2531" width="5.85546875" style="5" bestFit="1" customWidth="1"/>
    <col min="2532" max="2532" width="4.5703125" style="5" bestFit="1" customWidth="1"/>
    <col min="2533" max="2533" width="3.140625" style="5" bestFit="1" customWidth="1"/>
    <col min="2534" max="2536" width="4.28515625" style="5" bestFit="1" customWidth="1"/>
    <col min="2537" max="2537" width="0.85546875" style="5" customWidth="1"/>
    <col min="2538" max="2538" width="4.28515625" style="5" bestFit="1" customWidth="1"/>
    <col min="2539" max="2539" width="5.28515625" style="5" bestFit="1" customWidth="1"/>
    <col min="2540" max="2540" width="5.42578125" style="5" bestFit="1" customWidth="1"/>
    <col min="2541" max="2541" width="5.140625" style="5" bestFit="1" customWidth="1"/>
    <col min="2542" max="2542" width="1.42578125" style="5" customWidth="1"/>
    <col min="2543" max="2543" width="5.7109375" style="5" bestFit="1" customWidth="1"/>
    <col min="2544" max="2544" width="4.42578125" style="5" bestFit="1" customWidth="1"/>
    <col min="2545" max="2548" width="3.42578125" style="5" bestFit="1" customWidth="1"/>
    <col min="2549" max="2549" width="1.42578125" style="5" customWidth="1"/>
    <col min="2550" max="2553" width="4.5703125" style="5" bestFit="1" customWidth="1"/>
    <col min="2554" max="2785" width="11.42578125" style="5"/>
    <col min="2786" max="2786" width="18.28515625" style="5" customWidth="1"/>
    <col min="2787" max="2787" width="5.85546875" style="5" bestFit="1" customWidth="1"/>
    <col min="2788" max="2788" width="4.5703125" style="5" bestFit="1" customWidth="1"/>
    <col min="2789" max="2789" width="3.140625" style="5" bestFit="1" customWidth="1"/>
    <col min="2790" max="2792" width="4.28515625" style="5" bestFit="1" customWidth="1"/>
    <col min="2793" max="2793" width="0.85546875" style="5" customWidth="1"/>
    <col min="2794" max="2794" width="4.28515625" style="5" bestFit="1" customWidth="1"/>
    <col min="2795" max="2795" width="5.28515625" style="5" bestFit="1" customWidth="1"/>
    <col min="2796" max="2796" width="5.42578125" style="5" bestFit="1" customWidth="1"/>
    <col min="2797" max="2797" width="5.140625" style="5" bestFit="1" customWidth="1"/>
    <col min="2798" max="2798" width="1.42578125" style="5" customWidth="1"/>
    <col min="2799" max="2799" width="5.7109375" style="5" bestFit="1" customWidth="1"/>
    <col min="2800" max="2800" width="4.42578125" style="5" bestFit="1" customWidth="1"/>
    <col min="2801" max="2804" width="3.42578125" style="5" bestFit="1" customWidth="1"/>
    <col min="2805" max="2805" width="1.42578125" style="5" customWidth="1"/>
    <col min="2806" max="2809" width="4.5703125" style="5" bestFit="1" customWidth="1"/>
    <col min="2810" max="3041" width="11.42578125" style="5"/>
    <col min="3042" max="3042" width="18.28515625" style="5" customWidth="1"/>
    <col min="3043" max="3043" width="5.85546875" style="5" bestFit="1" customWidth="1"/>
    <col min="3044" max="3044" width="4.5703125" style="5" bestFit="1" customWidth="1"/>
    <col min="3045" max="3045" width="3.140625" style="5" bestFit="1" customWidth="1"/>
    <col min="3046" max="3048" width="4.28515625" style="5" bestFit="1" customWidth="1"/>
    <col min="3049" max="3049" width="0.85546875" style="5" customWidth="1"/>
    <col min="3050" max="3050" width="4.28515625" style="5" bestFit="1" customWidth="1"/>
    <col min="3051" max="3051" width="5.28515625" style="5" bestFit="1" customWidth="1"/>
    <col min="3052" max="3052" width="5.42578125" style="5" bestFit="1" customWidth="1"/>
    <col min="3053" max="3053" width="5.140625" style="5" bestFit="1" customWidth="1"/>
    <col min="3054" max="3054" width="1.42578125" style="5" customWidth="1"/>
    <col min="3055" max="3055" width="5.7109375" style="5" bestFit="1" customWidth="1"/>
    <col min="3056" max="3056" width="4.42578125" style="5" bestFit="1" customWidth="1"/>
    <col min="3057" max="3060" width="3.42578125" style="5" bestFit="1" customWidth="1"/>
    <col min="3061" max="3061" width="1.42578125" style="5" customWidth="1"/>
    <col min="3062" max="3065" width="4.5703125" style="5" bestFit="1" customWidth="1"/>
    <col min="3066" max="3297" width="11.42578125" style="5"/>
    <col min="3298" max="3298" width="18.28515625" style="5" customWidth="1"/>
    <col min="3299" max="3299" width="5.85546875" style="5" bestFit="1" customWidth="1"/>
    <col min="3300" max="3300" width="4.5703125" style="5" bestFit="1" customWidth="1"/>
    <col min="3301" max="3301" width="3.140625" style="5" bestFit="1" customWidth="1"/>
    <col min="3302" max="3304" width="4.28515625" style="5" bestFit="1" customWidth="1"/>
    <col min="3305" max="3305" width="0.85546875" style="5" customWidth="1"/>
    <col min="3306" max="3306" width="4.28515625" style="5" bestFit="1" customWidth="1"/>
    <col min="3307" max="3307" width="5.28515625" style="5" bestFit="1" customWidth="1"/>
    <col min="3308" max="3308" width="5.42578125" style="5" bestFit="1" customWidth="1"/>
    <col min="3309" max="3309" width="5.140625" style="5" bestFit="1" customWidth="1"/>
    <col min="3310" max="3310" width="1.42578125" style="5" customWidth="1"/>
    <col min="3311" max="3311" width="5.7109375" style="5" bestFit="1" customWidth="1"/>
    <col min="3312" max="3312" width="4.42578125" style="5" bestFit="1" customWidth="1"/>
    <col min="3313" max="3316" width="3.42578125" style="5" bestFit="1" customWidth="1"/>
    <col min="3317" max="3317" width="1.42578125" style="5" customWidth="1"/>
    <col min="3318" max="3321" width="4.5703125" style="5" bestFit="1" customWidth="1"/>
    <col min="3322" max="3553" width="11.42578125" style="5"/>
    <col min="3554" max="3554" width="18.28515625" style="5" customWidth="1"/>
    <col min="3555" max="3555" width="5.85546875" style="5" bestFit="1" customWidth="1"/>
    <col min="3556" max="3556" width="4.5703125" style="5" bestFit="1" customWidth="1"/>
    <col min="3557" max="3557" width="3.140625" style="5" bestFit="1" customWidth="1"/>
    <col min="3558" max="3560" width="4.28515625" style="5" bestFit="1" customWidth="1"/>
    <col min="3561" max="3561" width="0.85546875" style="5" customWidth="1"/>
    <col min="3562" max="3562" width="4.28515625" style="5" bestFit="1" customWidth="1"/>
    <col min="3563" max="3563" width="5.28515625" style="5" bestFit="1" customWidth="1"/>
    <col min="3564" max="3564" width="5.42578125" style="5" bestFit="1" customWidth="1"/>
    <col min="3565" max="3565" width="5.140625" style="5" bestFit="1" customWidth="1"/>
    <col min="3566" max="3566" width="1.42578125" style="5" customWidth="1"/>
    <col min="3567" max="3567" width="5.7109375" style="5" bestFit="1" customWidth="1"/>
    <col min="3568" max="3568" width="4.42578125" style="5" bestFit="1" customWidth="1"/>
    <col min="3569" max="3572" width="3.42578125" style="5" bestFit="1" customWidth="1"/>
    <col min="3573" max="3573" width="1.42578125" style="5" customWidth="1"/>
    <col min="3574" max="3577" width="4.5703125" style="5" bestFit="1" customWidth="1"/>
    <col min="3578" max="3809" width="11.42578125" style="5"/>
    <col min="3810" max="3810" width="18.28515625" style="5" customWidth="1"/>
    <col min="3811" max="3811" width="5.85546875" style="5" bestFit="1" customWidth="1"/>
    <col min="3812" max="3812" width="4.5703125" style="5" bestFit="1" customWidth="1"/>
    <col min="3813" max="3813" width="3.140625" style="5" bestFit="1" customWidth="1"/>
    <col min="3814" max="3816" width="4.28515625" style="5" bestFit="1" customWidth="1"/>
    <col min="3817" max="3817" width="0.85546875" style="5" customWidth="1"/>
    <col min="3818" max="3818" width="4.28515625" style="5" bestFit="1" customWidth="1"/>
    <col min="3819" max="3819" width="5.28515625" style="5" bestFit="1" customWidth="1"/>
    <col min="3820" max="3820" width="5.42578125" style="5" bestFit="1" customWidth="1"/>
    <col min="3821" max="3821" width="5.140625" style="5" bestFit="1" customWidth="1"/>
    <col min="3822" max="3822" width="1.42578125" style="5" customWidth="1"/>
    <col min="3823" max="3823" width="5.7109375" style="5" bestFit="1" customWidth="1"/>
    <col min="3824" max="3824" width="4.42578125" style="5" bestFit="1" customWidth="1"/>
    <col min="3825" max="3828" width="3.42578125" style="5" bestFit="1" customWidth="1"/>
    <col min="3829" max="3829" width="1.42578125" style="5" customWidth="1"/>
    <col min="3830" max="3833" width="4.5703125" style="5" bestFit="1" customWidth="1"/>
    <col min="3834" max="4065" width="11.42578125" style="5"/>
    <col min="4066" max="4066" width="18.28515625" style="5" customWidth="1"/>
    <col min="4067" max="4067" width="5.85546875" style="5" bestFit="1" customWidth="1"/>
    <col min="4068" max="4068" width="4.5703125" style="5" bestFit="1" customWidth="1"/>
    <col min="4069" max="4069" width="3.140625" style="5" bestFit="1" customWidth="1"/>
    <col min="4070" max="4072" width="4.28515625" style="5" bestFit="1" customWidth="1"/>
    <col min="4073" max="4073" width="0.85546875" style="5" customWidth="1"/>
    <col min="4074" max="4074" width="4.28515625" style="5" bestFit="1" customWidth="1"/>
    <col min="4075" max="4075" width="5.28515625" style="5" bestFit="1" customWidth="1"/>
    <col min="4076" max="4076" width="5.42578125" style="5" bestFit="1" customWidth="1"/>
    <col min="4077" max="4077" width="5.140625" style="5" bestFit="1" customWidth="1"/>
    <col min="4078" max="4078" width="1.42578125" style="5" customWidth="1"/>
    <col min="4079" max="4079" width="5.7109375" style="5" bestFit="1" customWidth="1"/>
    <col min="4080" max="4080" width="4.42578125" style="5" bestFit="1" customWidth="1"/>
    <col min="4081" max="4084" width="3.42578125" style="5" bestFit="1" customWidth="1"/>
    <col min="4085" max="4085" width="1.42578125" style="5" customWidth="1"/>
    <col min="4086" max="4089" width="4.5703125" style="5" bestFit="1" customWidth="1"/>
    <col min="4090" max="4321" width="11.42578125" style="5"/>
    <col min="4322" max="4322" width="18.28515625" style="5" customWidth="1"/>
    <col min="4323" max="4323" width="5.85546875" style="5" bestFit="1" customWidth="1"/>
    <col min="4324" max="4324" width="4.5703125" style="5" bestFit="1" customWidth="1"/>
    <col min="4325" max="4325" width="3.140625" style="5" bestFit="1" customWidth="1"/>
    <col min="4326" max="4328" width="4.28515625" style="5" bestFit="1" customWidth="1"/>
    <col min="4329" max="4329" width="0.85546875" style="5" customWidth="1"/>
    <col min="4330" max="4330" width="4.28515625" style="5" bestFit="1" customWidth="1"/>
    <col min="4331" max="4331" width="5.28515625" style="5" bestFit="1" customWidth="1"/>
    <col min="4332" max="4332" width="5.42578125" style="5" bestFit="1" customWidth="1"/>
    <col min="4333" max="4333" width="5.140625" style="5" bestFit="1" customWidth="1"/>
    <col min="4334" max="4334" width="1.42578125" style="5" customWidth="1"/>
    <col min="4335" max="4335" width="5.7109375" style="5" bestFit="1" customWidth="1"/>
    <col min="4336" max="4336" width="4.42578125" style="5" bestFit="1" customWidth="1"/>
    <col min="4337" max="4340" width="3.42578125" style="5" bestFit="1" customWidth="1"/>
    <col min="4341" max="4341" width="1.42578125" style="5" customWidth="1"/>
    <col min="4342" max="4345" width="4.5703125" style="5" bestFit="1" customWidth="1"/>
    <col min="4346" max="4577" width="11.42578125" style="5"/>
    <col min="4578" max="4578" width="18.28515625" style="5" customWidth="1"/>
    <col min="4579" max="4579" width="5.85546875" style="5" bestFit="1" customWidth="1"/>
    <col min="4580" max="4580" width="4.5703125" style="5" bestFit="1" customWidth="1"/>
    <col min="4581" max="4581" width="3.140625" style="5" bestFit="1" customWidth="1"/>
    <col min="4582" max="4584" width="4.28515625" style="5" bestFit="1" customWidth="1"/>
    <col min="4585" max="4585" width="0.85546875" style="5" customWidth="1"/>
    <col min="4586" max="4586" width="4.28515625" style="5" bestFit="1" customWidth="1"/>
    <col min="4587" max="4587" width="5.28515625" style="5" bestFit="1" customWidth="1"/>
    <col min="4588" max="4588" width="5.42578125" style="5" bestFit="1" customWidth="1"/>
    <col min="4589" max="4589" width="5.140625" style="5" bestFit="1" customWidth="1"/>
    <col min="4590" max="4590" width="1.42578125" style="5" customWidth="1"/>
    <col min="4591" max="4591" width="5.7109375" style="5" bestFit="1" customWidth="1"/>
    <col min="4592" max="4592" width="4.42578125" style="5" bestFit="1" customWidth="1"/>
    <col min="4593" max="4596" width="3.42578125" style="5" bestFit="1" customWidth="1"/>
    <col min="4597" max="4597" width="1.42578125" style="5" customWidth="1"/>
    <col min="4598" max="4601" width="4.5703125" style="5" bestFit="1" customWidth="1"/>
    <col min="4602" max="4833" width="11.42578125" style="5"/>
    <col min="4834" max="4834" width="18.28515625" style="5" customWidth="1"/>
    <col min="4835" max="4835" width="5.85546875" style="5" bestFit="1" customWidth="1"/>
    <col min="4836" max="4836" width="4.5703125" style="5" bestFit="1" customWidth="1"/>
    <col min="4837" max="4837" width="3.140625" style="5" bestFit="1" customWidth="1"/>
    <col min="4838" max="4840" width="4.28515625" style="5" bestFit="1" customWidth="1"/>
    <col min="4841" max="4841" width="0.85546875" style="5" customWidth="1"/>
    <col min="4842" max="4842" width="4.28515625" style="5" bestFit="1" customWidth="1"/>
    <col min="4843" max="4843" width="5.28515625" style="5" bestFit="1" customWidth="1"/>
    <col min="4844" max="4844" width="5.42578125" style="5" bestFit="1" customWidth="1"/>
    <col min="4845" max="4845" width="5.140625" style="5" bestFit="1" customWidth="1"/>
    <col min="4846" max="4846" width="1.42578125" style="5" customWidth="1"/>
    <col min="4847" max="4847" width="5.7109375" style="5" bestFit="1" customWidth="1"/>
    <col min="4848" max="4848" width="4.42578125" style="5" bestFit="1" customWidth="1"/>
    <col min="4849" max="4852" width="3.42578125" style="5" bestFit="1" customWidth="1"/>
    <col min="4853" max="4853" width="1.42578125" style="5" customWidth="1"/>
    <col min="4854" max="4857" width="4.5703125" style="5" bestFit="1" customWidth="1"/>
    <col min="4858" max="5089" width="11.42578125" style="5"/>
    <col min="5090" max="5090" width="18.28515625" style="5" customWidth="1"/>
    <col min="5091" max="5091" width="5.85546875" style="5" bestFit="1" customWidth="1"/>
    <col min="5092" max="5092" width="4.5703125" style="5" bestFit="1" customWidth="1"/>
    <col min="5093" max="5093" width="3.140625" style="5" bestFit="1" customWidth="1"/>
    <col min="5094" max="5096" width="4.28515625" style="5" bestFit="1" customWidth="1"/>
    <col min="5097" max="5097" width="0.85546875" style="5" customWidth="1"/>
    <col min="5098" max="5098" width="4.28515625" style="5" bestFit="1" customWidth="1"/>
    <col min="5099" max="5099" width="5.28515625" style="5" bestFit="1" customWidth="1"/>
    <col min="5100" max="5100" width="5.42578125" style="5" bestFit="1" customWidth="1"/>
    <col min="5101" max="5101" width="5.140625" style="5" bestFit="1" customWidth="1"/>
    <col min="5102" max="5102" width="1.42578125" style="5" customWidth="1"/>
    <col min="5103" max="5103" width="5.7109375" style="5" bestFit="1" customWidth="1"/>
    <col min="5104" max="5104" width="4.42578125" style="5" bestFit="1" customWidth="1"/>
    <col min="5105" max="5108" width="3.42578125" style="5" bestFit="1" customWidth="1"/>
    <col min="5109" max="5109" width="1.42578125" style="5" customWidth="1"/>
    <col min="5110" max="5113" width="4.5703125" style="5" bestFit="1" customWidth="1"/>
    <col min="5114" max="5345" width="11.42578125" style="5"/>
    <col min="5346" max="5346" width="18.28515625" style="5" customWidth="1"/>
    <col min="5347" max="5347" width="5.85546875" style="5" bestFit="1" customWidth="1"/>
    <col min="5348" max="5348" width="4.5703125" style="5" bestFit="1" customWidth="1"/>
    <col min="5349" max="5349" width="3.140625" style="5" bestFit="1" customWidth="1"/>
    <col min="5350" max="5352" width="4.28515625" style="5" bestFit="1" customWidth="1"/>
    <col min="5353" max="5353" width="0.85546875" style="5" customWidth="1"/>
    <col min="5354" max="5354" width="4.28515625" style="5" bestFit="1" customWidth="1"/>
    <col min="5355" max="5355" width="5.28515625" style="5" bestFit="1" customWidth="1"/>
    <col min="5356" max="5356" width="5.42578125" style="5" bestFit="1" customWidth="1"/>
    <col min="5357" max="5357" width="5.140625" style="5" bestFit="1" customWidth="1"/>
    <col min="5358" max="5358" width="1.42578125" style="5" customWidth="1"/>
    <col min="5359" max="5359" width="5.7109375" style="5" bestFit="1" customWidth="1"/>
    <col min="5360" max="5360" width="4.42578125" style="5" bestFit="1" customWidth="1"/>
    <col min="5361" max="5364" width="3.42578125" style="5" bestFit="1" customWidth="1"/>
    <col min="5365" max="5365" width="1.42578125" style="5" customWidth="1"/>
    <col min="5366" max="5369" width="4.5703125" style="5" bestFit="1" customWidth="1"/>
    <col min="5370" max="5601" width="11.42578125" style="5"/>
    <col min="5602" max="5602" width="18.28515625" style="5" customWidth="1"/>
    <col min="5603" max="5603" width="5.85546875" style="5" bestFit="1" customWidth="1"/>
    <col min="5604" max="5604" width="4.5703125" style="5" bestFit="1" customWidth="1"/>
    <col min="5605" max="5605" width="3.140625" style="5" bestFit="1" customWidth="1"/>
    <col min="5606" max="5608" width="4.28515625" style="5" bestFit="1" customWidth="1"/>
    <col min="5609" max="5609" width="0.85546875" style="5" customWidth="1"/>
    <col min="5610" max="5610" width="4.28515625" style="5" bestFit="1" customWidth="1"/>
    <col min="5611" max="5611" width="5.28515625" style="5" bestFit="1" customWidth="1"/>
    <col min="5612" max="5612" width="5.42578125" style="5" bestFit="1" customWidth="1"/>
    <col min="5613" max="5613" width="5.140625" style="5" bestFit="1" customWidth="1"/>
    <col min="5614" max="5614" width="1.42578125" style="5" customWidth="1"/>
    <col min="5615" max="5615" width="5.7109375" style="5" bestFit="1" customWidth="1"/>
    <col min="5616" max="5616" width="4.42578125" style="5" bestFit="1" customWidth="1"/>
    <col min="5617" max="5620" width="3.42578125" style="5" bestFit="1" customWidth="1"/>
    <col min="5621" max="5621" width="1.42578125" style="5" customWidth="1"/>
    <col min="5622" max="5625" width="4.5703125" style="5" bestFit="1" customWidth="1"/>
    <col min="5626" max="5857" width="11.42578125" style="5"/>
    <col min="5858" max="5858" width="18.28515625" style="5" customWidth="1"/>
    <col min="5859" max="5859" width="5.85546875" style="5" bestFit="1" customWidth="1"/>
    <col min="5860" max="5860" width="4.5703125" style="5" bestFit="1" customWidth="1"/>
    <col min="5861" max="5861" width="3.140625" style="5" bestFit="1" customWidth="1"/>
    <col min="5862" max="5864" width="4.28515625" style="5" bestFit="1" customWidth="1"/>
    <col min="5865" max="5865" width="0.85546875" style="5" customWidth="1"/>
    <col min="5866" max="5866" width="4.28515625" style="5" bestFit="1" customWidth="1"/>
    <col min="5867" max="5867" width="5.28515625" style="5" bestFit="1" customWidth="1"/>
    <col min="5868" max="5868" width="5.42578125" style="5" bestFit="1" customWidth="1"/>
    <col min="5869" max="5869" width="5.140625" style="5" bestFit="1" customWidth="1"/>
    <col min="5870" max="5870" width="1.42578125" style="5" customWidth="1"/>
    <col min="5871" max="5871" width="5.7109375" style="5" bestFit="1" customWidth="1"/>
    <col min="5872" max="5872" width="4.42578125" style="5" bestFit="1" customWidth="1"/>
    <col min="5873" max="5876" width="3.42578125" style="5" bestFit="1" customWidth="1"/>
    <col min="5877" max="5877" width="1.42578125" style="5" customWidth="1"/>
    <col min="5878" max="5881" width="4.5703125" style="5" bestFit="1" customWidth="1"/>
    <col min="5882" max="6113" width="11.42578125" style="5"/>
    <col min="6114" max="6114" width="18.28515625" style="5" customWidth="1"/>
    <col min="6115" max="6115" width="5.85546875" style="5" bestFit="1" customWidth="1"/>
    <col min="6116" max="6116" width="4.5703125" style="5" bestFit="1" customWidth="1"/>
    <col min="6117" max="6117" width="3.140625" style="5" bestFit="1" customWidth="1"/>
    <col min="6118" max="6120" width="4.28515625" style="5" bestFit="1" customWidth="1"/>
    <col min="6121" max="6121" width="0.85546875" style="5" customWidth="1"/>
    <col min="6122" max="6122" width="4.28515625" style="5" bestFit="1" customWidth="1"/>
    <col min="6123" max="6123" width="5.28515625" style="5" bestFit="1" customWidth="1"/>
    <col min="6124" max="6124" width="5.42578125" style="5" bestFit="1" customWidth="1"/>
    <col min="6125" max="6125" width="5.140625" style="5" bestFit="1" customWidth="1"/>
    <col min="6126" max="6126" width="1.42578125" style="5" customWidth="1"/>
    <col min="6127" max="6127" width="5.7109375" style="5" bestFit="1" customWidth="1"/>
    <col min="6128" max="6128" width="4.42578125" style="5" bestFit="1" customWidth="1"/>
    <col min="6129" max="6132" width="3.42578125" style="5" bestFit="1" customWidth="1"/>
    <col min="6133" max="6133" width="1.42578125" style="5" customWidth="1"/>
    <col min="6134" max="6137" width="4.5703125" style="5" bestFit="1" customWidth="1"/>
    <col min="6138" max="6369" width="11.42578125" style="5"/>
    <col min="6370" max="6370" width="18.28515625" style="5" customWidth="1"/>
    <col min="6371" max="6371" width="5.85546875" style="5" bestFit="1" customWidth="1"/>
    <col min="6372" max="6372" width="4.5703125" style="5" bestFit="1" customWidth="1"/>
    <col min="6373" max="6373" width="3.140625" style="5" bestFit="1" customWidth="1"/>
    <col min="6374" max="6376" width="4.28515625" style="5" bestFit="1" customWidth="1"/>
    <col min="6377" max="6377" width="0.85546875" style="5" customWidth="1"/>
    <col min="6378" max="6378" width="4.28515625" style="5" bestFit="1" customWidth="1"/>
    <col min="6379" max="6379" width="5.28515625" style="5" bestFit="1" customWidth="1"/>
    <col min="6380" max="6380" width="5.42578125" style="5" bestFit="1" customWidth="1"/>
    <col min="6381" max="6381" width="5.140625" style="5" bestFit="1" customWidth="1"/>
    <col min="6382" max="6382" width="1.42578125" style="5" customWidth="1"/>
    <col min="6383" max="6383" width="5.7109375" style="5" bestFit="1" customWidth="1"/>
    <col min="6384" max="6384" width="4.42578125" style="5" bestFit="1" customWidth="1"/>
    <col min="6385" max="6388" width="3.42578125" style="5" bestFit="1" customWidth="1"/>
    <col min="6389" max="6389" width="1.42578125" style="5" customWidth="1"/>
    <col min="6390" max="6393" width="4.5703125" style="5" bestFit="1" customWidth="1"/>
    <col min="6394" max="6625" width="11.42578125" style="5"/>
    <col min="6626" max="6626" width="18.28515625" style="5" customWidth="1"/>
    <col min="6627" max="6627" width="5.85546875" style="5" bestFit="1" customWidth="1"/>
    <col min="6628" max="6628" width="4.5703125" style="5" bestFit="1" customWidth="1"/>
    <col min="6629" max="6629" width="3.140625" style="5" bestFit="1" customWidth="1"/>
    <col min="6630" max="6632" width="4.28515625" style="5" bestFit="1" customWidth="1"/>
    <col min="6633" max="6633" width="0.85546875" style="5" customWidth="1"/>
    <col min="6634" max="6634" width="4.28515625" style="5" bestFit="1" customWidth="1"/>
    <col min="6635" max="6635" width="5.28515625" style="5" bestFit="1" customWidth="1"/>
    <col min="6636" max="6636" width="5.42578125" style="5" bestFit="1" customWidth="1"/>
    <col min="6637" max="6637" width="5.140625" style="5" bestFit="1" customWidth="1"/>
    <col min="6638" max="6638" width="1.42578125" style="5" customWidth="1"/>
    <col min="6639" max="6639" width="5.7109375" style="5" bestFit="1" customWidth="1"/>
    <col min="6640" max="6640" width="4.42578125" style="5" bestFit="1" customWidth="1"/>
    <col min="6641" max="6644" width="3.42578125" style="5" bestFit="1" customWidth="1"/>
    <col min="6645" max="6645" width="1.42578125" style="5" customWidth="1"/>
    <col min="6646" max="6649" width="4.5703125" style="5" bestFit="1" customWidth="1"/>
    <col min="6650" max="6881" width="11.42578125" style="5"/>
    <col min="6882" max="6882" width="18.28515625" style="5" customWidth="1"/>
    <col min="6883" max="6883" width="5.85546875" style="5" bestFit="1" customWidth="1"/>
    <col min="6884" max="6884" width="4.5703125" style="5" bestFit="1" customWidth="1"/>
    <col min="6885" max="6885" width="3.140625" style="5" bestFit="1" customWidth="1"/>
    <col min="6886" max="6888" width="4.28515625" style="5" bestFit="1" customWidth="1"/>
    <col min="6889" max="6889" width="0.85546875" style="5" customWidth="1"/>
    <col min="6890" max="6890" width="4.28515625" style="5" bestFit="1" customWidth="1"/>
    <col min="6891" max="6891" width="5.28515625" style="5" bestFit="1" customWidth="1"/>
    <col min="6892" max="6892" width="5.42578125" style="5" bestFit="1" customWidth="1"/>
    <col min="6893" max="6893" width="5.140625" style="5" bestFit="1" customWidth="1"/>
    <col min="6894" max="6894" width="1.42578125" style="5" customWidth="1"/>
    <col min="6895" max="6895" width="5.7109375" style="5" bestFit="1" customWidth="1"/>
    <col min="6896" max="6896" width="4.42578125" style="5" bestFit="1" customWidth="1"/>
    <col min="6897" max="6900" width="3.42578125" style="5" bestFit="1" customWidth="1"/>
    <col min="6901" max="6901" width="1.42578125" style="5" customWidth="1"/>
    <col min="6902" max="6905" width="4.5703125" style="5" bestFit="1" customWidth="1"/>
    <col min="6906" max="7137" width="11.42578125" style="5"/>
    <col min="7138" max="7138" width="18.28515625" style="5" customWidth="1"/>
    <col min="7139" max="7139" width="5.85546875" style="5" bestFit="1" customWidth="1"/>
    <col min="7140" max="7140" width="4.5703125" style="5" bestFit="1" customWidth="1"/>
    <col min="7141" max="7141" width="3.140625" style="5" bestFit="1" customWidth="1"/>
    <col min="7142" max="7144" width="4.28515625" style="5" bestFit="1" customWidth="1"/>
    <col min="7145" max="7145" width="0.85546875" style="5" customWidth="1"/>
    <col min="7146" max="7146" width="4.28515625" style="5" bestFit="1" customWidth="1"/>
    <col min="7147" max="7147" width="5.28515625" style="5" bestFit="1" customWidth="1"/>
    <col min="7148" max="7148" width="5.42578125" style="5" bestFit="1" customWidth="1"/>
    <col min="7149" max="7149" width="5.140625" style="5" bestFit="1" customWidth="1"/>
    <col min="7150" max="7150" width="1.42578125" style="5" customWidth="1"/>
    <col min="7151" max="7151" width="5.7109375" style="5" bestFit="1" customWidth="1"/>
    <col min="7152" max="7152" width="4.42578125" style="5" bestFit="1" customWidth="1"/>
    <col min="7153" max="7156" width="3.42578125" style="5" bestFit="1" customWidth="1"/>
    <col min="7157" max="7157" width="1.42578125" style="5" customWidth="1"/>
    <col min="7158" max="7161" width="4.5703125" style="5" bestFit="1" customWidth="1"/>
    <col min="7162" max="7393" width="11.42578125" style="5"/>
    <col min="7394" max="7394" width="18.28515625" style="5" customWidth="1"/>
    <col min="7395" max="7395" width="5.85546875" style="5" bestFit="1" customWidth="1"/>
    <col min="7396" max="7396" width="4.5703125" style="5" bestFit="1" customWidth="1"/>
    <col min="7397" max="7397" width="3.140625" style="5" bestFit="1" customWidth="1"/>
    <col min="7398" max="7400" width="4.28515625" style="5" bestFit="1" customWidth="1"/>
    <col min="7401" max="7401" width="0.85546875" style="5" customWidth="1"/>
    <col min="7402" max="7402" width="4.28515625" style="5" bestFit="1" customWidth="1"/>
    <col min="7403" max="7403" width="5.28515625" style="5" bestFit="1" customWidth="1"/>
    <col min="7404" max="7404" width="5.42578125" style="5" bestFit="1" customWidth="1"/>
    <col min="7405" max="7405" width="5.140625" style="5" bestFit="1" customWidth="1"/>
    <col min="7406" max="7406" width="1.42578125" style="5" customWidth="1"/>
    <col min="7407" max="7407" width="5.7109375" style="5" bestFit="1" customWidth="1"/>
    <col min="7408" max="7408" width="4.42578125" style="5" bestFit="1" customWidth="1"/>
    <col min="7409" max="7412" width="3.42578125" style="5" bestFit="1" customWidth="1"/>
    <col min="7413" max="7413" width="1.42578125" style="5" customWidth="1"/>
    <col min="7414" max="7417" width="4.5703125" style="5" bestFit="1" customWidth="1"/>
    <col min="7418" max="7649" width="11.42578125" style="5"/>
    <col min="7650" max="7650" width="18.28515625" style="5" customWidth="1"/>
    <col min="7651" max="7651" width="5.85546875" style="5" bestFit="1" customWidth="1"/>
    <col min="7652" max="7652" width="4.5703125" style="5" bestFit="1" customWidth="1"/>
    <col min="7653" max="7653" width="3.140625" style="5" bestFit="1" customWidth="1"/>
    <col min="7654" max="7656" width="4.28515625" style="5" bestFit="1" customWidth="1"/>
    <col min="7657" max="7657" width="0.85546875" style="5" customWidth="1"/>
    <col min="7658" max="7658" width="4.28515625" style="5" bestFit="1" customWidth="1"/>
    <col min="7659" max="7659" width="5.28515625" style="5" bestFit="1" customWidth="1"/>
    <col min="7660" max="7660" width="5.42578125" style="5" bestFit="1" customWidth="1"/>
    <col min="7661" max="7661" width="5.140625" style="5" bestFit="1" customWidth="1"/>
    <col min="7662" max="7662" width="1.42578125" style="5" customWidth="1"/>
    <col min="7663" max="7663" width="5.7109375" style="5" bestFit="1" customWidth="1"/>
    <col min="7664" max="7664" width="4.42578125" style="5" bestFit="1" customWidth="1"/>
    <col min="7665" max="7668" width="3.42578125" style="5" bestFit="1" customWidth="1"/>
    <col min="7669" max="7669" width="1.42578125" style="5" customWidth="1"/>
    <col min="7670" max="7673" width="4.5703125" style="5" bestFit="1" customWidth="1"/>
    <col min="7674" max="7905" width="11.42578125" style="5"/>
    <col min="7906" max="7906" width="18.28515625" style="5" customWidth="1"/>
    <col min="7907" max="7907" width="5.85546875" style="5" bestFit="1" customWidth="1"/>
    <col min="7908" max="7908" width="4.5703125" style="5" bestFit="1" customWidth="1"/>
    <col min="7909" max="7909" width="3.140625" style="5" bestFit="1" customWidth="1"/>
    <col min="7910" max="7912" width="4.28515625" style="5" bestFit="1" customWidth="1"/>
    <col min="7913" max="7913" width="0.85546875" style="5" customWidth="1"/>
    <col min="7914" max="7914" width="4.28515625" style="5" bestFit="1" customWidth="1"/>
    <col min="7915" max="7915" width="5.28515625" style="5" bestFit="1" customWidth="1"/>
    <col min="7916" max="7916" width="5.42578125" style="5" bestFit="1" customWidth="1"/>
    <col min="7917" max="7917" width="5.140625" style="5" bestFit="1" customWidth="1"/>
    <col min="7918" max="7918" width="1.42578125" style="5" customWidth="1"/>
    <col min="7919" max="7919" width="5.7109375" style="5" bestFit="1" customWidth="1"/>
    <col min="7920" max="7920" width="4.42578125" style="5" bestFit="1" customWidth="1"/>
    <col min="7921" max="7924" width="3.42578125" style="5" bestFit="1" customWidth="1"/>
    <col min="7925" max="7925" width="1.42578125" style="5" customWidth="1"/>
    <col min="7926" max="7929" width="4.5703125" style="5" bestFit="1" customWidth="1"/>
    <col min="7930" max="8161" width="11.42578125" style="5"/>
    <col min="8162" max="8162" width="18.28515625" style="5" customWidth="1"/>
    <col min="8163" max="8163" width="5.85546875" style="5" bestFit="1" customWidth="1"/>
    <col min="8164" max="8164" width="4.5703125" style="5" bestFit="1" customWidth="1"/>
    <col min="8165" max="8165" width="3.140625" style="5" bestFit="1" customWidth="1"/>
    <col min="8166" max="8168" width="4.28515625" style="5" bestFit="1" customWidth="1"/>
    <col min="8169" max="8169" width="0.85546875" style="5" customWidth="1"/>
    <col min="8170" max="8170" width="4.28515625" style="5" bestFit="1" customWidth="1"/>
    <col min="8171" max="8171" width="5.28515625" style="5" bestFit="1" customWidth="1"/>
    <col min="8172" max="8172" width="5.42578125" style="5" bestFit="1" customWidth="1"/>
    <col min="8173" max="8173" width="5.140625" style="5" bestFit="1" customWidth="1"/>
    <col min="8174" max="8174" width="1.42578125" style="5" customWidth="1"/>
    <col min="8175" max="8175" width="5.7109375" style="5" bestFit="1" customWidth="1"/>
    <col min="8176" max="8176" width="4.42578125" style="5" bestFit="1" customWidth="1"/>
    <col min="8177" max="8180" width="3.42578125" style="5" bestFit="1" customWidth="1"/>
    <col min="8181" max="8181" width="1.42578125" style="5" customWidth="1"/>
    <col min="8182" max="8185" width="4.5703125" style="5" bestFit="1" customWidth="1"/>
    <col min="8186" max="8417" width="11.42578125" style="5"/>
    <col min="8418" max="8418" width="18.28515625" style="5" customWidth="1"/>
    <col min="8419" max="8419" width="5.85546875" style="5" bestFit="1" customWidth="1"/>
    <col min="8420" max="8420" width="4.5703125" style="5" bestFit="1" customWidth="1"/>
    <col min="8421" max="8421" width="3.140625" style="5" bestFit="1" customWidth="1"/>
    <col min="8422" max="8424" width="4.28515625" style="5" bestFit="1" customWidth="1"/>
    <col min="8425" max="8425" width="0.85546875" style="5" customWidth="1"/>
    <col min="8426" max="8426" width="4.28515625" style="5" bestFit="1" customWidth="1"/>
    <col min="8427" max="8427" width="5.28515625" style="5" bestFit="1" customWidth="1"/>
    <col min="8428" max="8428" width="5.42578125" style="5" bestFit="1" customWidth="1"/>
    <col min="8429" max="8429" width="5.140625" style="5" bestFit="1" customWidth="1"/>
    <col min="8430" max="8430" width="1.42578125" style="5" customWidth="1"/>
    <col min="8431" max="8431" width="5.7109375" style="5" bestFit="1" customWidth="1"/>
    <col min="8432" max="8432" width="4.42578125" style="5" bestFit="1" customWidth="1"/>
    <col min="8433" max="8436" width="3.42578125" style="5" bestFit="1" customWidth="1"/>
    <col min="8437" max="8437" width="1.42578125" style="5" customWidth="1"/>
    <col min="8438" max="8441" width="4.5703125" style="5" bestFit="1" customWidth="1"/>
    <col min="8442" max="8673" width="11.42578125" style="5"/>
    <col min="8674" max="8674" width="18.28515625" style="5" customWidth="1"/>
    <col min="8675" max="8675" width="5.85546875" style="5" bestFit="1" customWidth="1"/>
    <col min="8676" max="8676" width="4.5703125" style="5" bestFit="1" customWidth="1"/>
    <col min="8677" max="8677" width="3.140625" style="5" bestFit="1" customWidth="1"/>
    <col min="8678" max="8680" width="4.28515625" style="5" bestFit="1" customWidth="1"/>
    <col min="8681" max="8681" width="0.85546875" style="5" customWidth="1"/>
    <col min="8682" max="8682" width="4.28515625" style="5" bestFit="1" customWidth="1"/>
    <col min="8683" max="8683" width="5.28515625" style="5" bestFit="1" customWidth="1"/>
    <col min="8684" max="8684" width="5.42578125" style="5" bestFit="1" customWidth="1"/>
    <col min="8685" max="8685" width="5.140625" style="5" bestFit="1" customWidth="1"/>
    <col min="8686" max="8686" width="1.42578125" style="5" customWidth="1"/>
    <col min="8687" max="8687" width="5.7109375" style="5" bestFit="1" customWidth="1"/>
    <col min="8688" max="8688" width="4.42578125" style="5" bestFit="1" customWidth="1"/>
    <col min="8689" max="8692" width="3.42578125" style="5" bestFit="1" customWidth="1"/>
    <col min="8693" max="8693" width="1.42578125" style="5" customWidth="1"/>
    <col min="8694" max="8697" width="4.5703125" style="5" bestFit="1" customWidth="1"/>
    <col min="8698" max="8929" width="11.42578125" style="5"/>
    <col min="8930" max="8930" width="18.28515625" style="5" customWidth="1"/>
    <col min="8931" max="8931" width="5.85546875" style="5" bestFit="1" customWidth="1"/>
    <col min="8932" max="8932" width="4.5703125" style="5" bestFit="1" customWidth="1"/>
    <col min="8933" max="8933" width="3.140625" style="5" bestFit="1" customWidth="1"/>
    <col min="8934" max="8936" width="4.28515625" style="5" bestFit="1" customWidth="1"/>
    <col min="8937" max="8937" width="0.85546875" style="5" customWidth="1"/>
    <col min="8938" max="8938" width="4.28515625" style="5" bestFit="1" customWidth="1"/>
    <col min="8939" max="8939" width="5.28515625" style="5" bestFit="1" customWidth="1"/>
    <col min="8940" max="8940" width="5.42578125" style="5" bestFit="1" customWidth="1"/>
    <col min="8941" max="8941" width="5.140625" style="5" bestFit="1" customWidth="1"/>
    <col min="8942" max="8942" width="1.42578125" style="5" customWidth="1"/>
    <col min="8943" max="8943" width="5.7109375" style="5" bestFit="1" customWidth="1"/>
    <col min="8944" max="8944" width="4.42578125" style="5" bestFit="1" customWidth="1"/>
    <col min="8945" max="8948" width="3.42578125" style="5" bestFit="1" customWidth="1"/>
    <col min="8949" max="8949" width="1.42578125" style="5" customWidth="1"/>
    <col min="8950" max="8953" width="4.5703125" style="5" bestFit="1" customWidth="1"/>
    <col min="8954" max="9185" width="11.42578125" style="5"/>
    <col min="9186" max="9186" width="18.28515625" style="5" customWidth="1"/>
    <col min="9187" max="9187" width="5.85546875" style="5" bestFit="1" customWidth="1"/>
    <col min="9188" max="9188" width="4.5703125" style="5" bestFit="1" customWidth="1"/>
    <col min="9189" max="9189" width="3.140625" style="5" bestFit="1" customWidth="1"/>
    <col min="9190" max="9192" width="4.28515625" style="5" bestFit="1" customWidth="1"/>
    <col min="9193" max="9193" width="0.85546875" style="5" customWidth="1"/>
    <col min="9194" max="9194" width="4.28515625" style="5" bestFit="1" customWidth="1"/>
    <col min="9195" max="9195" width="5.28515625" style="5" bestFit="1" customWidth="1"/>
    <col min="9196" max="9196" width="5.42578125" style="5" bestFit="1" customWidth="1"/>
    <col min="9197" max="9197" width="5.140625" style="5" bestFit="1" customWidth="1"/>
    <col min="9198" max="9198" width="1.42578125" style="5" customWidth="1"/>
    <col min="9199" max="9199" width="5.7109375" style="5" bestFit="1" customWidth="1"/>
    <col min="9200" max="9200" width="4.42578125" style="5" bestFit="1" customWidth="1"/>
    <col min="9201" max="9204" width="3.42578125" style="5" bestFit="1" customWidth="1"/>
    <col min="9205" max="9205" width="1.42578125" style="5" customWidth="1"/>
    <col min="9206" max="9209" width="4.5703125" style="5" bestFit="1" customWidth="1"/>
    <col min="9210" max="9441" width="11.42578125" style="5"/>
    <col min="9442" max="9442" width="18.28515625" style="5" customWidth="1"/>
    <col min="9443" max="9443" width="5.85546875" style="5" bestFit="1" customWidth="1"/>
    <col min="9444" max="9444" width="4.5703125" style="5" bestFit="1" customWidth="1"/>
    <col min="9445" max="9445" width="3.140625" style="5" bestFit="1" customWidth="1"/>
    <col min="9446" max="9448" width="4.28515625" style="5" bestFit="1" customWidth="1"/>
    <col min="9449" max="9449" width="0.85546875" style="5" customWidth="1"/>
    <col min="9450" max="9450" width="4.28515625" style="5" bestFit="1" customWidth="1"/>
    <col min="9451" max="9451" width="5.28515625" style="5" bestFit="1" customWidth="1"/>
    <col min="9452" max="9452" width="5.42578125" style="5" bestFit="1" customWidth="1"/>
    <col min="9453" max="9453" width="5.140625" style="5" bestFit="1" customWidth="1"/>
    <col min="9454" max="9454" width="1.42578125" style="5" customWidth="1"/>
    <col min="9455" max="9455" width="5.7109375" style="5" bestFit="1" customWidth="1"/>
    <col min="9456" max="9456" width="4.42578125" style="5" bestFit="1" customWidth="1"/>
    <col min="9457" max="9460" width="3.42578125" style="5" bestFit="1" customWidth="1"/>
    <col min="9461" max="9461" width="1.42578125" style="5" customWidth="1"/>
    <col min="9462" max="9465" width="4.5703125" style="5" bestFit="1" customWidth="1"/>
    <col min="9466" max="9697" width="11.42578125" style="5"/>
    <col min="9698" max="9698" width="18.28515625" style="5" customWidth="1"/>
    <col min="9699" max="9699" width="5.85546875" style="5" bestFit="1" customWidth="1"/>
    <col min="9700" max="9700" width="4.5703125" style="5" bestFit="1" customWidth="1"/>
    <col min="9701" max="9701" width="3.140625" style="5" bestFit="1" customWidth="1"/>
    <col min="9702" max="9704" width="4.28515625" style="5" bestFit="1" customWidth="1"/>
    <col min="9705" max="9705" width="0.85546875" style="5" customWidth="1"/>
    <col min="9706" max="9706" width="4.28515625" style="5" bestFit="1" customWidth="1"/>
    <col min="9707" max="9707" width="5.28515625" style="5" bestFit="1" customWidth="1"/>
    <col min="9708" max="9708" width="5.42578125" style="5" bestFit="1" customWidth="1"/>
    <col min="9709" max="9709" width="5.140625" style="5" bestFit="1" customWidth="1"/>
    <col min="9710" max="9710" width="1.42578125" style="5" customWidth="1"/>
    <col min="9711" max="9711" width="5.7109375" style="5" bestFit="1" customWidth="1"/>
    <col min="9712" max="9712" width="4.42578125" style="5" bestFit="1" customWidth="1"/>
    <col min="9713" max="9716" width="3.42578125" style="5" bestFit="1" customWidth="1"/>
    <col min="9717" max="9717" width="1.42578125" style="5" customWidth="1"/>
    <col min="9718" max="9721" width="4.5703125" style="5" bestFit="1" customWidth="1"/>
    <col min="9722" max="9953" width="11.42578125" style="5"/>
    <col min="9954" max="9954" width="18.28515625" style="5" customWidth="1"/>
    <col min="9955" max="9955" width="5.85546875" style="5" bestFit="1" customWidth="1"/>
    <col min="9956" max="9956" width="4.5703125" style="5" bestFit="1" customWidth="1"/>
    <col min="9957" max="9957" width="3.140625" style="5" bestFit="1" customWidth="1"/>
    <col min="9958" max="9960" width="4.28515625" style="5" bestFit="1" customWidth="1"/>
    <col min="9961" max="9961" width="0.85546875" style="5" customWidth="1"/>
    <col min="9962" max="9962" width="4.28515625" style="5" bestFit="1" customWidth="1"/>
    <col min="9963" max="9963" width="5.28515625" style="5" bestFit="1" customWidth="1"/>
    <col min="9964" max="9964" width="5.42578125" style="5" bestFit="1" customWidth="1"/>
    <col min="9965" max="9965" width="5.140625" style="5" bestFit="1" customWidth="1"/>
    <col min="9966" max="9966" width="1.42578125" style="5" customWidth="1"/>
    <col min="9967" max="9967" width="5.7109375" style="5" bestFit="1" customWidth="1"/>
    <col min="9968" max="9968" width="4.42578125" style="5" bestFit="1" customWidth="1"/>
    <col min="9969" max="9972" width="3.42578125" style="5" bestFit="1" customWidth="1"/>
    <col min="9973" max="9973" width="1.42578125" style="5" customWidth="1"/>
    <col min="9974" max="9977" width="4.5703125" style="5" bestFit="1" customWidth="1"/>
    <col min="9978" max="10209" width="11.42578125" style="5"/>
    <col min="10210" max="10210" width="18.28515625" style="5" customWidth="1"/>
    <col min="10211" max="10211" width="5.85546875" style="5" bestFit="1" customWidth="1"/>
    <col min="10212" max="10212" width="4.5703125" style="5" bestFit="1" customWidth="1"/>
    <col min="10213" max="10213" width="3.140625" style="5" bestFit="1" customWidth="1"/>
    <col min="10214" max="10216" width="4.28515625" style="5" bestFit="1" customWidth="1"/>
    <col min="10217" max="10217" width="0.85546875" style="5" customWidth="1"/>
    <col min="10218" max="10218" width="4.28515625" style="5" bestFit="1" customWidth="1"/>
    <col min="10219" max="10219" width="5.28515625" style="5" bestFit="1" customWidth="1"/>
    <col min="10220" max="10220" width="5.42578125" style="5" bestFit="1" customWidth="1"/>
    <col min="10221" max="10221" width="5.140625" style="5" bestFit="1" customWidth="1"/>
    <col min="10222" max="10222" width="1.42578125" style="5" customWidth="1"/>
    <col min="10223" max="10223" width="5.7109375" style="5" bestFit="1" customWidth="1"/>
    <col min="10224" max="10224" width="4.42578125" style="5" bestFit="1" customWidth="1"/>
    <col min="10225" max="10228" width="3.42578125" style="5" bestFit="1" customWidth="1"/>
    <col min="10229" max="10229" width="1.42578125" style="5" customWidth="1"/>
    <col min="10230" max="10233" width="4.5703125" style="5" bestFit="1" customWidth="1"/>
    <col min="10234" max="10465" width="11.42578125" style="5"/>
    <col min="10466" max="10466" width="18.28515625" style="5" customWidth="1"/>
    <col min="10467" max="10467" width="5.85546875" style="5" bestFit="1" customWidth="1"/>
    <col min="10468" max="10468" width="4.5703125" style="5" bestFit="1" customWidth="1"/>
    <col min="10469" max="10469" width="3.140625" style="5" bestFit="1" customWidth="1"/>
    <col min="10470" max="10472" width="4.28515625" style="5" bestFit="1" customWidth="1"/>
    <col min="10473" max="10473" width="0.85546875" style="5" customWidth="1"/>
    <col min="10474" max="10474" width="4.28515625" style="5" bestFit="1" customWidth="1"/>
    <col min="10475" max="10475" width="5.28515625" style="5" bestFit="1" customWidth="1"/>
    <col min="10476" max="10476" width="5.42578125" style="5" bestFit="1" customWidth="1"/>
    <col min="10477" max="10477" width="5.140625" style="5" bestFit="1" customWidth="1"/>
    <col min="10478" max="10478" width="1.42578125" style="5" customWidth="1"/>
    <col min="10479" max="10479" width="5.7109375" style="5" bestFit="1" customWidth="1"/>
    <col min="10480" max="10480" width="4.42578125" style="5" bestFit="1" customWidth="1"/>
    <col min="10481" max="10484" width="3.42578125" style="5" bestFit="1" customWidth="1"/>
    <col min="10485" max="10485" width="1.42578125" style="5" customWidth="1"/>
    <col min="10486" max="10489" width="4.5703125" style="5" bestFit="1" customWidth="1"/>
    <col min="10490" max="10721" width="11.42578125" style="5"/>
    <col min="10722" max="10722" width="18.28515625" style="5" customWidth="1"/>
    <col min="10723" max="10723" width="5.85546875" style="5" bestFit="1" customWidth="1"/>
    <col min="10724" max="10724" width="4.5703125" style="5" bestFit="1" customWidth="1"/>
    <col min="10725" max="10725" width="3.140625" style="5" bestFit="1" customWidth="1"/>
    <col min="10726" max="10728" width="4.28515625" style="5" bestFit="1" customWidth="1"/>
    <col min="10729" max="10729" width="0.85546875" style="5" customWidth="1"/>
    <col min="10730" max="10730" width="4.28515625" style="5" bestFit="1" customWidth="1"/>
    <col min="10731" max="10731" width="5.28515625" style="5" bestFit="1" customWidth="1"/>
    <col min="10732" max="10732" width="5.42578125" style="5" bestFit="1" customWidth="1"/>
    <col min="10733" max="10733" width="5.140625" style="5" bestFit="1" customWidth="1"/>
    <col min="10734" max="10734" width="1.42578125" style="5" customWidth="1"/>
    <col min="10735" max="10735" width="5.7109375" style="5" bestFit="1" customWidth="1"/>
    <col min="10736" max="10736" width="4.42578125" style="5" bestFit="1" customWidth="1"/>
    <col min="10737" max="10740" width="3.42578125" style="5" bestFit="1" customWidth="1"/>
    <col min="10741" max="10741" width="1.42578125" style="5" customWidth="1"/>
    <col min="10742" max="10745" width="4.5703125" style="5" bestFit="1" customWidth="1"/>
    <col min="10746" max="10977" width="11.42578125" style="5"/>
    <col min="10978" max="10978" width="18.28515625" style="5" customWidth="1"/>
    <col min="10979" max="10979" width="5.85546875" style="5" bestFit="1" customWidth="1"/>
    <col min="10980" max="10980" width="4.5703125" style="5" bestFit="1" customWidth="1"/>
    <col min="10981" max="10981" width="3.140625" style="5" bestFit="1" customWidth="1"/>
    <col min="10982" max="10984" width="4.28515625" style="5" bestFit="1" customWidth="1"/>
    <col min="10985" max="10985" width="0.85546875" style="5" customWidth="1"/>
    <col min="10986" max="10986" width="4.28515625" style="5" bestFit="1" customWidth="1"/>
    <col min="10987" max="10987" width="5.28515625" style="5" bestFit="1" customWidth="1"/>
    <col min="10988" max="10988" width="5.42578125" style="5" bestFit="1" customWidth="1"/>
    <col min="10989" max="10989" width="5.140625" style="5" bestFit="1" customWidth="1"/>
    <col min="10990" max="10990" width="1.42578125" style="5" customWidth="1"/>
    <col min="10991" max="10991" width="5.7109375" style="5" bestFit="1" customWidth="1"/>
    <col min="10992" max="10992" width="4.42578125" style="5" bestFit="1" customWidth="1"/>
    <col min="10993" max="10996" width="3.42578125" style="5" bestFit="1" customWidth="1"/>
    <col min="10997" max="10997" width="1.42578125" style="5" customWidth="1"/>
    <col min="10998" max="11001" width="4.5703125" style="5" bestFit="1" customWidth="1"/>
    <col min="11002" max="11233" width="11.42578125" style="5"/>
    <col min="11234" max="11234" width="18.28515625" style="5" customWidth="1"/>
    <col min="11235" max="11235" width="5.85546875" style="5" bestFit="1" customWidth="1"/>
    <col min="11236" max="11236" width="4.5703125" style="5" bestFit="1" customWidth="1"/>
    <col min="11237" max="11237" width="3.140625" style="5" bestFit="1" customWidth="1"/>
    <col min="11238" max="11240" width="4.28515625" style="5" bestFit="1" customWidth="1"/>
    <col min="11241" max="11241" width="0.85546875" style="5" customWidth="1"/>
    <col min="11242" max="11242" width="4.28515625" style="5" bestFit="1" customWidth="1"/>
    <col min="11243" max="11243" width="5.28515625" style="5" bestFit="1" customWidth="1"/>
    <col min="11244" max="11244" width="5.42578125" style="5" bestFit="1" customWidth="1"/>
    <col min="11245" max="11245" width="5.140625" style="5" bestFit="1" customWidth="1"/>
    <col min="11246" max="11246" width="1.42578125" style="5" customWidth="1"/>
    <col min="11247" max="11247" width="5.7109375" style="5" bestFit="1" customWidth="1"/>
    <col min="11248" max="11248" width="4.42578125" style="5" bestFit="1" customWidth="1"/>
    <col min="11249" max="11252" width="3.42578125" style="5" bestFit="1" customWidth="1"/>
    <col min="11253" max="11253" width="1.42578125" style="5" customWidth="1"/>
    <col min="11254" max="11257" width="4.5703125" style="5" bestFit="1" customWidth="1"/>
    <col min="11258" max="11489" width="11.42578125" style="5"/>
    <col min="11490" max="11490" width="18.28515625" style="5" customWidth="1"/>
    <col min="11491" max="11491" width="5.85546875" style="5" bestFit="1" customWidth="1"/>
    <col min="11492" max="11492" width="4.5703125" style="5" bestFit="1" customWidth="1"/>
    <col min="11493" max="11493" width="3.140625" style="5" bestFit="1" customWidth="1"/>
    <col min="11494" max="11496" width="4.28515625" style="5" bestFit="1" customWidth="1"/>
    <col min="11497" max="11497" width="0.85546875" style="5" customWidth="1"/>
    <col min="11498" max="11498" width="4.28515625" style="5" bestFit="1" customWidth="1"/>
    <col min="11499" max="11499" width="5.28515625" style="5" bestFit="1" customWidth="1"/>
    <col min="11500" max="11500" width="5.42578125" style="5" bestFit="1" customWidth="1"/>
    <col min="11501" max="11501" width="5.140625" style="5" bestFit="1" customWidth="1"/>
    <col min="11502" max="11502" width="1.42578125" style="5" customWidth="1"/>
    <col min="11503" max="11503" width="5.7109375" style="5" bestFit="1" customWidth="1"/>
    <col min="11504" max="11504" width="4.42578125" style="5" bestFit="1" customWidth="1"/>
    <col min="11505" max="11508" width="3.42578125" style="5" bestFit="1" customWidth="1"/>
    <col min="11509" max="11509" width="1.42578125" style="5" customWidth="1"/>
    <col min="11510" max="11513" width="4.5703125" style="5" bestFit="1" customWidth="1"/>
    <col min="11514" max="11745" width="11.42578125" style="5"/>
    <col min="11746" max="11746" width="18.28515625" style="5" customWidth="1"/>
    <col min="11747" max="11747" width="5.85546875" style="5" bestFit="1" customWidth="1"/>
    <col min="11748" max="11748" width="4.5703125" style="5" bestFit="1" customWidth="1"/>
    <col min="11749" max="11749" width="3.140625" style="5" bestFit="1" customWidth="1"/>
    <col min="11750" max="11752" width="4.28515625" style="5" bestFit="1" customWidth="1"/>
    <col min="11753" max="11753" width="0.85546875" style="5" customWidth="1"/>
    <col min="11754" max="11754" width="4.28515625" style="5" bestFit="1" customWidth="1"/>
    <col min="11755" max="11755" width="5.28515625" style="5" bestFit="1" customWidth="1"/>
    <col min="11756" max="11756" width="5.42578125" style="5" bestFit="1" customWidth="1"/>
    <col min="11757" max="11757" width="5.140625" style="5" bestFit="1" customWidth="1"/>
    <col min="11758" max="11758" width="1.42578125" style="5" customWidth="1"/>
    <col min="11759" max="11759" width="5.7109375" style="5" bestFit="1" customWidth="1"/>
    <col min="11760" max="11760" width="4.42578125" style="5" bestFit="1" customWidth="1"/>
    <col min="11761" max="11764" width="3.42578125" style="5" bestFit="1" customWidth="1"/>
    <col min="11765" max="11765" width="1.42578125" style="5" customWidth="1"/>
    <col min="11766" max="11769" width="4.5703125" style="5" bestFit="1" customWidth="1"/>
    <col min="11770" max="12001" width="11.42578125" style="5"/>
    <col min="12002" max="12002" width="18.28515625" style="5" customWidth="1"/>
    <col min="12003" max="12003" width="5.85546875" style="5" bestFit="1" customWidth="1"/>
    <col min="12004" max="12004" width="4.5703125" style="5" bestFit="1" customWidth="1"/>
    <col min="12005" max="12005" width="3.140625" style="5" bestFit="1" customWidth="1"/>
    <col min="12006" max="12008" width="4.28515625" style="5" bestFit="1" customWidth="1"/>
    <col min="12009" max="12009" width="0.85546875" style="5" customWidth="1"/>
    <col min="12010" max="12010" width="4.28515625" style="5" bestFit="1" customWidth="1"/>
    <col min="12011" max="12011" width="5.28515625" style="5" bestFit="1" customWidth="1"/>
    <col min="12012" max="12012" width="5.42578125" style="5" bestFit="1" customWidth="1"/>
    <col min="12013" max="12013" width="5.140625" style="5" bestFit="1" customWidth="1"/>
    <col min="12014" max="12014" width="1.42578125" style="5" customWidth="1"/>
    <col min="12015" max="12015" width="5.7109375" style="5" bestFit="1" customWidth="1"/>
    <col min="12016" max="12016" width="4.42578125" style="5" bestFit="1" customWidth="1"/>
    <col min="12017" max="12020" width="3.42578125" style="5" bestFit="1" customWidth="1"/>
    <col min="12021" max="12021" width="1.42578125" style="5" customWidth="1"/>
    <col min="12022" max="12025" width="4.5703125" style="5" bestFit="1" customWidth="1"/>
    <col min="12026" max="12257" width="11.42578125" style="5"/>
    <col min="12258" max="12258" width="18.28515625" style="5" customWidth="1"/>
    <col min="12259" max="12259" width="5.85546875" style="5" bestFit="1" customWidth="1"/>
    <col min="12260" max="12260" width="4.5703125" style="5" bestFit="1" customWidth="1"/>
    <col min="12261" max="12261" width="3.140625" style="5" bestFit="1" customWidth="1"/>
    <col min="12262" max="12264" width="4.28515625" style="5" bestFit="1" customWidth="1"/>
    <col min="12265" max="12265" width="0.85546875" style="5" customWidth="1"/>
    <col min="12266" max="12266" width="4.28515625" style="5" bestFit="1" customWidth="1"/>
    <col min="12267" max="12267" width="5.28515625" style="5" bestFit="1" customWidth="1"/>
    <col min="12268" max="12268" width="5.42578125" style="5" bestFit="1" customWidth="1"/>
    <col min="12269" max="12269" width="5.140625" style="5" bestFit="1" customWidth="1"/>
    <col min="12270" max="12270" width="1.42578125" style="5" customWidth="1"/>
    <col min="12271" max="12271" width="5.7109375" style="5" bestFit="1" customWidth="1"/>
    <col min="12272" max="12272" width="4.42578125" style="5" bestFit="1" customWidth="1"/>
    <col min="12273" max="12276" width="3.42578125" style="5" bestFit="1" customWidth="1"/>
    <col min="12277" max="12277" width="1.42578125" style="5" customWidth="1"/>
    <col min="12278" max="12281" width="4.5703125" style="5" bestFit="1" customWidth="1"/>
    <col min="12282" max="12513" width="11.42578125" style="5"/>
    <col min="12514" max="12514" width="18.28515625" style="5" customWidth="1"/>
    <col min="12515" max="12515" width="5.85546875" style="5" bestFit="1" customWidth="1"/>
    <col min="12516" max="12516" width="4.5703125" style="5" bestFit="1" customWidth="1"/>
    <col min="12517" max="12517" width="3.140625" style="5" bestFit="1" customWidth="1"/>
    <col min="12518" max="12520" width="4.28515625" style="5" bestFit="1" customWidth="1"/>
    <col min="12521" max="12521" width="0.85546875" style="5" customWidth="1"/>
    <col min="12522" max="12522" width="4.28515625" style="5" bestFit="1" customWidth="1"/>
    <col min="12523" max="12523" width="5.28515625" style="5" bestFit="1" customWidth="1"/>
    <col min="12524" max="12524" width="5.42578125" style="5" bestFit="1" customWidth="1"/>
    <col min="12525" max="12525" width="5.140625" style="5" bestFit="1" customWidth="1"/>
    <col min="12526" max="12526" width="1.42578125" style="5" customWidth="1"/>
    <col min="12527" max="12527" width="5.7109375" style="5" bestFit="1" customWidth="1"/>
    <col min="12528" max="12528" width="4.42578125" style="5" bestFit="1" customWidth="1"/>
    <col min="12529" max="12532" width="3.42578125" style="5" bestFit="1" customWidth="1"/>
    <col min="12533" max="12533" width="1.42578125" style="5" customWidth="1"/>
    <col min="12534" max="12537" width="4.5703125" style="5" bestFit="1" customWidth="1"/>
    <col min="12538" max="12769" width="11.42578125" style="5"/>
    <col min="12770" max="12770" width="18.28515625" style="5" customWidth="1"/>
    <col min="12771" max="12771" width="5.85546875" style="5" bestFit="1" customWidth="1"/>
    <col min="12772" max="12772" width="4.5703125" style="5" bestFit="1" customWidth="1"/>
    <col min="12773" max="12773" width="3.140625" style="5" bestFit="1" customWidth="1"/>
    <col min="12774" max="12776" width="4.28515625" style="5" bestFit="1" customWidth="1"/>
    <col min="12777" max="12777" width="0.85546875" style="5" customWidth="1"/>
    <col min="12778" max="12778" width="4.28515625" style="5" bestFit="1" customWidth="1"/>
    <col min="12779" max="12779" width="5.28515625" style="5" bestFit="1" customWidth="1"/>
    <col min="12780" max="12780" width="5.42578125" style="5" bestFit="1" customWidth="1"/>
    <col min="12781" max="12781" width="5.140625" style="5" bestFit="1" customWidth="1"/>
    <col min="12782" max="12782" width="1.42578125" style="5" customWidth="1"/>
    <col min="12783" max="12783" width="5.7109375" style="5" bestFit="1" customWidth="1"/>
    <col min="12784" max="12784" width="4.42578125" style="5" bestFit="1" customWidth="1"/>
    <col min="12785" max="12788" width="3.42578125" style="5" bestFit="1" customWidth="1"/>
    <col min="12789" max="12789" width="1.42578125" style="5" customWidth="1"/>
    <col min="12790" max="12793" width="4.5703125" style="5" bestFit="1" customWidth="1"/>
    <col min="12794" max="13025" width="11.42578125" style="5"/>
    <col min="13026" max="13026" width="18.28515625" style="5" customWidth="1"/>
    <col min="13027" max="13027" width="5.85546875" style="5" bestFit="1" customWidth="1"/>
    <col min="13028" max="13028" width="4.5703125" style="5" bestFit="1" customWidth="1"/>
    <col min="13029" max="13029" width="3.140625" style="5" bestFit="1" customWidth="1"/>
    <col min="13030" max="13032" width="4.28515625" style="5" bestFit="1" customWidth="1"/>
    <col min="13033" max="13033" width="0.85546875" style="5" customWidth="1"/>
    <col min="13034" max="13034" width="4.28515625" style="5" bestFit="1" customWidth="1"/>
    <col min="13035" max="13035" width="5.28515625" style="5" bestFit="1" customWidth="1"/>
    <col min="13036" max="13036" width="5.42578125" style="5" bestFit="1" customWidth="1"/>
    <col min="13037" max="13037" width="5.140625" style="5" bestFit="1" customWidth="1"/>
    <col min="13038" max="13038" width="1.42578125" style="5" customWidth="1"/>
    <col min="13039" max="13039" width="5.7109375" style="5" bestFit="1" customWidth="1"/>
    <col min="13040" max="13040" width="4.42578125" style="5" bestFit="1" customWidth="1"/>
    <col min="13041" max="13044" width="3.42578125" style="5" bestFit="1" customWidth="1"/>
    <col min="13045" max="13045" width="1.42578125" style="5" customWidth="1"/>
    <col min="13046" max="13049" width="4.5703125" style="5" bestFit="1" customWidth="1"/>
    <col min="13050" max="13281" width="11.42578125" style="5"/>
    <col min="13282" max="13282" width="18.28515625" style="5" customWidth="1"/>
    <col min="13283" max="13283" width="5.85546875" style="5" bestFit="1" customWidth="1"/>
    <col min="13284" max="13284" width="4.5703125" style="5" bestFit="1" customWidth="1"/>
    <col min="13285" max="13285" width="3.140625" style="5" bestFit="1" customWidth="1"/>
    <col min="13286" max="13288" width="4.28515625" style="5" bestFit="1" customWidth="1"/>
    <col min="13289" max="13289" width="0.85546875" style="5" customWidth="1"/>
    <col min="13290" max="13290" width="4.28515625" style="5" bestFit="1" customWidth="1"/>
    <col min="13291" max="13291" width="5.28515625" style="5" bestFit="1" customWidth="1"/>
    <col min="13292" max="13292" width="5.42578125" style="5" bestFit="1" customWidth="1"/>
    <col min="13293" max="13293" width="5.140625" style="5" bestFit="1" customWidth="1"/>
    <col min="13294" max="13294" width="1.42578125" style="5" customWidth="1"/>
    <col min="13295" max="13295" width="5.7109375" style="5" bestFit="1" customWidth="1"/>
    <col min="13296" max="13296" width="4.42578125" style="5" bestFit="1" customWidth="1"/>
    <col min="13297" max="13300" width="3.42578125" style="5" bestFit="1" customWidth="1"/>
    <col min="13301" max="13301" width="1.42578125" style="5" customWidth="1"/>
    <col min="13302" max="13305" width="4.5703125" style="5" bestFit="1" customWidth="1"/>
    <col min="13306" max="13537" width="11.42578125" style="5"/>
    <col min="13538" max="13538" width="18.28515625" style="5" customWidth="1"/>
    <col min="13539" max="13539" width="5.85546875" style="5" bestFit="1" customWidth="1"/>
    <col min="13540" max="13540" width="4.5703125" style="5" bestFit="1" customWidth="1"/>
    <col min="13541" max="13541" width="3.140625" style="5" bestFit="1" customWidth="1"/>
    <col min="13542" max="13544" width="4.28515625" style="5" bestFit="1" customWidth="1"/>
    <col min="13545" max="13545" width="0.85546875" style="5" customWidth="1"/>
    <col min="13546" max="13546" width="4.28515625" style="5" bestFit="1" customWidth="1"/>
    <col min="13547" max="13547" width="5.28515625" style="5" bestFit="1" customWidth="1"/>
    <col min="13548" max="13548" width="5.42578125" style="5" bestFit="1" customWidth="1"/>
    <col min="13549" max="13549" width="5.140625" style="5" bestFit="1" customWidth="1"/>
    <col min="13550" max="13550" width="1.42578125" style="5" customWidth="1"/>
    <col min="13551" max="13551" width="5.7109375" style="5" bestFit="1" customWidth="1"/>
    <col min="13552" max="13552" width="4.42578125" style="5" bestFit="1" customWidth="1"/>
    <col min="13553" max="13556" width="3.42578125" style="5" bestFit="1" customWidth="1"/>
    <col min="13557" max="13557" width="1.42578125" style="5" customWidth="1"/>
    <col min="13558" max="13561" width="4.5703125" style="5" bestFit="1" customWidth="1"/>
    <col min="13562" max="13793" width="11.42578125" style="5"/>
    <col min="13794" max="13794" width="18.28515625" style="5" customWidth="1"/>
    <col min="13795" max="13795" width="5.85546875" style="5" bestFit="1" customWidth="1"/>
    <col min="13796" max="13796" width="4.5703125" style="5" bestFit="1" customWidth="1"/>
    <col min="13797" max="13797" width="3.140625" style="5" bestFit="1" customWidth="1"/>
    <col min="13798" max="13800" width="4.28515625" style="5" bestFit="1" customWidth="1"/>
    <col min="13801" max="13801" width="0.85546875" style="5" customWidth="1"/>
    <col min="13802" max="13802" width="4.28515625" style="5" bestFit="1" customWidth="1"/>
    <col min="13803" max="13803" width="5.28515625" style="5" bestFit="1" customWidth="1"/>
    <col min="13804" max="13804" width="5.42578125" style="5" bestFit="1" customWidth="1"/>
    <col min="13805" max="13805" width="5.140625" style="5" bestFit="1" customWidth="1"/>
    <col min="13806" max="13806" width="1.42578125" style="5" customWidth="1"/>
    <col min="13807" max="13807" width="5.7109375" style="5" bestFit="1" customWidth="1"/>
    <col min="13808" max="13808" width="4.42578125" style="5" bestFit="1" customWidth="1"/>
    <col min="13809" max="13812" width="3.42578125" style="5" bestFit="1" customWidth="1"/>
    <col min="13813" max="13813" width="1.42578125" style="5" customWidth="1"/>
    <col min="13814" max="13817" width="4.5703125" style="5" bestFit="1" customWidth="1"/>
    <col min="13818" max="14049" width="11.42578125" style="5"/>
    <col min="14050" max="14050" width="18.28515625" style="5" customWidth="1"/>
    <col min="14051" max="14051" width="5.85546875" style="5" bestFit="1" customWidth="1"/>
    <col min="14052" max="14052" width="4.5703125" style="5" bestFit="1" customWidth="1"/>
    <col min="14053" max="14053" width="3.140625" style="5" bestFit="1" customWidth="1"/>
    <col min="14054" max="14056" width="4.28515625" style="5" bestFit="1" customWidth="1"/>
    <col min="14057" max="14057" width="0.85546875" style="5" customWidth="1"/>
    <col min="14058" max="14058" width="4.28515625" style="5" bestFit="1" customWidth="1"/>
    <col min="14059" max="14059" width="5.28515625" style="5" bestFit="1" customWidth="1"/>
    <col min="14060" max="14060" width="5.42578125" style="5" bestFit="1" customWidth="1"/>
    <col min="14061" max="14061" width="5.140625" style="5" bestFit="1" customWidth="1"/>
    <col min="14062" max="14062" width="1.42578125" style="5" customWidth="1"/>
    <col min="14063" max="14063" width="5.7109375" style="5" bestFit="1" customWidth="1"/>
    <col min="14064" max="14064" width="4.42578125" style="5" bestFit="1" customWidth="1"/>
    <col min="14065" max="14068" width="3.42578125" style="5" bestFit="1" customWidth="1"/>
    <col min="14069" max="14069" width="1.42578125" style="5" customWidth="1"/>
    <col min="14070" max="14073" width="4.5703125" style="5" bestFit="1" customWidth="1"/>
    <col min="14074" max="14305" width="11.42578125" style="5"/>
    <col min="14306" max="14306" width="18.28515625" style="5" customWidth="1"/>
    <col min="14307" max="14307" width="5.85546875" style="5" bestFit="1" customWidth="1"/>
    <col min="14308" max="14308" width="4.5703125" style="5" bestFit="1" customWidth="1"/>
    <col min="14309" max="14309" width="3.140625" style="5" bestFit="1" customWidth="1"/>
    <col min="14310" max="14312" width="4.28515625" style="5" bestFit="1" customWidth="1"/>
    <col min="14313" max="14313" width="0.85546875" style="5" customWidth="1"/>
    <col min="14314" max="14314" width="4.28515625" style="5" bestFit="1" customWidth="1"/>
    <col min="14315" max="14315" width="5.28515625" style="5" bestFit="1" customWidth="1"/>
    <col min="14316" max="14316" width="5.42578125" style="5" bestFit="1" customWidth="1"/>
    <col min="14317" max="14317" width="5.140625" style="5" bestFit="1" customWidth="1"/>
    <col min="14318" max="14318" width="1.42578125" style="5" customWidth="1"/>
    <col min="14319" max="14319" width="5.7109375" style="5" bestFit="1" customWidth="1"/>
    <col min="14320" max="14320" width="4.42578125" style="5" bestFit="1" customWidth="1"/>
    <col min="14321" max="14324" width="3.42578125" style="5" bestFit="1" customWidth="1"/>
    <col min="14325" max="14325" width="1.42578125" style="5" customWidth="1"/>
    <col min="14326" max="14329" width="4.5703125" style="5" bestFit="1" customWidth="1"/>
    <col min="14330" max="14561" width="11.42578125" style="5"/>
    <col min="14562" max="14562" width="18.28515625" style="5" customWidth="1"/>
    <col min="14563" max="14563" width="5.85546875" style="5" bestFit="1" customWidth="1"/>
    <col min="14564" max="14564" width="4.5703125" style="5" bestFit="1" customWidth="1"/>
    <col min="14565" max="14565" width="3.140625" style="5" bestFit="1" customWidth="1"/>
    <col min="14566" max="14568" width="4.28515625" style="5" bestFit="1" customWidth="1"/>
    <col min="14569" max="14569" width="0.85546875" style="5" customWidth="1"/>
    <col min="14570" max="14570" width="4.28515625" style="5" bestFit="1" customWidth="1"/>
    <col min="14571" max="14571" width="5.28515625" style="5" bestFit="1" customWidth="1"/>
    <col min="14572" max="14572" width="5.42578125" style="5" bestFit="1" customWidth="1"/>
    <col min="14573" max="14573" width="5.140625" style="5" bestFit="1" customWidth="1"/>
    <col min="14574" max="14574" width="1.42578125" style="5" customWidth="1"/>
    <col min="14575" max="14575" width="5.7109375" style="5" bestFit="1" customWidth="1"/>
    <col min="14576" max="14576" width="4.42578125" style="5" bestFit="1" customWidth="1"/>
    <col min="14577" max="14580" width="3.42578125" style="5" bestFit="1" customWidth="1"/>
    <col min="14581" max="14581" width="1.42578125" style="5" customWidth="1"/>
    <col min="14582" max="14585" width="4.5703125" style="5" bestFit="1" customWidth="1"/>
    <col min="14586" max="14817" width="11.42578125" style="5"/>
    <col min="14818" max="14818" width="18.28515625" style="5" customWidth="1"/>
    <col min="14819" max="14819" width="5.85546875" style="5" bestFit="1" customWidth="1"/>
    <col min="14820" max="14820" width="4.5703125" style="5" bestFit="1" customWidth="1"/>
    <col min="14821" max="14821" width="3.140625" style="5" bestFit="1" customWidth="1"/>
    <col min="14822" max="14824" width="4.28515625" style="5" bestFit="1" customWidth="1"/>
    <col min="14825" max="14825" width="0.85546875" style="5" customWidth="1"/>
    <col min="14826" max="14826" width="4.28515625" style="5" bestFit="1" customWidth="1"/>
    <col min="14827" max="14827" width="5.28515625" style="5" bestFit="1" customWidth="1"/>
    <col min="14828" max="14828" width="5.42578125" style="5" bestFit="1" customWidth="1"/>
    <col min="14829" max="14829" width="5.140625" style="5" bestFit="1" customWidth="1"/>
    <col min="14830" max="14830" width="1.42578125" style="5" customWidth="1"/>
    <col min="14831" max="14831" width="5.7109375" style="5" bestFit="1" customWidth="1"/>
    <col min="14832" max="14832" width="4.42578125" style="5" bestFit="1" customWidth="1"/>
    <col min="14833" max="14836" width="3.42578125" style="5" bestFit="1" customWidth="1"/>
    <col min="14837" max="14837" width="1.42578125" style="5" customWidth="1"/>
    <col min="14838" max="14841" width="4.5703125" style="5" bestFit="1" customWidth="1"/>
    <col min="14842" max="15073" width="11.42578125" style="5"/>
    <col min="15074" max="15074" width="18.28515625" style="5" customWidth="1"/>
    <col min="15075" max="15075" width="5.85546875" style="5" bestFit="1" customWidth="1"/>
    <col min="15076" max="15076" width="4.5703125" style="5" bestFit="1" customWidth="1"/>
    <col min="15077" max="15077" width="3.140625" style="5" bestFit="1" customWidth="1"/>
    <col min="15078" max="15080" width="4.28515625" style="5" bestFit="1" customWidth="1"/>
    <col min="15081" max="15081" width="0.85546875" style="5" customWidth="1"/>
    <col min="15082" max="15082" width="4.28515625" style="5" bestFit="1" customWidth="1"/>
    <col min="15083" max="15083" width="5.28515625" style="5" bestFit="1" customWidth="1"/>
    <col min="15084" max="15084" width="5.42578125" style="5" bestFit="1" customWidth="1"/>
    <col min="15085" max="15085" width="5.140625" style="5" bestFit="1" customWidth="1"/>
    <col min="15086" max="15086" width="1.42578125" style="5" customWidth="1"/>
    <col min="15087" max="15087" width="5.7109375" style="5" bestFit="1" customWidth="1"/>
    <col min="15088" max="15088" width="4.42578125" style="5" bestFit="1" customWidth="1"/>
    <col min="15089" max="15092" width="3.42578125" style="5" bestFit="1" customWidth="1"/>
    <col min="15093" max="15093" width="1.42578125" style="5" customWidth="1"/>
    <col min="15094" max="15097" width="4.5703125" style="5" bestFit="1" customWidth="1"/>
    <col min="15098" max="15329" width="11.42578125" style="5"/>
    <col min="15330" max="15330" width="18.28515625" style="5" customWidth="1"/>
    <col min="15331" max="15331" width="5.85546875" style="5" bestFit="1" customWidth="1"/>
    <col min="15332" max="15332" width="4.5703125" style="5" bestFit="1" customWidth="1"/>
    <col min="15333" max="15333" width="3.140625" style="5" bestFit="1" customWidth="1"/>
    <col min="15334" max="15336" width="4.28515625" style="5" bestFit="1" customWidth="1"/>
    <col min="15337" max="15337" width="0.85546875" style="5" customWidth="1"/>
    <col min="15338" max="15338" width="4.28515625" style="5" bestFit="1" customWidth="1"/>
    <col min="15339" max="15339" width="5.28515625" style="5" bestFit="1" customWidth="1"/>
    <col min="15340" max="15340" width="5.42578125" style="5" bestFit="1" customWidth="1"/>
    <col min="15341" max="15341" width="5.140625" style="5" bestFit="1" customWidth="1"/>
    <col min="15342" max="15342" width="1.42578125" style="5" customWidth="1"/>
    <col min="15343" max="15343" width="5.7109375" style="5" bestFit="1" customWidth="1"/>
    <col min="15344" max="15344" width="4.42578125" style="5" bestFit="1" customWidth="1"/>
    <col min="15345" max="15348" width="3.42578125" style="5" bestFit="1" customWidth="1"/>
    <col min="15349" max="15349" width="1.42578125" style="5" customWidth="1"/>
    <col min="15350" max="15353" width="4.5703125" style="5" bestFit="1" customWidth="1"/>
    <col min="15354" max="15585" width="11.42578125" style="5"/>
    <col min="15586" max="15586" width="18.28515625" style="5" customWidth="1"/>
    <col min="15587" max="15587" width="5.85546875" style="5" bestFit="1" customWidth="1"/>
    <col min="15588" max="15588" width="4.5703125" style="5" bestFit="1" customWidth="1"/>
    <col min="15589" max="15589" width="3.140625" style="5" bestFit="1" customWidth="1"/>
    <col min="15590" max="15592" width="4.28515625" style="5" bestFit="1" customWidth="1"/>
    <col min="15593" max="15593" width="0.85546875" style="5" customWidth="1"/>
    <col min="15594" max="15594" width="4.28515625" style="5" bestFit="1" customWidth="1"/>
    <col min="15595" max="15595" width="5.28515625" style="5" bestFit="1" customWidth="1"/>
    <col min="15596" max="15596" width="5.42578125" style="5" bestFit="1" customWidth="1"/>
    <col min="15597" max="15597" width="5.140625" style="5" bestFit="1" customWidth="1"/>
    <col min="15598" max="15598" width="1.42578125" style="5" customWidth="1"/>
    <col min="15599" max="15599" width="5.7109375" style="5" bestFit="1" customWidth="1"/>
    <col min="15600" max="15600" width="4.42578125" style="5" bestFit="1" customWidth="1"/>
    <col min="15601" max="15604" width="3.42578125" style="5" bestFit="1" customWidth="1"/>
    <col min="15605" max="15605" width="1.42578125" style="5" customWidth="1"/>
    <col min="15606" max="15609" width="4.5703125" style="5" bestFit="1" customWidth="1"/>
    <col min="15610" max="15841" width="11.42578125" style="5"/>
    <col min="15842" max="15842" width="18.28515625" style="5" customWidth="1"/>
    <col min="15843" max="15843" width="5.85546875" style="5" bestFit="1" customWidth="1"/>
    <col min="15844" max="15844" width="4.5703125" style="5" bestFit="1" customWidth="1"/>
    <col min="15845" max="15845" width="3.140625" style="5" bestFit="1" customWidth="1"/>
    <col min="15846" max="15848" width="4.28515625" style="5" bestFit="1" customWidth="1"/>
    <col min="15849" max="15849" width="0.85546875" style="5" customWidth="1"/>
    <col min="15850" max="15850" width="4.28515625" style="5" bestFit="1" customWidth="1"/>
    <col min="15851" max="15851" width="5.28515625" style="5" bestFit="1" customWidth="1"/>
    <col min="15852" max="15852" width="5.42578125" style="5" bestFit="1" customWidth="1"/>
    <col min="15853" max="15853" width="5.140625" style="5" bestFit="1" customWidth="1"/>
    <col min="15854" max="15854" width="1.42578125" style="5" customWidth="1"/>
    <col min="15855" max="15855" width="5.7109375" style="5" bestFit="1" customWidth="1"/>
    <col min="15856" max="15856" width="4.42578125" style="5" bestFit="1" customWidth="1"/>
    <col min="15857" max="15860" width="3.42578125" style="5" bestFit="1" customWidth="1"/>
    <col min="15861" max="15861" width="1.42578125" style="5" customWidth="1"/>
    <col min="15862" max="15865" width="4.5703125" style="5" bestFit="1" customWidth="1"/>
    <col min="15866" max="16097" width="11.42578125" style="5"/>
    <col min="16098" max="16098" width="18.28515625" style="5" customWidth="1"/>
    <col min="16099" max="16099" width="5.85546875" style="5" bestFit="1" customWidth="1"/>
    <col min="16100" max="16100" width="4.5703125" style="5" bestFit="1" customWidth="1"/>
    <col min="16101" max="16101" width="3.140625" style="5" bestFit="1" customWidth="1"/>
    <col min="16102" max="16104" width="4.28515625" style="5" bestFit="1" customWidth="1"/>
    <col min="16105" max="16105" width="0.85546875" style="5" customWidth="1"/>
    <col min="16106" max="16106" width="4.28515625" style="5" bestFit="1" customWidth="1"/>
    <col min="16107" max="16107" width="5.28515625" style="5" bestFit="1" customWidth="1"/>
    <col min="16108" max="16108" width="5.42578125" style="5" bestFit="1" customWidth="1"/>
    <col min="16109" max="16109" width="5.140625" style="5" bestFit="1" customWidth="1"/>
    <col min="16110" max="16110" width="1.42578125" style="5" customWidth="1"/>
    <col min="16111" max="16111" width="5.7109375" style="5" bestFit="1" customWidth="1"/>
    <col min="16112" max="16112" width="4.42578125" style="5" bestFit="1" customWidth="1"/>
    <col min="16113" max="16116" width="3.42578125" style="5" bestFit="1" customWidth="1"/>
    <col min="16117" max="16117" width="1.42578125" style="5" customWidth="1"/>
    <col min="16118" max="16121" width="4.5703125" style="5" bestFit="1" customWidth="1"/>
    <col min="16122" max="16384" width="11.42578125" style="5"/>
  </cols>
  <sheetData>
    <row r="1" spans="1:12" s="3" customFormat="1" ht="19.5" thickBot="1" x14ac:dyDescent="0.35">
      <c r="A1" s="378" t="s">
        <v>340</v>
      </c>
      <c r="B1" s="378"/>
      <c r="C1" s="378"/>
      <c r="D1" s="378"/>
      <c r="E1" s="378"/>
      <c r="F1" s="378"/>
      <c r="G1" s="378"/>
      <c r="H1" s="378"/>
      <c r="J1" s="179"/>
      <c r="K1" s="285" t="s">
        <v>195</v>
      </c>
      <c r="L1" s="179"/>
    </row>
    <row r="2" spans="1:12" s="3" customFormat="1" x14ac:dyDescent="0.2">
      <c r="A2" s="378" t="s">
        <v>163</v>
      </c>
      <c r="B2" s="378"/>
      <c r="C2" s="378"/>
      <c r="D2" s="378"/>
      <c r="E2" s="378"/>
      <c r="F2" s="378"/>
      <c r="G2" s="378"/>
      <c r="H2" s="378"/>
      <c r="J2" s="179"/>
      <c r="K2" s="179"/>
      <c r="L2" s="179"/>
    </row>
    <row r="3" spans="1:12" s="3" customFormat="1" x14ac:dyDescent="0.2">
      <c r="A3" s="378" t="s">
        <v>361</v>
      </c>
      <c r="B3" s="378"/>
      <c r="C3" s="378"/>
      <c r="D3" s="378"/>
      <c r="E3" s="378"/>
      <c r="F3" s="378"/>
      <c r="G3" s="378"/>
      <c r="H3" s="378"/>
    </row>
    <row r="4" spans="1:12" s="3" customFormat="1" x14ac:dyDescent="0.2">
      <c r="A4" s="378" t="s">
        <v>178</v>
      </c>
      <c r="B4" s="378"/>
      <c r="C4" s="378"/>
      <c r="D4" s="378"/>
      <c r="E4" s="378"/>
      <c r="F4" s="378"/>
      <c r="G4" s="378"/>
      <c r="H4" s="378"/>
    </row>
    <row r="5" spans="1:12" s="3" customFormat="1" x14ac:dyDescent="0.2">
      <c r="A5" s="378" t="s">
        <v>409</v>
      </c>
      <c r="B5" s="378"/>
      <c r="C5" s="378"/>
      <c r="D5" s="378"/>
      <c r="E5" s="378"/>
      <c r="F5" s="378"/>
      <c r="G5" s="378"/>
      <c r="H5" s="378"/>
    </row>
    <row r="6" spans="1:12" s="3" customFormat="1" ht="13.5" thickBot="1" x14ac:dyDescent="0.25">
      <c r="A6" s="6"/>
      <c r="B6" s="6"/>
      <c r="C6" s="6"/>
      <c r="D6" s="6"/>
      <c r="E6" s="6"/>
      <c r="F6" s="6"/>
      <c r="G6" s="6"/>
      <c r="H6" s="6"/>
    </row>
    <row r="7" spans="1:12" s="3" customFormat="1" x14ac:dyDescent="0.2">
      <c r="A7" s="380" t="s">
        <v>83</v>
      </c>
      <c r="B7" s="353" t="s">
        <v>0</v>
      </c>
      <c r="C7" s="353" t="s">
        <v>183</v>
      </c>
      <c r="D7" s="29" t="s">
        <v>165</v>
      </c>
      <c r="E7" s="29" t="s">
        <v>166</v>
      </c>
      <c r="F7" s="29" t="s">
        <v>256</v>
      </c>
      <c r="G7" s="29" t="s">
        <v>257</v>
      </c>
      <c r="H7" s="353" t="s">
        <v>167</v>
      </c>
    </row>
    <row r="8" spans="1:12" s="3" customFormat="1" ht="13.5" thickBot="1" x14ac:dyDescent="0.25">
      <c r="A8" s="381"/>
      <c r="B8" s="354"/>
      <c r="C8" s="354"/>
      <c r="D8" s="30" t="s">
        <v>253</v>
      </c>
      <c r="E8" s="30" t="s">
        <v>254</v>
      </c>
      <c r="F8" s="30" t="s">
        <v>255</v>
      </c>
      <c r="G8" s="30" t="s">
        <v>258</v>
      </c>
      <c r="H8" s="354" t="s">
        <v>167</v>
      </c>
    </row>
    <row r="9" spans="1:12" s="13" customFormat="1" ht="15" customHeight="1" x14ac:dyDescent="0.25">
      <c r="A9" s="11" t="s">
        <v>14</v>
      </c>
      <c r="B9" s="220">
        <f>SUM(C9:H9)</f>
        <v>10115</v>
      </c>
      <c r="C9" s="220">
        <f t="shared" ref="C9:H9" si="0">SUM(C11:C37)</f>
        <v>354</v>
      </c>
      <c r="D9" s="220">
        <f t="shared" si="0"/>
        <v>210</v>
      </c>
      <c r="E9" s="220">
        <f t="shared" si="0"/>
        <v>7923</v>
      </c>
      <c r="F9" s="220">
        <f t="shared" si="0"/>
        <v>37</v>
      </c>
      <c r="G9" s="220">
        <f t="shared" si="0"/>
        <v>1178</v>
      </c>
      <c r="H9" s="220">
        <f t="shared" si="0"/>
        <v>413</v>
      </c>
    </row>
    <row r="10" spans="1:12" ht="15" customHeight="1" x14ac:dyDescent="0.2">
      <c r="A10" s="2"/>
      <c r="B10" s="216"/>
      <c r="C10" s="212"/>
      <c r="D10" s="212"/>
      <c r="E10" s="212"/>
      <c r="F10" s="212"/>
      <c r="G10" s="212"/>
      <c r="H10" s="212"/>
    </row>
    <row r="11" spans="1:12" ht="15" customHeight="1" x14ac:dyDescent="0.2">
      <c r="A11" s="7" t="s">
        <v>15</v>
      </c>
      <c r="B11" s="221">
        <v>691</v>
      </c>
      <c r="C11" s="212">
        <v>38</v>
      </c>
      <c r="D11" s="212">
        <v>13</v>
      </c>
      <c r="E11" s="212">
        <v>536</v>
      </c>
      <c r="F11" s="212">
        <v>5</v>
      </c>
      <c r="G11" s="212">
        <v>78</v>
      </c>
      <c r="H11" s="212">
        <v>21</v>
      </c>
    </row>
    <row r="12" spans="1:12" ht="15" customHeight="1" x14ac:dyDescent="0.2">
      <c r="A12" s="7" t="s">
        <v>16</v>
      </c>
      <c r="B12" s="221">
        <v>939</v>
      </c>
      <c r="C12" s="212">
        <v>55</v>
      </c>
      <c r="D12" s="212">
        <v>20</v>
      </c>
      <c r="E12" s="212">
        <v>712</v>
      </c>
      <c r="F12" s="212">
        <v>8</v>
      </c>
      <c r="G12" s="212">
        <v>96</v>
      </c>
      <c r="H12" s="212">
        <v>48</v>
      </c>
    </row>
    <row r="13" spans="1:12" ht="15" customHeight="1" x14ac:dyDescent="0.2">
      <c r="A13" s="7" t="s">
        <v>17</v>
      </c>
      <c r="B13" s="221">
        <v>701</v>
      </c>
      <c r="C13" s="212">
        <v>40</v>
      </c>
      <c r="D13" s="212">
        <v>11</v>
      </c>
      <c r="E13" s="212">
        <v>536</v>
      </c>
      <c r="F13" s="212">
        <v>1</v>
      </c>
      <c r="G13" s="212">
        <v>70</v>
      </c>
      <c r="H13" s="212">
        <v>43</v>
      </c>
    </row>
    <row r="14" spans="1:12" ht="15" customHeight="1" x14ac:dyDescent="0.2">
      <c r="A14" s="7" t="s">
        <v>18</v>
      </c>
      <c r="B14" s="221">
        <v>522</v>
      </c>
      <c r="C14" s="212">
        <v>3</v>
      </c>
      <c r="D14" s="212">
        <v>3</v>
      </c>
      <c r="E14" s="212">
        <v>431</v>
      </c>
      <c r="F14" s="212">
        <v>2</v>
      </c>
      <c r="G14" s="212">
        <v>71</v>
      </c>
      <c r="H14" s="212">
        <v>12</v>
      </c>
    </row>
    <row r="15" spans="1:12" ht="15" customHeight="1" x14ac:dyDescent="0.2">
      <c r="A15" s="7" t="s">
        <v>19</v>
      </c>
      <c r="B15" s="221">
        <v>141</v>
      </c>
      <c r="C15" s="212">
        <v>5</v>
      </c>
      <c r="D15" s="212">
        <v>0</v>
      </c>
      <c r="E15" s="212">
        <v>114</v>
      </c>
      <c r="F15" s="212">
        <v>0</v>
      </c>
      <c r="G15" s="212">
        <v>16</v>
      </c>
      <c r="H15" s="212">
        <v>6</v>
      </c>
    </row>
    <row r="16" spans="1:12" ht="15" customHeight="1" x14ac:dyDescent="0.2">
      <c r="A16" s="7" t="s">
        <v>20</v>
      </c>
      <c r="B16" s="221">
        <v>299</v>
      </c>
      <c r="C16" s="212">
        <v>1</v>
      </c>
      <c r="D16" s="212">
        <v>5</v>
      </c>
      <c r="E16" s="212">
        <v>246</v>
      </c>
      <c r="F16" s="212">
        <v>1</v>
      </c>
      <c r="G16" s="212">
        <v>33</v>
      </c>
      <c r="H16" s="212">
        <v>13</v>
      </c>
    </row>
    <row r="17" spans="1:8" ht="15" customHeight="1" x14ac:dyDescent="0.2">
      <c r="A17" s="7" t="s">
        <v>21</v>
      </c>
      <c r="B17" s="221">
        <v>91</v>
      </c>
      <c r="C17" s="212">
        <v>0</v>
      </c>
      <c r="D17" s="212">
        <v>0</v>
      </c>
      <c r="E17" s="212">
        <v>83</v>
      </c>
      <c r="F17" s="212">
        <v>0</v>
      </c>
      <c r="G17" s="212">
        <v>8</v>
      </c>
      <c r="H17" s="212">
        <v>0</v>
      </c>
    </row>
    <row r="18" spans="1:8" ht="15" customHeight="1" x14ac:dyDescent="0.2">
      <c r="A18" s="7" t="s">
        <v>22</v>
      </c>
      <c r="B18" s="221">
        <v>933</v>
      </c>
      <c r="C18" s="212">
        <v>21</v>
      </c>
      <c r="D18" s="212">
        <v>19</v>
      </c>
      <c r="E18" s="212">
        <v>728</v>
      </c>
      <c r="F18" s="212">
        <v>5</v>
      </c>
      <c r="G18" s="212">
        <v>113</v>
      </c>
      <c r="H18" s="212">
        <v>47</v>
      </c>
    </row>
    <row r="19" spans="1:8" ht="15" customHeight="1" x14ac:dyDescent="0.2">
      <c r="A19" s="7" t="s">
        <v>23</v>
      </c>
      <c r="B19" s="221">
        <v>464</v>
      </c>
      <c r="C19" s="212">
        <v>18</v>
      </c>
      <c r="D19" s="212">
        <v>13</v>
      </c>
      <c r="E19" s="212">
        <v>363</v>
      </c>
      <c r="F19" s="212">
        <v>0</v>
      </c>
      <c r="G19" s="212">
        <v>52</v>
      </c>
      <c r="H19" s="212">
        <v>18</v>
      </c>
    </row>
    <row r="20" spans="1:8" ht="15" customHeight="1" x14ac:dyDescent="0.2">
      <c r="A20" s="7" t="s">
        <v>24</v>
      </c>
      <c r="B20" s="221">
        <v>455</v>
      </c>
      <c r="C20" s="212">
        <v>2</v>
      </c>
      <c r="D20" s="212">
        <v>5</v>
      </c>
      <c r="E20" s="212">
        <v>390</v>
      </c>
      <c r="F20" s="212">
        <v>0</v>
      </c>
      <c r="G20" s="212">
        <v>40</v>
      </c>
      <c r="H20" s="212">
        <v>18</v>
      </c>
    </row>
    <row r="21" spans="1:8" ht="15" customHeight="1" x14ac:dyDescent="0.2">
      <c r="A21" s="7" t="s">
        <v>25</v>
      </c>
      <c r="B21" s="221">
        <v>180</v>
      </c>
      <c r="C21" s="212">
        <v>0</v>
      </c>
      <c r="D21" s="212">
        <v>6</v>
      </c>
      <c r="E21" s="212">
        <v>160</v>
      </c>
      <c r="F21" s="212">
        <v>0</v>
      </c>
      <c r="G21" s="212">
        <v>13</v>
      </c>
      <c r="H21" s="212">
        <v>1</v>
      </c>
    </row>
    <row r="22" spans="1:8" ht="15" customHeight="1" x14ac:dyDescent="0.2">
      <c r="A22" s="15" t="s">
        <v>26</v>
      </c>
      <c r="B22" s="221">
        <v>743</v>
      </c>
      <c r="C22" s="212">
        <v>9</v>
      </c>
      <c r="D22" s="212">
        <v>18</v>
      </c>
      <c r="E22" s="212">
        <v>610</v>
      </c>
      <c r="F22" s="212">
        <v>3</v>
      </c>
      <c r="G22" s="212">
        <v>71</v>
      </c>
      <c r="H22" s="212">
        <v>32</v>
      </c>
    </row>
    <row r="23" spans="1:8" ht="15" customHeight="1" x14ac:dyDescent="0.2">
      <c r="A23" s="7" t="s">
        <v>27</v>
      </c>
      <c r="B23" s="221">
        <v>256</v>
      </c>
      <c r="C23" s="212">
        <v>34</v>
      </c>
      <c r="D23" s="212">
        <v>10</v>
      </c>
      <c r="E23" s="212">
        <v>170</v>
      </c>
      <c r="F23" s="212">
        <v>0</v>
      </c>
      <c r="G23" s="212">
        <v>34</v>
      </c>
      <c r="H23" s="212">
        <v>8</v>
      </c>
    </row>
    <row r="24" spans="1:8" ht="15" customHeight="1" x14ac:dyDescent="0.2">
      <c r="A24" s="7" t="s">
        <v>28</v>
      </c>
      <c r="B24" s="221">
        <v>888</v>
      </c>
      <c r="C24" s="212">
        <v>17</v>
      </c>
      <c r="D24" s="212">
        <v>21</v>
      </c>
      <c r="E24" s="212">
        <v>639</v>
      </c>
      <c r="F24" s="212">
        <v>10</v>
      </c>
      <c r="G24" s="212">
        <v>146</v>
      </c>
      <c r="H24" s="212">
        <v>55</v>
      </c>
    </row>
    <row r="25" spans="1:8" ht="15" customHeight="1" x14ac:dyDescent="0.2">
      <c r="A25" s="7" t="s">
        <v>29</v>
      </c>
      <c r="B25" s="221">
        <v>147</v>
      </c>
      <c r="C25" s="212">
        <v>1</v>
      </c>
      <c r="D25" s="212">
        <v>8</v>
      </c>
      <c r="E25" s="212">
        <v>121</v>
      </c>
      <c r="F25" s="212">
        <v>0</v>
      </c>
      <c r="G25" s="212">
        <v>17</v>
      </c>
      <c r="H25" s="212">
        <v>0</v>
      </c>
    </row>
    <row r="26" spans="1:8" ht="15" customHeight="1" x14ac:dyDescent="0.2">
      <c r="A26" s="7" t="s">
        <v>30</v>
      </c>
      <c r="B26" s="221">
        <v>220</v>
      </c>
      <c r="C26" s="212">
        <v>3</v>
      </c>
      <c r="D26" s="212">
        <v>0</v>
      </c>
      <c r="E26" s="212">
        <v>190</v>
      </c>
      <c r="F26" s="212">
        <v>1</v>
      </c>
      <c r="G26" s="212">
        <v>18</v>
      </c>
      <c r="H26" s="212">
        <v>8</v>
      </c>
    </row>
    <row r="27" spans="1:8" ht="15" customHeight="1" x14ac:dyDescent="0.2">
      <c r="A27" s="7" t="s">
        <v>31</v>
      </c>
      <c r="B27" s="221">
        <v>152</v>
      </c>
      <c r="C27" s="212">
        <v>4</v>
      </c>
      <c r="D27" s="212">
        <v>7</v>
      </c>
      <c r="E27" s="212">
        <v>108</v>
      </c>
      <c r="F27" s="212">
        <v>0</v>
      </c>
      <c r="G27" s="212">
        <v>16</v>
      </c>
      <c r="H27" s="212">
        <v>17</v>
      </c>
    </row>
    <row r="28" spans="1:8" ht="15" customHeight="1" x14ac:dyDescent="0.2">
      <c r="A28" s="7" t="s">
        <v>32</v>
      </c>
      <c r="B28" s="221">
        <v>210</v>
      </c>
      <c r="C28" s="212">
        <v>4</v>
      </c>
      <c r="D28" s="212">
        <v>5</v>
      </c>
      <c r="E28" s="212">
        <v>160</v>
      </c>
      <c r="F28" s="212">
        <v>0</v>
      </c>
      <c r="G28" s="212">
        <v>33</v>
      </c>
      <c r="H28" s="212">
        <v>8</v>
      </c>
    </row>
    <row r="29" spans="1:8" ht="15" customHeight="1" x14ac:dyDescent="0.2">
      <c r="A29" s="7" t="s">
        <v>33</v>
      </c>
      <c r="B29" s="221">
        <v>156</v>
      </c>
      <c r="C29" s="212">
        <v>3</v>
      </c>
      <c r="D29" s="212">
        <v>1</v>
      </c>
      <c r="E29" s="212">
        <v>127</v>
      </c>
      <c r="F29" s="212">
        <v>0</v>
      </c>
      <c r="G29" s="212">
        <v>19</v>
      </c>
      <c r="H29" s="212">
        <v>6</v>
      </c>
    </row>
    <row r="30" spans="1:8" ht="15" customHeight="1" x14ac:dyDescent="0.2">
      <c r="A30" s="7" t="s">
        <v>34</v>
      </c>
      <c r="B30" s="221">
        <v>319</v>
      </c>
      <c r="C30" s="212">
        <v>6</v>
      </c>
      <c r="D30" s="212">
        <v>2</v>
      </c>
      <c r="E30" s="212">
        <v>242</v>
      </c>
      <c r="F30" s="212">
        <v>0</v>
      </c>
      <c r="G30" s="212">
        <v>48</v>
      </c>
      <c r="H30" s="212">
        <v>21</v>
      </c>
    </row>
    <row r="31" spans="1:8" ht="15" customHeight="1" x14ac:dyDescent="0.2">
      <c r="A31" s="7" t="s">
        <v>35</v>
      </c>
      <c r="B31" s="221">
        <v>294</v>
      </c>
      <c r="C31" s="212">
        <v>16</v>
      </c>
      <c r="D31" s="212">
        <v>6</v>
      </c>
      <c r="E31" s="212">
        <v>235</v>
      </c>
      <c r="F31" s="212">
        <v>1</v>
      </c>
      <c r="G31" s="212">
        <v>29</v>
      </c>
      <c r="H31" s="212">
        <v>7</v>
      </c>
    </row>
    <row r="32" spans="1:8" ht="15" customHeight="1" x14ac:dyDescent="0.2">
      <c r="A32" s="7" t="s">
        <v>36</v>
      </c>
      <c r="B32" s="221">
        <v>156</v>
      </c>
      <c r="C32" s="212">
        <v>10</v>
      </c>
      <c r="D32" s="212">
        <v>6</v>
      </c>
      <c r="E32" s="212">
        <v>117</v>
      </c>
      <c r="F32" s="212">
        <v>0</v>
      </c>
      <c r="G32" s="212">
        <v>21</v>
      </c>
      <c r="H32" s="212">
        <v>2</v>
      </c>
    </row>
    <row r="33" spans="1:8" ht="15" customHeight="1" x14ac:dyDescent="0.2">
      <c r="A33" s="7" t="s">
        <v>37</v>
      </c>
      <c r="B33" s="221">
        <v>201</v>
      </c>
      <c r="C33" s="212">
        <v>24</v>
      </c>
      <c r="D33" s="212">
        <v>5</v>
      </c>
      <c r="E33" s="212">
        <v>151</v>
      </c>
      <c r="F33" s="212">
        <v>0</v>
      </c>
      <c r="G33" s="212">
        <v>17</v>
      </c>
      <c r="H33" s="212">
        <v>4</v>
      </c>
    </row>
    <row r="34" spans="1:8" ht="15" customHeight="1" x14ac:dyDescent="0.2">
      <c r="A34" s="7" t="s">
        <v>38</v>
      </c>
      <c r="B34" s="221">
        <v>57</v>
      </c>
      <c r="C34" s="212">
        <v>0</v>
      </c>
      <c r="D34" s="212">
        <v>1</v>
      </c>
      <c r="E34" s="212">
        <v>51</v>
      </c>
      <c r="F34" s="212">
        <v>0</v>
      </c>
      <c r="G34" s="212">
        <v>5</v>
      </c>
      <c r="H34" s="212">
        <v>0</v>
      </c>
    </row>
    <row r="35" spans="1:8" ht="15" customHeight="1" x14ac:dyDescent="0.2">
      <c r="A35" s="7" t="s">
        <v>39</v>
      </c>
      <c r="B35" s="221">
        <v>458</v>
      </c>
      <c r="C35" s="212">
        <v>18</v>
      </c>
      <c r="D35" s="212">
        <v>7</v>
      </c>
      <c r="E35" s="212">
        <v>360</v>
      </c>
      <c r="F35" s="212">
        <v>0</v>
      </c>
      <c r="G35" s="212">
        <v>63</v>
      </c>
      <c r="H35" s="212">
        <v>10</v>
      </c>
    </row>
    <row r="36" spans="1:8" ht="15" customHeight="1" x14ac:dyDescent="0.2">
      <c r="A36" s="7" t="s">
        <v>40</v>
      </c>
      <c r="B36" s="221">
        <v>376</v>
      </c>
      <c r="C36" s="212">
        <v>3</v>
      </c>
      <c r="D36" s="212">
        <v>9</v>
      </c>
      <c r="E36" s="212">
        <v>311</v>
      </c>
      <c r="F36" s="212">
        <v>0</v>
      </c>
      <c r="G36" s="212">
        <v>47</v>
      </c>
      <c r="H36" s="212">
        <v>6</v>
      </c>
    </row>
    <row r="37" spans="1:8" ht="15" customHeight="1" thickBot="1" x14ac:dyDescent="0.25">
      <c r="A37" s="17" t="s">
        <v>41</v>
      </c>
      <c r="B37" s="225">
        <v>66</v>
      </c>
      <c r="C37" s="225">
        <v>19</v>
      </c>
      <c r="D37" s="225">
        <v>9</v>
      </c>
      <c r="E37" s="225">
        <v>32</v>
      </c>
      <c r="F37" s="225">
        <v>0</v>
      </c>
      <c r="G37" s="225">
        <v>4</v>
      </c>
      <c r="H37" s="225">
        <v>2</v>
      </c>
    </row>
    <row r="38" spans="1:8" ht="15" customHeight="1" x14ac:dyDescent="0.2">
      <c r="A38" s="359" t="s">
        <v>234</v>
      </c>
      <c r="B38" s="359"/>
      <c r="C38" s="359"/>
      <c r="D38" s="359"/>
      <c r="E38" s="359"/>
      <c r="F38" s="359"/>
      <c r="G38" s="359"/>
      <c r="H38" s="359"/>
    </row>
  </sheetData>
  <mergeCells count="10">
    <mergeCell ref="A38:H38"/>
    <mergeCell ref="A1:H1"/>
    <mergeCell ref="A2:H2"/>
    <mergeCell ref="A3:H3"/>
    <mergeCell ref="A4:H4"/>
    <mergeCell ref="A5:H5"/>
    <mergeCell ref="H7:H8"/>
    <mergeCell ref="A7:A8"/>
    <mergeCell ref="B7:B8"/>
    <mergeCell ref="C7:C8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workbookViewId="0">
      <selection activeCell="A5" sqref="A5:H5"/>
    </sheetView>
  </sheetViews>
  <sheetFormatPr baseColWidth="10" defaultRowHeight="12.75" x14ac:dyDescent="0.2"/>
  <cols>
    <col min="1" max="1" width="19.7109375" style="18" customWidth="1"/>
    <col min="2" max="5" width="9.7109375" style="19" customWidth="1"/>
    <col min="6" max="8" width="9.7109375" style="5" customWidth="1"/>
    <col min="9" max="240" width="11.42578125" style="5"/>
    <col min="241" max="241" width="27.5703125" style="5" customWidth="1"/>
    <col min="242" max="242" width="7.28515625" style="5" bestFit="1" customWidth="1"/>
    <col min="243" max="247" width="4.42578125" style="5" customWidth="1"/>
    <col min="248" max="248" width="0.85546875" style="5" customWidth="1"/>
    <col min="249" max="252" width="6" style="5" customWidth="1"/>
    <col min="253" max="496" width="11.42578125" style="5"/>
    <col min="497" max="497" width="27.5703125" style="5" customWidth="1"/>
    <col min="498" max="498" width="7.28515625" style="5" bestFit="1" customWidth="1"/>
    <col min="499" max="503" width="4.42578125" style="5" customWidth="1"/>
    <col min="504" max="504" width="0.85546875" style="5" customWidth="1"/>
    <col min="505" max="508" width="6" style="5" customWidth="1"/>
    <col min="509" max="752" width="11.42578125" style="5"/>
    <col min="753" max="753" width="27.5703125" style="5" customWidth="1"/>
    <col min="754" max="754" width="7.28515625" style="5" bestFit="1" customWidth="1"/>
    <col min="755" max="759" width="4.42578125" style="5" customWidth="1"/>
    <col min="760" max="760" width="0.85546875" style="5" customWidth="1"/>
    <col min="761" max="764" width="6" style="5" customWidth="1"/>
    <col min="765" max="1008" width="11.42578125" style="5"/>
    <col min="1009" max="1009" width="27.5703125" style="5" customWidth="1"/>
    <col min="1010" max="1010" width="7.28515625" style="5" bestFit="1" customWidth="1"/>
    <col min="1011" max="1015" width="4.42578125" style="5" customWidth="1"/>
    <col min="1016" max="1016" width="0.85546875" style="5" customWidth="1"/>
    <col min="1017" max="1020" width="6" style="5" customWidth="1"/>
    <col min="1021" max="1264" width="11.42578125" style="5"/>
    <col min="1265" max="1265" width="27.5703125" style="5" customWidth="1"/>
    <col min="1266" max="1266" width="7.28515625" style="5" bestFit="1" customWidth="1"/>
    <col min="1267" max="1271" width="4.42578125" style="5" customWidth="1"/>
    <col min="1272" max="1272" width="0.85546875" style="5" customWidth="1"/>
    <col min="1273" max="1276" width="6" style="5" customWidth="1"/>
    <col min="1277" max="1520" width="11.42578125" style="5"/>
    <col min="1521" max="1521" width="27.5703125" style="5" customWidth="1"/>
    <col min="1522" max="1522" width="7.28515625" style="5" bestFit="1" customWidth="1"/>
    <col min="1523" max="1527" width="4.42578125" style="5" customWidth="1"/>
    <col min="1528" max="1528" width="0.85546875" style="5" customWidth="1"/>
    <col min="1529" max="1532" width="6" style="5" customWidth="1"/>
    <col min="1533" max="1776" width="11.42578125" style="5"/>
    <col min="1777" max="1777" width="27.5703125" style="5" customWidth="1"/>
    <col min="1778" max="1778" width="7.28515625" style="5" bestFit="1" customWidth="1"/>
    <col min="1779" max="1783" width="4.42578125" style="5" customWidth="1"/>
    <col min="1784" max="1784" width="0.85546875" style="5" customWidth="1"/>
    <col min="1785" max="1788" width="6" style="5" customWidth="1"/>
    <col min="1789" max="2032" width="11.42578125" style="5"/>
    <col min="2033" max="2033" width="27.5703125" style="5" customWidth="1"/>
    <col min="2034" max="2034" width="7.28515625" style="5" bestFit="1" customWidth="1"/>
    <col min="2035" max="2039" width="4.42578125" style="5" customWidth="1"/>
    <col min="2040" max="2040" width="0.85546875" style="5" customWidth="1"/>
    <col min="2041" max="2044" width="6" style="5" customWidth="1"/>
    <col min="2045" max="2288" width="11.42578125" style="5"/>
    <col min="2289" max="2289" width="27.5703125" style="5" customWidth="1"/>
    <col min="2290" max="2290" width="7.28515625" style="5" bestFit="1" customWidth="1"/>
    <col min="2291" max="2295" width="4.42578125" style="5" customWidth="1"/>
    <col min="2296" max="2296" width="0.85546875" style="5" customWidth="1"/>
    <col min="2297" max="2300" width="6" style="5" customWidth="1"/>
    <col min="2301" max="2544" width="11.42578125" style="5"/>
    <col min="2545" max="2545" width="27.5703125" style="5" customWidth="1"/>
    <col min="2546" max="2546" width="7.28515625" style="5" bestFit="1" customWidth="1"/>
    <col min="2547" max="2551" width="4.42578125" style="5" customWidth="1"/>
    <col min="2552" max="2552" width="0.85546875" style="5" customWidth="1"/>
    <col min="2553" max="2556" width="6" style="5" customWidth="1"/>
    <col min="2557" max="2800" width="11.42578125" style="5"/>
    <col min="2801" max="2801" width="27.5703125" style="5" customWidth="1"/>
    <col min="2802" max="2802" width="7.28515625" style="5" bestFit="1" customWidth="1"/>
    <col min="2803" max="2807" width="4.42578125" style="5" customWidth="1"/>
    <col min="2808" max="2808" width="0.85546875" style="5" customWidth="1"/>
    <col min="2809" max="2812" width="6" style="5" customWidth="1"/>
    <col min="2813" max="3056" width="11.42578125" style="5"/>
    <col min="3057" max="3057" width="27.5703125" style="5" customWidth="1"/>
    <col min="3058" max="3058" width="7.28515625" style="5" bestFit="1" customWidth="1"/>
    <col min="3059" max="3063" width="4.42578125" style="5" customWidth="1"/>
    <col min="3064" max="3064" width="0.85546875" style="5" customWidth="1"/>
    <col min="3065" max="3068" width="6" style="5" customWidth="1"/>
    <col min="3069" max="3312" width="11.42578125" style="5"/>
    <col min="3313" max="3313" width="27.5703125" style="5" customWidth="1"/>
    <col min="3314" max="3314" width="7.28515625" style="5" bestFit="1" customWidth="1"/>
    <col min="3315" max="3319" width="4.42578125" style="5" customWidth="1"/>
    <col min="3320" max="3320" width="0.85546875" style="5" customWidth="1"/>
    <col min="3321" max="3324" width="6" style="5" customWidth="1"/>
    <col min="3325" max="3568" width="11.42578125" style="5"/>
    <col min="3569" max="3569" width="27.5703125" style="5" customWidth="1"/>
    <col min="3570" max="3570" width="7.28515625" style="5" bestFit="1" customWidth="1"/>
    <col min="3571" max="3575" width="4.42578125" style="5" customWidth="1"/>
    <col min="3576" max="3576" width="0.85546875" style="5" customWidth="1"/>
    <col min="3577" max="3580" width="6" style="5" customWidth="1"/>
    <col min="3581" max="3824" width="11.42578125" style="5"/>
    <col min="3825" max="3825" width="27.5703125" style="5" customWidth="1"/>
    <col min="3826" max="3826" width="7.28515625" style="5" bestFit="1" customWidth="1"/>
    <col min="3827" max="3831" width="4.42578125" style="5" customWidth="1"/>
    <col min="3832" max="3832" width="0.85546875" style="5" customWidth="1"/>
    <col min="3833" max="3836" width="6" style="5" customWidth="1"/>
    <col min="3837" max="4080" width="11.42578125" style="5"/>
    <col min="4081" max="4081" width="27.5703125" style="5" customWidth="1"/>
    <col min="4082" max="4082" width="7.28515625" style="5" bestFit="1" customWidth="1"/>
    <col min="4083" max="4087" width="4.42578125" style="5" customWidth="1"/>
    <col min="4088" max="4088" width="0.85546875" style="5" customWidth="1"/>
    <col min="4089" max="4092" width="6" style="5" customWidth="1"/>
    <col min="4093" max="4336" width="11.42578125" style="5"/>
    <col min="4337" max="4337" width="27.5703125" style="5" customWidth="1"/>
    <col min="4338" max="4338" width="7.28515625" style="5" bestFit="1" customWidth="1"/>
    <col min="4339" max="4343" width="4.42578125" style="5" customWidth="1"/>
    <col min="4344" max="4344" width="0.85546875" style="5" customWidth="1"/>
    <col min="4345" max="4348" width="6" style="5" customWidth="1"/>
    <col min="4349" max="4592" width="11.42578125" style="5"/>
    <col min="4593" max="4593" width="27.5703125" style="5" customWidth="1"/>
    <col min="4594" max="4594" width="7.28515625" style="5" bestFit="1" customWidth="1"/>
    <col min="4595" max="4599" width="4.42578125" style="5" customWidth="1"/>
    <col min="4600" max="4600" width="0.85546875" style="5" customWidth="1"/>
    <col min="4601" max="4604" width="6" style="5" customWidth="1"/>
    <col min="4605" max="4848" width="11.42578125" style="5"/>
    <col min="4849" max="4849" width="27.5703125" style="5" customWidth="1"/>
    <col min="4850" max="4850" width="7.28515625" style="5" bestFit="1" customWidth="1"/>
    <col min="4851" max="4855" width="4.42578125" style="5" customWidth="1"/>
    <col min="4856" max="4856" width="0.85546875" style="5" customWidth="1"/>
    <col min="4857" max="4860" width="6" style="5" customWidth="1"/>
    <col min="4861" max="5104" width="11.42578125" style="5"/>
    <col min="5105" max="5105" width="27.5703125" style="5" customWidth="1"/>
    <col min="5106" max="5106" width="7.28515625" style="5" bestFit="1" customWidth="1"/>
    <col min="5107" max="5111" width="4.42578125" style="5" customWidth="1"/>
    <col min="5112" max="5112" width="0.85546875" style="5" customWidth="1"/>
    <col min="5113" max="5116" width="6" style="5" customWidth="1"/>
    <col min="5117" max="5360" width="11.42578125" style="5"/>
    <col min="5361" max="5361" width="27.5703125" style="5" customWidth="1"/>
    <col min="5362" max="5362" width="7.28515625" style="5" bestFit="1" customWidth="1"/>
    <col min="5363" max="5367" width="4.42578125" style="5" customWidth="1"/>
    <col min="5368" max="5368" width="0.85546875" style="5" customWidth="1"/>
    <col min="5369" max="5372" width="6" style="5" customWidth="1"/>
    <col min="5373" max="5616" width="11.42578125" style="5"/>
    <col min="5617" max="5617" width="27.5703125" style="5" customWidth="1"/>
    <col min="5618" max="5618" width="7.28515625" style="5" bestFit="1" customWidth="1"/>
    <col min="5619" max="5623" width="4.42578125" style="5" customWidth="1"/>
    <col min="5624" max="5624" width="0.85546875" style="5" customWidth="1"/>
    <col min="5625" max="5628" width="6" style="5" customWidth="1"/>
    <col min="5629" max="5872" width="11.42578125" style="5"/>
    <col min="5873" max="5873" width="27.5703125" style="5" customWidth="1"/>
    <col min="5874" max="5874" width="7.28515625" style="5" bestFit="1" customWidth="1"/>
    <col min="5875" max="5879" width="4.42578125" style="5" customWidth="1"/>
    <col min="5880" max="5880" width="0.85546875" style="5" customWidth="1"/>
    <col min="5881" max="5884" width="6" style="5" customWidth="1"/>
    <col min="5885" max="6128" width="11.42578125" style="5"/>
    <col min="6129" max="6129" width="27.5703125" style="5" customWidth="1"/>
    <col min="6130" max="6130" width="7.28515625" style="5" bestFit="1" customWidth="1"/>
    <col min="6131" max="6135" width="4.42578125" style="5" customWidth="1"/>
    <col min="6136" max="6136" width="0.85546875" style="5" customWidth="1"/>
    <col min="6137" max="6140" width="6" style="5" customWidth="1"/>
    <col min="6141" max="6384" width="11.42578125" style="5"/>
    <col min="6385" max="6385" width="27.5703125" style="5" customWidth="1"/>
    <col min="6386" max="6386" width="7.28515625" style="5" bestFit="1" customWidth="1"/>
    <col min="6387" max="6391" width="4.42578125" style="5" customWidth="1"/>
    <col min="6392" max="6392" width="0.85546875" style="5" customWidth="1"/>
    <col min="6393" max="6396" width="6" style="5" customWidth="1"/>
    <col min="6397" max="6640" width="11.42578125" style="5"/>
    <col min="6641" max="6641" width="27.5703125" style="5" customWidth="1"/>
    <col min="6642" max="6642" width="7.28515625" style="5" bestFit="1" customWidth="1"/>
    <col min="6643" max="6647" width="4.42578125" style="5" customWidth="1"/>
    <col min="6648" max="6648" width="0.85546875" style="5" customWidth="1"/>
    <col min="6649" max="6652" width="6" style="5" customWidth="1"/>
    <col min="6653" max="6896" width="11.42578125" style="5"/>
    <col min="6897" max="6897" width="27.5703125" style="5" customWidth="1"/>
    <col min="6898" max="6898" width="7.28515625" style="5" bestFit="1" customWidth="1"/>
    <col min="6899" max="6903" width="4.42578125" style="5" customWidth="1"/>
    <col min="6904" max="6904" width="0.85546875" style="5" customWidth="1"/>
    <col min="6905" max="6908" width="6" style="5" customWidth="1"/>
    <col min="6909" max="7152" width="11.42578125" style="5"/>
    <col min="7153" max="7153" width="27.5703125" style="5" customWidth="1"/>
    <col min="7154" max="7154" width="7.28515625" style="5" bestFit="1" customWidth="1"/>
    <col min="7155" max="7159" width="4.42578125" style="5" customWidth="1"/>
    <col min="7160" max="7160" width="0.85546875" style="5" customWidth="1"/>
    <col min="7161" max="7164" width="6" style="5" customWidth="1"/>
    <col min="7165" max="7408" width="11.42578125" style="5"/>
    <col min="7409" max="7409" width="27.5703125" style="5" customWidth="1"/>
    <col min="7410" max="7410" width="7.28515625" style="5" bestFit="1" customWidth="1"/>
    <col min="7411" max="7415" width="4.42578125" style="5" customWidth="1"/>
    <col min="7416" max="7416" width="0.85546875" style="5" customWidth="1"/>
    <col min="7417" max="7420" width="6" style="5" customWidth="1"/>
    <col min="7421" max="7664" width="11.42578125" style="5"/>
    <col min="7665" max="7665" width="27.5703125" style="5" customWidth="1"/>
    <col min="7666" max="7666" width="7.28515625" style="5" bestFit="1" customWidth="1"/>
    <col min="7667" max="7671" width="4.42578125" style="5" customWidth="1"/>
    <col min="7672" max="7672" width="0.85546875" style="5" customWidth="1"/>
    <col min="7673" max="7676" width="6" style="5" customWidth="1"/>
    <col min="7677" max="7920" width="11.42578125" style="5"/>
    <col min="7921" max="7921" width="27.5703125" style="5" customWidth="1"/>
    <col min="7922" max="7922" width="7.28515625" style="5" bestFit="1" customWidth="1"/>
    <col min="7923" max="7927" width="4.42578125" style="5" customWidth="1"/>
    <col min="7928" max="7928" width="0.85546875" style="5" customWidth="1"/>
    <col min="7929" max="7932" width="6" style="5" customWidth="1"/>
    <col min="7933" max="8176" width="11.42578125" style="5"/>
    <col min="8177" max="8177" width="27.5703125" style="5" customWidth="1"/>
    <col min="8178" max="8178" width="7.28515625" style="5" bestFit="1" customWidth="1"/>
    <col min="8179" max="8183" width="4.42578125" style="5" customWidth="1"/>
    <col min="8184" max="8184" width="0.85546875" style="5" customWidth="1"/>
    <col min="8185" max="8188" width="6" style="5" customWidth="1"/>
    <col min="8189" max="8432" width="11.42578125" style="5"/>
    <col min="8433" max="8433" width="27.5703125" style="5" customWidth="1"/>
    <col min="8434" max="8434" width="7.28515625" style="5" bestFit="1" customWidth="1"/>
    <col min="8435" max="8439" width="4.42578125" style="5" customWidth="1"/>
    <col min="8440" max="8440" width="0.85546875" style="5" customWidth="1"/>
    <col min="8441" max="8444" width="6" style="5" customWidth="1"/>
    <col min="8445" max="8688" width="11.42578125" style="5"/>
    <col min="8689" max="8689" width="27.5703125" style="5" customWidth="1"/>
    <col min="8690" max="8690" width="7.28515625" style="5" bestFit="1" customWidth="1"/>
    <col min="8691" max="8695" width="4.42578125" style="5" customWidth="1"/>
    <col min="8696" max="8696" width="0.85546875" style="5" customWidth="1"/>
    <col min="8697" max="8700" width="6" style="5" customWidth="1"/>
    <col min="8701" max="8944" width="11.42578125" style="5"/>
    <col min="8945" max="8945" width="27.5703125" style="5" customWidth="1"/>
    <col min="8946" max="8946" width="7.28515625" style="5" bestFit="1" customWidth="1"/>
    <col min="8947" max="8951" width="4.42578125" style="5" customWidth="1"/>
    <col min="8952" max="8952" width="0.85546875" style="5" customWidth="1"/>
    <col min="8953" max="8956" width="6" style="5" customWidth="1"/>
    <col min="8957" max="9200" width="11.42578125" style="5"/>
    <col min="9201" max="9201" width="27.5703125" style="5" customWidth="1"/>
    <col min="9202" max="9202" width="7.28515625" style="5" bestFit="1" customWidth="1"/>
    <col min="9203" max="9207" width="4.42578125" style="5" customWidth="1"/>
    <col min="9208" max="9208" width="0.85546875" style="5" customWidth="1"/>
    <col min="9209" max="9212" width="6" style="5" customWidth="1"/>
    <col min="9213" max="9456" width="11.42578125" style="5"/>
    <col min="9457" max="9457" width="27.5703125" style="5" customWidth="1"/>
    <col min="9458" max="9458" width="7.28515625" style="5" bestFit="1" customWidth="1"/>
    <col min="9459" max="9463" width="4.42578125" style="5" customWidth="1"/>
    <col min="9464" max="9464" width="0.85546875" style="5" customWidth="1"/>
    <col min="9465" max="9468" width="6" style="5" customWidth="1"/>
    <col min="9469" max="9712" width="11.42578125" style="5"/>
    <col min="9713" max="9713" width="27.5703125" style="5" customWidth="1"/>
    <col min="9714" max="9714" width="7.28515625" style="5" bestFit="1" customWidth="1"/>
    <col min="9715" max="9719" width="4.42578125" style="5" customWidth="1"/>
    <col min="9720" max="9720" width="0.85546875" style="5" customWidth="1"/>
    <col min="9721" max="9724" width="6" style="5" customWidth="1"/>
    <col min="9725" max="9968" width="11.42578125" style="5"/>
    <col min="9969" max="9969" width="27.5703125" style="5" customWidth="1"/>
    <col min="9970" max="9970" width="7.28515625" style="5" bestFit="1" customWidth="1"/>
    <col min="9971" max="9975" width="4.42578125" style="5" customWidth="1"/>
    <col min="9976" max="9976" width="0.85546875" style="5" customWidth="1"/>
    <col min="9977" max="9980" width="6" style="5" customWidth="1"/>
    <col min="9981" max="10224" width="11.42578125" style="5"/>
    <col min="10225" max="10225" width="27.5703125" style="5" customWidth="1"/>
    <col min="10226" max="10226" width="7.28515625" style="5" bestFit="1" customWidth="1"/>
    <col min="10227" max="10231" width="4.42578125" style="5" customWidth="1"/>
    <col min="10232" max="10232" width="0.85546875" style="5" customWidth="1"/>
    <col min="10233" max="10236" width="6" style="5" customWidth="1"/>
    <col min="10237" max="10480" width="11.42578125" style="5"/>
    <col min="10481" max="10481" width="27.5703125" style="5" customWidth="1"/>
    <col min="10482" max="10482" width="7.28515625" style="5" bestFit="1" customWidth="1"/>
    <col min="10483" max="10487" width="4.42578125" style="5" customWidth="1"/>
    <col min="10488" max="10488" width="0.85546875" style="5" customWidth="1"/>
    <col min="10489" max="10492" width="6" style="5" customWidth="1"/>
    <col min="10493" max="10736" width="11.42578125" style="5"/>
    <col min="10737" max="10737" width="27.5703125" style="5" customWidth="1"/>
    <col min="10738" max="10738" width="7.28515625" style="5" bestFit="1" customWidth="1"/>
    <col min="10739" max="10743" width="4.42578125" style="5" customWidth="1"/>
    <col min="10744" max="10744" width="0.85546875" style="5" customWidth="1"/>
    <col min="10745" max="10748" width="6" style="5" customWidth="1"/>
    <col min="10749" max="10992" width="11.42578125" style="5"/>
    <col min="10993" max="10993" width="27.5703125" style="5" customWidth="1"/>
    <col min="10994" max="10994" width="7.28515625" style="5" bestFit="1" customWidth="1"/>
    <col min="10995" max="10999" width="4.42578125" style="5" customWidth="1"/>
    <col min="11000" max="11000" width="0.85546875" style="5" customWidth="1"/>
    <col min="11001" max="11004" width="6" style="5" customWidth="1"/>
    <col min="11005" max="11248" width="11.42578125" style="5"/>
    <col min="11249" max="11249" width="27.5703125" style="5" customWidth="1"/>
    <col min="11250" max="11250" width="7.28515625" style="5" bestFit="1" customWidth="1"/>
    <col min="11251" max="11255" width="4.42578125" style="5" customWidth="1"/>
    <col min="11256" max="11256" width="0.85546875" style="5" customWidth="1"/>
    <col min="11257" max="11260" width="6" style="5" customWidth="1"/>
    <col min="11261" max="11504" width="11.42578125" style="5"/>
    <col min="11505" max="11505" width="27.5703125" style="5" customWidth="1"/>
    <col min="11506" max="11506" width="7.28515625" style="5" bestFit="1" customWidth="1"/>
    <col min="11507" max="11511" width="4.42578125" style="5" customWidth="1"/>
    <col min="11512" max="11512" width="0.85546875" style="5" customWidth="1"/>
    <col min="11513" max="11516" width="6" style="5" customWidth="1"/>
    <col min="11517" max="11760" width="11.42578125" style="5"/>
    <col min="11761" max="11761" width="27.5703125" style="5" customWidth="1"/>
    <col min="11762" max="11762" width="7.28515625" style="5" bestFit="1" customWidth="1"/>
    <col min="11763" max="11767" width="4.42578125" style="5" customWidth="1"/>
    <col min="11768" max="11768" width="0.85546875" style="5" customWidth="1"/>
    <col min="11769" max="11772" width="6" style="5" customWidth="1"/>
    <col min="11773" max="12016" width="11.42578125" style="5"/>
    <col min="12017" max="12017" width="27.5703125" style="5" customWidth="1"/>
    <col min="12018" max="12018" width="7.28515625" style="5" bestFit="1" customWidth="1"/>
    <col min="12019" max="12023" width="4.42578125" style="5" customWidth="1"/>
    <col min="12024" max="12024" width="0.85546875" style="5" customWidth="1"/>
    <col min="12025" max="12028" width="6" style="5" customWidth="1"/>
    <col min="12029" max="12272" width="11.42578125" style="5"/>
    <col min="12273" max="12273" width="27.5703125" style="5" customWidth="1"/>
    <col min="12274" max="12274" width="7.28515625" style="5" bestFit="1" customWidth="1"/>
    <col min="12275" max="12279" width="4.42578125" style="5" customWidth="1"/>
    <col min="12280" max="12280" width="0.85546875" style="5" customWidth="1"/>
    <col min="12281" max="12284" width="6" style="5" customWidth="1"/>
    <col min="12285" max="12528" width="11.42578125" style="5"/>
    <col min="12529" max="12529" width="27.5703125" style="5" customWidth="1"/>
    <col min="12530" max="12530" width="7.28515625" style="5" bestFit="1" customWidth="1"/>
    <col min="12531" max="12535" width="4.42578125" style="5" customWidth="1"/>
    <col min="12536" max="12536" width="0.85546875" style="5" customWidth="1"/>
    <col min="12537" max="12540" width="6" style="5" customWidth="1"/>
    <col min="12541" max="12784" width="11.42578125" style="5"/>
    <col min="12785" max="12785" width="27.5703125" style="5" customWidth="1"/>
    <col min="12786" max="12786" width="7.28515625" style="5" bestFit="1" customWidth="1"/>
    <col min="12787" max="12791" width="4.42578125" style="5" customWidth="1"/>
    <col min="12792" max="12792" width="0.85546875" style="5" customWidth="1"/>
    <col min="12793" max="12796" width="6" style="5" customWidth="1"/>
    <col min="12797" max="13040" width="11.42578125" style="5"/>
    <col min="13041" max="13041" width="27.5703125" style="5" customWidth="1"/>
    <col min="13042" max="13042" width="7.28515625" style="5" bestFit="1" customWidth="1"/>
    <col min="13043" max="13047" width="4.42578125" style="5" customWidth="1"/>
    <col min="13048" max="13048" width="0.85546875" style="5" customWidth="1"/>
    <col min="13049" max="13052" width="6" style="5" customWidth="1"/>
    <col min="13053" max="13296" width="11.42578125" style="5"/>
    <col min="13297" max="13297" width="27.5703125" style="5" customWidth="1"/>
    <col min="13298" max="13298" width="7.28515625" style="5" bestFit="1" customWidth="1"/>
    <col min="13299" max="13303" width="4.42578125" style="5" customWidth="1"/>
    <col min="13304" max="13304" width="0.85546875" style="5" customWidth="1"/>
    <col min="13305" max="13308" width="6" style="5" customWidth="1"/>
    <col min="13309" max="13552" width="11.42578125" style="5"/>
    <col min="13553" max="13553" width="27.5703125" style="5" customWidth="1"/>
    <col min="13554" max="13554" width="7.28515625" style="5" bestFit="1" customWidth="1"/>
    <col min="13555" max="13559" width="4.42578125" style="5" customWidth="1"/>
    <col min="13560" max="13560" width="0.85546875" style="5" customWidth="1"/>
    <col min="13561" max="13564" width="6" style="5" customWidth="1"/>
    <col min="13565" max="13808" width="11.42578125" style="5"/>
    <col min="13809" max="13809" width="27.5703125" style="5" customWidth="1"/>
    <col min="13810" max="13810" width="7.28515625" style="5" bestFit="1" customWidth="1"/>
    <col min="13811" max="13815" width="4.42578125" style="5" customWidth="1"/>
    <col min="13816" max="13816" width="0.85546875" style="5" customWidth="1"/>
    <col min="13817" max="13820" width="6" style="5" customWidth="1"/>
    <col min="13821" max="14064" width="11.42578125" style="5"/>
    <col min="14065" max="14065" width="27.5703125" style="5" customWidth="1"/>
    <col min="14066" max="14066" width="7.28515625" style="5" bestFit="1" customWidth="1"/>
    <col min="14067" max="14071" width="4.42578125" style="5" customWidth="1"/>
    <col min="14072" max="14072" width="0.85546875" style="5" customWidth="1"/>
    <col min="14073" max="14076" width="6" style="5" customWidth="1"/>
    <col min="14077" max="14320" width="11.42578125" style="5"/>
    <col min="14321" max="14321" width="27.5703125" style="5" customWidth="1"/>
    <col min="14322" max="14322" width="7.28515625" style="5" bestFit="1" customWidth="1"/>
    <col min="14323" max="14327" width="4.42578125" style="5" customWidth="1"/>
    <col min="14328" max="14328" width="0.85546875" style="5" customWidth="1"/>
    <col min="14329" max="14332" width="6" style="5" customWidth="1"/>
    <col min="14333" max="14576" width="11.42578125" style="5"/>
    <col min="14577" max="14577" width="27.5703125" style="5" customWidth="1"/>
    <col min="14578" max="14578" width="7.28515625" style="5" bestFit="1" customWidth="1"/>
    <col min="14579" max="14583" width="4.42578125" style="5" customWidth="1"/>
    <col min="14584" max="14584" width="0.85546875" style="5" customWidth="1"/>
    <col min="14585" max="14588" width="6" style="5" customWidth="1"/>
    <col min="14589" max="14832" width="11.42578125" style="5"/>
    <col min="14833" max="14833" width="27.5703125" style="5" customWidth="1"/>
    <col min="14834" max="14834" width="7.28515625" style="5" bestFit="1" customWidth="1"/>
    <col min="14835" max="14839" width="4.42578125" style="5" customWidth="1"/>
    <col min="14840" max="14840" width="0.85546875" style="5" customWidth="1"/>
    <col min="14841" max="14844" width="6" style="5" customWidth="1"/>
    <col min="14845" max="15088" width="11.42578125" style="5"/>
    <col min="15089" max="15089" width="27.5703125" style="5" customWidth="1"/>
    <col min="15090" max="15090" width="7.28515625" style="5" bestFit="1" customWidth="1"/>
    <col min="15091" max="15095" width="4.42578125" style="5" customWidth="1"/>
    <col min="15096" max="15096" width="0.85546875" style="5" customWidth="1"/>
    <col min="15097" max="15100" width="6" style="5" customWidth="1"/>
    <col min="15101" max="15344" width="11.42578125" style="5"/>
    <col min="15345" max="15345" width="27.5703125" style="5" customWidth="1"/>
    <col min="15346" max="15346" width="7.28515625" style="5" bestFit="1" customWidth="1"/>
    <col min="15347" max="15351" width="4.42578125" style="5" customWidth="1"/>
    <col min="15352" max="15352" width="0.85546875" style="5" customWidth="1"/>
    <col min="15353" max="15356" width="6" style="5" customWidth="1"/>
    <col min="15357" max="15600" width="11.42578125" style="5"/>
    <col min="15601" max="15601" width="27.5703125" style="5" customWidth="1"/>
    <col min="15602" max="15602" width="7.28515625" style="5" bestFit="1" customWidth="1"/>
    <col min="15603" max="15607" width="4.42578125" style="5" customWidth="1"/>
    <col min="15608" max="15608" width="0.85546875" style="5" customWidth="1"/>
    <col min="15609" max="15612" width="6" style="5" customWidth="1"/>
    <col min="15613" max="15856" width="11.42578125" style="5"/>
    <col min="15857" max="15857" width="27.5703125" style="5" customWidth="1"/>
    <col min="15858" max="15858" width="7.28515625" style="5" bestFit="1" customWidth="1"/>
    <col min="15859" max="15863" width="4.42578125" style="5" customWidth="1"/>
    <col min="15864" max="15864" width="0.85546875" style="5" customWidth="1"/>
    <col min="15865" max="15868" width="6" style="5" customWidth="1"/>
    <col min="15869" max="16112" width="11.42578125" style="5"/>
    <col min="16113" max="16113" width="27.5703125" style="5" customWidth="1"/>
    <col min="16114" max="16114" width="7.28515625" style="5" bestFit="1" customWidth="1"/>
    <col min="16115" max="16119" width="4.42578125" style="5" customWidth="1"/>
    <col min="16120" max="16120" width="0.85546875" style="5" customWidth="1"/>
    <col min="16121" max="16124" width="6" style="5" customWidth="1"/>
    <col min="16125" max="16384" width="11.42578125" style="5"/>
  </cols>
  <sheetData>
    <row r="1" spans="1:12" ht="19.5" thickBot="1" x14ac:dyDescent="0.35">
      <c r="A1" s="378" t="s">
        <v>341</v>
      </c>
      <c r="B1" s="378"/>
      <c r="C1" s="378"/>
      <c r="D1" s="378"/>
      <c r="E1" s="378"/>
      <c r="F1" s="378"/>
      <c r="G1" s="378"/>
      <c r="H1" s="378"/>
      <c r="J1" s="179"/>
      <c r="K1" s="285" t="s">
        <v>195</v>
      </c>
      <c r="L1" s="179"/>
    </row>
    <row r="2" spans="1:12" x14ac:dyDescent="0.2">
      <c r="A2" s="378" t="s">
        <v>163</v>
      </c>
      <c r="B2" s="378"/>
      <c r="C2" s="378"/>
      <c r="D2" s="378"/>
      <c r="E2" s="378"/>
      <c r="F2" s="378"/>
      <c r="G2" s="378"/>
      <c r="H2" s="378"/>
      <c r="J2" s="179"/>
      <c r="K2" s="179"/>
      <c r="L2" s="179"/>
    </row>
    <row r="3" spans="1:12" x14ac:dyDescent="0.2">
      <c r="A3" s="378" t="s">
        <v>361</v>
      </c>
      <c r="B3" s="378"/>
      <c r="C3" s="378"/>
      <c r="D3" s="378"/>
      <c r="E3" s="378"/>
      <c r="F3" s="378"/>
      <c r="G3" s="378"/>
      <c r="H3" s="378"/>
    </row>
    <row r="4" spans="1:12" x14ac:dyDescent="0.2">
      <c r="A4" s="378" t="s">
        <v>179</v>
      </c>
      <c r="B4" s="378"/>
      <c r="C4" s="378"/>
      <c r="D4" s="378"/>
      <c r="E4" s="378"/>
      <c r="F4" s="378"/>
      <c r="G4" s="378"/>
      <c r="H4" s="378"/>
    </row>
    <row r="5" spans="1:12" x14ac:dyDescent="0.2">
      <c r="A5" s="378" t="s">
        <v>409</v>
      </c>
      <c r="B5" s="378"/>
      <c r="C5" s="378"/>
      <c r="D5" s="378"/>
      <c r="E5" s="378"/>
      <c r="F5" s="378"/>
      <c r="G5" s="378"/>
      <c r="H5" s="378"/>
    </row>
    <row r="6" spans="1:12" ht="13.5" thickBot="1" x14ac:dyDescent="0.25">
      <c r="A6" s="6"/>
      <c r="B6" s="6"/>
      <c r="C6" s="6"/>
      <c r="D6" s="6"/>
      <c r="E6" s="6"/>
      <c r="F6" s="17"/>
      <c r="G6" s="17"/>
      <c r="H6" s="17"/>
    </row>
    <row r="7" spans="1:12" x14ac:dyDescent="0.2">
      <c r="A7" s="375" t="s">
        <v>80</v>
      </c>
      <c r="B7" s="353" t="s">
        <v>0</v>
      </c>
      <c r="C7" s="353" t="s">
        <v>183</v>
      </c>
      <c r="D7" s="29" t="s">
        <v>165</v>
      </c>
      <c r="E7" s="29" t="s">
        <v>166</v>
      </c>
      <c r="F7" s="29" t="s">
        <v>256</v>
      </c>
      <c r="G7" s="29" t="s">
        <v>257</v>
      </c>
      <c r="H7" s="353" t="s">
        <v>167</v>
      </c>
    </row>
    <row r="8" spans="1:12" ht="13.5" thickBot="1" x14ac:dyDescent="0.25">
      <c r="A8" s="370"/>
      <c r="B8" s="354"/>
      <c r="C8" s="354"/>
      <c r="D8" s="30" t="s">
        <v>253</v>
      </c>
      <c r="E8" s="30" t="s">
        <v>254</v>
      </c>
      <c r="F8" s="30" t="s">
        <v>255</v>
      </c>
      <c r="G8" s="30" t="s">
        <v>258</v>
      </c>
      <c r="H8" s="354" t="s">
        <v>167</v>
      </c>
    </row>
    <row r="9" spans="1:12" ht="15" customHeight="1" x14ac:dyDescent="0.2">
      <c r="A9" s="26"/>
      <c r="B9" s="32"/>
      <c r="C9" s="32"/>
      <c r="D9" s="32"/>
      <c r="E9" s="32"/>
      <c r="F9" s="32"/>
      <c r="G9" s="32"/>
      <c r="H9" s="32"/>
    </row>
    <row r="10" spans="1:12" ht="15" customHeight="1" x14ac:dyDescent="0.2">
      <c r="A10" s="360" t="s">
        <v>5</v>
      </c>
      <c r="B10" s="360"/>
      <c r="C10" s="360"/>
      <c r="D10" s="360"/>
      <c r="E10" s="360"/>
      <c r="F10" s="360"/>
      <c r="G10" s="360"/>
      <c r="H10" s="360"/>
    </row>
    <row r="11" spans="1:12" ht="15" customHeight="1" x14ac:dyDescent="0.2">
      <c r="A11" s="26"/>
      <c r="B11" s="32"/>
      <c r="C11" s="32"/>
      <c r="D11" s="32"/>
      <c r="E11" s="32"/>
      <c r="F11" s="32"/>
      <c r="G11" s="32"/>
      <c r="H11" s="32"/>
    </row>
    <row r="12" spans="1:12" ht="15" customHeight="1" x14ac:dyDescent="0.25">
      <c r="A12" s="11" t="s">
        <v>0</v>
      </c>
      <c r="B12" s="217">
        <f t="shared" ref="B12:D15" si="0">+B17+B22</f>
        <v>10115</v>
      </c>
      <c r="C12" s="217">
        <f t="shared" si="0"/>
        <v>354</v>
      </c>
      <c r="D12" s="217">
        <f t="shared" si="0"/>
        <v>210</v>
      </c>
      <c r="E12" s="217">
        <f t="shared" ref="E12" si="1">+E17+E22</f>
        <v>7923</v>
      </c>
      <c r="F12" s="217">
        <f t="shared" ref="F12:F15" si="2">+F17+F22</f>
        <v>37</v>
      </c>
      <c r="G12" s="217">
        <f t="shared" ref="G12:G15" si="3">+G17+G22</f>
        <v>1178</v>
      </c>
      <c r="H12" s="217">
        <f t="shared" ref="H12:H15" si="4">+H17+H22</f>
        <v>413</v>
      </c>
    </row>
    <row r="13" spans="1:12" ht="15" customHeight="1" x14ac:dyDescent="0.2">
      <c r="A13" s="78" t="s">
        <v>7</v>
      </c>
      <c r="B13" s="215">
        <f t="shared" si="0"/>
        <v>6973</v>
      </c>
      <c r="C13" s="215">
        <f t="shared" si="0"/>
        <v>96</v>
      </c>
      <c r="D13" s="215">
        <f t="shared" si="0"/>
        <v>77</v>
      </c>
      <c r="E13" s="215">
        <f t="shared" ref="E13" si="5">+E18+E23</f>
        <v>5982</v>
      </c>
      <c r="F13" s="215">
        <f t="shared" si="2"/>
        <v>9</v>
      </c>
      <c r="G13" s="215">
        <f t="shared" si="3"/>
        <v>685</v>
      </c>
      <c r="H13" s="215">
        <f t="shared" si="4"/>
        <v>124</v>
      </c>
    </row>
    <row r="14" spans="1:12" ht="15" customHeight="1" x14ac:dyDescent="0.2">
      <c r="A14" s="78" t="s">
        <v>8</v>
      </c>
      <c r="B14" s="215">
        <f t="shared" si="0"/>
        <v>3002</v>
      </c>
      <c r="C14" s="215">
        <f t="shared" si="0"/>
        <v>250</v>
      </c>
      <c r="D14" s="215">
        <f t="shared" si="0"/>
        <v>130</v>
      </c>
      <c r="E14" s="215">
        <f t="shared" ref="E14" si="6">+E19+E24</f>
        <v>1859</v>
      </c>
      <c r="F14" s="215">
        <f t="shared" si="2"/>
        <v>27</v>
      </c>
      <c r="G14" s="215">
        <f t="shared" si="3"/>
        <v>465</v>
      </c>
      <c r="H14" s="215">
        <f t="shared" si="4"/>
        <v>271</v>
      </c>
    </row>
    <row r="15" spans="1:12" ht="15" customHeight="1" x14ac:dyDescent="0.2">
      <c r="A15" s="78" t="s">
        <v>380</v>
      </c>
      <c r="B15" s="215">
        <f t="shared" si="0"/>
        <v>140</v>
      </c>
      <c r="C15" s="215">
        <f t="shared" si="0"/>
        <v>8</v>
      </c>
      <c r="D15" s="215">
        <f t="shared" si="0"/>
        <v>3</v>
      </c>
      <c r="E15" s="215">
        <f t="shared" ref="E15" si="7">+E20+E25</f>
        <v>82</v>
      </c>
      <c r="F15" s="215">
        <f t="shared" si="2"/>
        <v>1</v>
      </c>
      <c r="G15" s="215">
        <f t="shared" si="3"/>
        <v>28</v>
      </c>
      <c r="H15" s="215">
        <f t="shared" si="4"/>
        <v>18</v>
      </c>
    </row>
    <row r="16" spans="1:12" ht="15" customHeight="1" x14ac:dyDescent="0.2">
      <c r="A16" s="2"/>
      <c r="B16" s="215"/>
      <c r="C16" s="215"/>
      <c r="D16" s="215"/>
      <c r="E16" s="215"/>
      <c r="F16" s="215"/>
      <c r="G16" s="215"/>
      <c r="H16" s="215"/>
    </row>
    <row r="17" spans="1:8" ht="15" customHeight="1" x14ac:dyDescent="0.2">
      <c r="A17" s="2" t="s">
        <v>359</v>
      </c>
      <c r="B17" s="217">
        <f t="shared" ref="B17:D17" si="8">SUM(B18:B20)</f>
        <v>7429</v>
      </c>
      <c r="C17" s="217">
        <f t="shared" si="8"/>
        <v>259</v>
      </c>
      <c r="D17" s="217">
        <f t="shared" si="8"/>
        <v>156</v>
      </c>
      <c r="E17" s="217">
        <f>SUM(E18:E20)</f>
        <v>5727</v>
      </c>
      <c r="F17" s="217">
        <f>SUM(F18:F20)</f>
        <v>35</v>
      </c>
      <c r="G17" s="217">
        <f t="shared" ref="G17" si="9">SUM(G18:G20)</f>
        <v>887</v>
      </c>
      <c r="H17" s="217">
        <f>SUM(H18:H20)</f>
        <v>365</v>
      </c>
    </row>
    <row r="18" spans="1:8" ht="15" customHeight="1" x14ac:dyDescent="0.2">
      <c r="A18" s="78" t="s">
        <v>7</v>
      </c>
      <c r="B18" s="215">
        <v>4409</v>
      </c>
      <c r="C18" s="215">
        <v>19</v>
      </c>
      <c r="D18" s="215">
        <v>27</v>
      </c>
      <c r="E18" s="215">
        <v>3854</v>
      </c>
      <c r="F18" s="215">
        <v>7</v>
      </c>
      <c r="G18" s="215">
        <v>424</v>
      </c>
      <c r="H18" s="215">
        <v>78</v>
      </c>
    </row>
    <row r="19" spans="1:8" ht="15" customHeight="1" x14ac:dyDescent="0.2">
      <c r="A19" s="78" t="s">
        <v>8</v>
      </c>
      <c r="B19" s="215">
        <v>2880</v>
      </c>
      <c r="C19" s="215">
        <v>232</v>
      </c>
      <c r="D19" s="215">
        <v>126</v>
      </c>
      <c r="E19" s="215">
        <v>1791</v>
      </c>
      <c r="F19" s="215">
        <v>27</v>
      </c>
      <c r="G19" s="215">
        <v>435</v>
      </c>
      <c r="H19" s="215">
        <v>269</v>
      </c>
    </row>
    <row r="20" spans="1:8" ht="15" customHeight="1" x14ac:dyDescent="0.2">
      <c r="A20" s="78" t="s">
        <v>380</v>
      </c>
      <c r="B20" s="215">
        <v>140</v>
      </c>
      <c r="C20" s="215">
        <v>8</v>
      </c>
      <c r="D20" s="215">
        <v>3</v>
      </c>
      <c r="E20" s="215">
        <v>82</v>
      </c>
      <c r="F20" s="215">
        <v>1</v>
      </c>
      <c r="G20" s="215">
        <v>28</v>
      </c>
      <c r="H20" s="215">
        <v>18</v>
      </c>
    </row>
    <row r="21" spans="1:8" ht="15" customHeight="1" x14ac:dyDescent="0.2">
      <c r="A21" s="2"/>
      <c r="B21" s="215"/>
      <c r="C21" s="215"/>
      <c r="D21" s="215"/>
      <c r="E21" s="215"/>
      <c r="F21" s="215"/>
      <c r="G21" s="215"/>
      <c r="H21" s="215"/>
    </row>
    <row r="22" spans="1:8" ht="15" customHeight="1" x14ac:dyDescent="0.2">
      <c r="A22" s="2" t="s">
        <v>360</v>
      </c>
      <c r="B22" s="217">
        <f t="shared" ref="B22:D22" si="10">SUM(B23:B25)</f>
        <v>2686</v>
      </c>
      <c r="C22" s="217">
        <f t="shared" si="10"/>
        <v>95</v>
      </c>
      <c r="D22" s="217">
        <f t="shared" si="10"/>
        <v>54</v>
      </c>
      <c r="E22" s="217">
        <f>SUM(E23:E25)</f>
        <v>2196</v>
      </c>
      <c r="F22" s="217">
        <f>SUM(F23:F25)</f>
        <v>2</v>
      </c>
      <c r="G22" s="217">
        <f t="shared" ref="G22" si="11">SUM(G23:G25)</f>
        <v>291</v>
      </c>
      <c r="H22" s="217">
        <f>SUM(H23:H25)</f>
        <v>48</v>
      </c>
    </row>
    <row r="23" spans="1:8" ht="15" customHeight="1" x14ac:dyDescent="0.2">
      <c r="A23" s="78" t="s">
        <v>7</v>
      </c>
      <c r="B23" s="215">
        <v>2564</v>
      </c>
      <c r="C23" s="215">
        <v>77</v>
      </c>
      <c r="D23" s="215">
        <v>50</v>
      </c>
      <c r="E23" s="215">
        <v>2128</v>
      </c>
      <c r="F23" s="215">
        <v>2</v>
      </c>
      <c r="G23" s="215">
        <v>261</v>
      </c>
      <c r="H23" s="215">
        <v>46</v>
      </c>
    </row>
    <row r="24" spans="1:8" ht="15" customHeight="1" x14ac:dyDescent="0.2">
      <c r="A24" s="78" t="s">
        <v>8</v>
      </c>
      <c r="B24" s="215">
        <v>122</v>
      </c>
      <c r="C24" s="215">
        <v>18</v>
      </c>
      <c r="D24" s="215">
        <v>4</v>
      </c>
      <c r="E24" s="215">
        <v>68</v>
      </c>
      <c r="F24" s="215">
        <v>0</v>
      </c>
      <c r="G24" s="215">
        <v>30</v>
      </c>
      <c r="H24" s="215">
        <v>2</v>
      </c>
    </row>
    <row r="25" spans="1:8" ht="15" customHeight="1" x14ac:dyDescent="0.2">
      <c r="A25" s="34" t="s">
        <v>380</v>
      </c>
      <c r="B25" s="215">
        <f>SUM(C25:H25)</f>
        <v>0</v>
      </c>
      <c r="C25" s="215">
        <v>0</v>
      </c>
      <c r="D25" s="215">
        <v>0</v>
      </c>
      <c r="E25" s="215">
        <v>0</v>
      </c>
      <c r="F25" s="215">
        <v>0</v>
      </c>
      <c r="G25" s="215">
        <v>0</v>
      </c>
      <c r="H25" s="215">
        <v>0</v>
      </c>
    </row>
    <row r="26" spans="1:8" ht="15" customHeight="1" x14ac:dyDescent="0.2">
      <c r="A26" s="26"/>
      <c r="B26" s="32"/>
      <c r="C26" s="32"/>
      <c r="D26" s="32"/>
      <c r="E26" s="32"/>
      <c r="F26" s="32"/>
      <c r="G26" s="32"/>
      <c r="H26" s="32"/>
    </row>
    <row r="27" spans="1:8" ht="15" customHeight="1" x14ac:dyDescent="0.2">
      <c r="A27" s="360" t="s">
        <v>11</v>
      </c>
      <c r="B27" s="360"/>
      <c r="C27" s="360"/>
      <c r="D27" s="360"/>
      <c r="E27" s="360"/>
      <c r="F27" s="360"/>
      <c r="G27" s="360"/>
      <c r="H27" s="360"/>
    </row>
    <row r="28" spans="1:8" ht="15" customHeight="1" x14ac:dyDescent="0.2">
      <c r="A28" s="95"/>
      <c r="B28" s="95"/>
      <c r="C28" s="95"/>
      <c r="D28" s="95"/>
      <c r="E28" s="95"/>
      <c r="F28" s="95"/>
      <c r="G28" s="95"/>
      <c r="H28" s="95"/>
    </row>
    <row r="29" spans="1:8" ht="15" customHeight="1" x14ac:dyDescent="0.25">
      <c r="A29" s="33" t="s">
        <v>0</v>
      </c>
      <c r="B29" s="57">
        <f>SUM(C29:H29)</f>
        <v>100</v>
      </c>
      <c r="C29" s="57">
        <f>+C12/$B12*100</f>
        <v>3.4997528423133959</v>
      </c>
      <c r="D29" s="57">
        <f t="shared" ref="D29:E32" si="12">+D12/$B12*100</f>
        <v>2.0761245674740483</v>
      </c>
      <c r="E29" s="57">
        <f t="shared" si="12"/>
        <v>78.3292140385566</v>
      </c>
      <c r="F29" s="57">
        <f t="shared" ref="F29:F32" si="13">+F12/$B12*100</f>
        <v>0.36579337617399899</v>
      </c>
      <c r="G29" s="57">
        <f t="shared" ref="G29:G32" si="14">+G12/$B12*100</f>
        <v>11.646070192782995</v>
      </c>
      <c r="H29" s="57">
        <f t="shared" ref="H29:H32" si="15">+H12/$B12*100</f>
        <v>4.0830449826989623</v>
      </c>
    </row>
    <row r="30" spans="1:8" ht="15" customHeight="1" x14ac:dyDescent="0.2">
      <c r="A30" s="34" t="s">
        <v>7</v>
      </c>
      <c r="B30" s="58">
        <f>SUM(C30:H30)</f>
        <v>100</v>
      </c>
      <c r="C30" s="58">
        <f>+C13/$B13*100</f>
        <v>1.3767388498494193</v>
      </c>
      <c r="D30" s="58">
        <f t="shared" si="12"/>
        <v>1.1042592858167217</v>
      </c>
      <c r="E30" s="58">
        <f t="shared" si="12"/>
        <v>85.788039581241932</v>
      </c>
      <c r="F30" s="58">
        <f t="shared" si="13"/>
        <v>0.12906926717338305</v>
      </c>
      <c r="G30" s="58">
        <f t="shared" si="14"/>
        <v>9.8236053348630428</v>
      </c>
      <c r="H30" s="58">
        <f t="shared" si="15"/>
        <v>1.7782876810554997</v>
      </c>
    </row>
    <row r="31" spans="1:8" ht="15" customHeight="1" x14ac:dyDescent="0.2">
      <c r="A31" s="34" t="s">
        <v>8</v>
      </c>
      <c r="B31" s="58">
        <f t="shared" ref="B31:B32" si="16">SUM(C31:H31)</f>
        <v>100.00000000000001</v>
      </c>
      <c r="C31" s="58">
        <f>+C14/$B14*100</f>
        <v>8.327781479013991</v>
      </c>
      <c r="D31" s="58">
        <f t="shared" si="12"/>
        <v>4.3304463690872748</v>
      </c>
      <c r="E31" s="58">
        <f t="shared" si="12"/>
        <v>61.925383077948041</v>
      </c>
      <c r="F31" s="58">
        <f t="shared" si="13"/>
        <v>0.89940039973351105</v>
      </c>
      <c r="G31" s="58">
        <f t="shared" si="14"/>
        <v>15.489673550966025</v>
      </c>
      <c r="H31" s="58">
        <f t="shared" si="15"/>
        <v>9.0273151232511655</v>
      </c>
    </row>
    <row r="32" spans="1:8" ht="15" customHeight="1" x14ac:dyDescent="0.2">
      <c r="A32" s="34" t="s">
        <v>380</v>
      </c>
      <c r="B32" s="58">
        <f t="shared" si="16"/>
        <v>100</v>
      </c>
      <c r="C32" s="58">
        <f>+C15/$B15*100</f>
        <v>5.7142857142857144</v>
      </c>
      <c r="D32" s="58">
        <f t="shared" si="12"/>
        <v>2.1428571428571428</v>
      </c>
      <c r="E32" s="58">
        <f t="shared" si="12"/>
        <v>58.571428571428577</v>
      </c>
      <c r="F32" s="58">
        <f t="shared" si="13"/>
        <v>0.7142857142857143</v>
      </c>
      <c r="G32" s="58">
        <f t="shared" si="14"/>
        <v>20</v>
      </c>
      <c r="H32" s="58">
        <f t="shared" si="15"/>
        <v>12.857142857142856</v>
      </c>
    </row>
    <row r="33" spans="1:8" ht="15" customHeight="1" x14ac:dyDescent="0.2">
      <c r="A33" s="26"/>
      <c r="B33" s="49"/>
      <c r="C33" s="49"/>
      <c r="D33" s="49"/>
      <c r="E33" s="49"/>
      <c r="F33" s="49"/>
      <c r="G33" s="49"/>
      <c r="H33" s="49"/>
    </row>
    <row r="34" spans="1:8" ht="15" customHeight="1" x14ac:dyDescent="0.2">
      <c r="A34" s="26" t="s">
        <v>359</v>
      </c>
      <c r="B34" s="57">
        <f>SUM(C34:H34)</f>
        <v>99.999999999999986</v>
      </c>
      <c r="C34" s="57">
        <f>+C17/$B17*100</f>
        <v>3.4863373266926909</v>
      </c>
      <c r="D34" s="57">
        <f>+D17/$B17*100</f>
        <v>2.0998788531430881</v>
      </c>
      <c r="E34" s="57">
        <f t="shared" ref="E34:E37" si="17">+E17/$B17*100</f>
        <v>77.089783281733745</v>
      </c>
      <c r="F34" s="57">
        <f t="shared" ref="F34:F37" si="18">+F17/$B17*100</f>
        <v>0.47112666576928253</v>
      </c>
      <c r="G34" s="57">
        <f t="shared" ref="G34:G37" si="19">+G17/$B17*100</f>
        <v>11.939695786781531</v>
      </c>
      <c r="H34" s="57">
        <f t="shared" ref="H34:H37" si="20">+H17/$B17*100</f>
        <v>4.913178085879661</v>
      </c>
    </row>
    <row r="35" spans="1:8" ht="15" customHeight="1" x14ac:dyDescent="0.2">
      <c r="A35" s="34" t="s">
        <v>7</v>
      </c>
      <c r="B35" s="58">
        <f>SUM(C35:H35)</f>
        <v>99.999999999999986</v>
      </c>
      <c r="C35" s="58">
        <f>+C18/$B18*100</f>
        <v>0.43093672034474939</v>
      </c>
      <c r="D35" s="58">
        <f t="shared" ref="D35:D37" si="21">+D18/$B18*100</f>
        <v>0.61238376048990706</v>
      </c>
      <c r="E35" s="58">
        <f t="shared" si="17"/>
        <v>87.41211158992968</v>
      </c>
      <c r="F35" s="58">
        <f t="shared" si="18"/>
        <v>0.15876616012701295</v>
      </c>
      <c r="G35" s="58">
        <f t="shared" si="19"/>
        <v>9.6166931276933543</v>
      </c>
      <c r="H35" s="58">
        <f t="shared" si="20"/>
        <v>1.769108641415287</v>
      </c>
    </row>
    <row r="36" spans="1:8" ht="15" customHeight="1" x14ac:dyDescent="0.2">
      <c r="A36" s="34" t="s">
        <v>8</v>
      </c>
      <c r="B36" s="58">
        <f t="shared" ref="B36:B37" si="22">SUM(C36:H36)</f>
        <v>100</v>
      </c>
      <c r="C36" s="58">
        <f>+C19/$B19*100</f>
        <v>8.0555555555555554</v>
      </c>
      <c r="D36" s="58">
        <f t="shared" si="21"/>
        <v>4.375</v>
      </c>
      <c r="E36" s="58">
        <f t="shared" si="17"/>
        <v>62.187499999999993</v>
      </c>
      <c r="F36" s="58">
        <f t="shared" si="18"/>
        <v>0.9375</v>
      </c>
      <c r="G36" s="58">
        <f t="shared" si="19"/>
        <v>15.104166666666666</v>
      </c>
      <c r="H36" s="58">
        <f t="shared" si="20"/>
        <v>9.3402777777777786</v>
      </c>
    </row>
    <row r="37" spans="1:8" ht="15" customHeight="1" x14ac:dyDescent="0.2">
      <c r="A37" s="34" t="s">
        <v>380</v>
      </c>
      <c r="B37" s="58">
        <f t="shared" si="22"/>
        <v>100</v>
      </c>
      <c r="C37" s="58">
        <f>+C20/$B20*100</f>
        <v>5.7142857142857144</v>
      </c>
      <c r="D37" s="58">
        <f t="shared" si="21"/>
        <v>2.1428571428571428</v>
      </c>
      <c r="E37" s="58">
        <f t="shared" si="17"/>
        <v>58.571428571428577</v>
      </c>
      <c r="F37" s="58">
        <f t="shared" si="18"/>
        <v>0.7142857142857143</v>
      </c>
      <c r="G37" s="58">
        <f t="shared" si="19"/>
        <v>20</v>
      </c>
      <c r="H37" s="58">
        <f t="shared" si="20"/>
        <v>12.857142857142856</v>
      </c>
    </row>
    <row r="38" spans="1:8" ht="15" customHeight="1" x14ac:dyDescent="0.2">
      <c r="A38" s="26"/>
      <c r="B38" s="49"/>
      <c r="C38" s="49"/>
      <c r="D38" s="49"/>
      <c r="E38" s="49"/>
      <c r="F38" s="49"/>
      <c r="G38" s="49"/>
      <c r="H38" s="49"/>
    </row>
    <row r="39" spans="1:8" ht="15" customHeight="1" x14ac:dyDescent="0.2">
      <c r="A39" s="26" t="s">
        <v>360</v>
      </c>
      <c r="B39" s="41">
        <f>SUM(C39:H39)</f>
        <v>100</v>
      </c>
      <c r="C39" s="57">
        <f>+C22/$B22*100</f>
        <v>3.536857781087118</v>
      </c>
      <c r="D39" s="57">
        <f>+D22/$B22*100</f>
        <v>2.0104244229337302</v>
      </c>
      <c r="E39" s="57">
        <f t="shared" ref="E39:E41" si="23">+E22/$B22*100</f>
        <v>81.757259865971704</v>
      </c>
      <c r="F39" s="57">
        <f t="shared" ref="F39:F41" si="24">+F22/$B22*100</f>
        <v>7.4460163812360383E-2</v>
      </c>
      <c r="G39" s="57">
        <f t="shared" ref="G39:G41" si="25">+G22/$B22*100</f>
        <v>10.833953834698436</v>
      </c>
      <c r="H39" s="57">
        <f t="shared" ref="H39:H41" si="26">+H22/$B22*100</f>
        <v>1.7870439314966493</v>
      </c>
    </row>
    <row r="40" spans="1:8" ht="15" customHeight="1" x14ac:dyDescent="0.2">
      <c r="A40" s="34" t="s">
        <v>7</v>
      </c>
      <c r="B40" s="40">
        <f>SUM(C40:H40)</f>
        <v>100.00000000000001</v>
      </c>
      <c r="C40" s="58">
        <f>+C23/$B23*100</f>
        <v>3.0031201248049921</v>
      </c>
      <c r="D40" s="58">
        <f t="shared" ref="D40:D41" si="27">+D23/$B23*100</f>
        <v>1.9500780031201248</v>
      </c>
      <c r="E40" s="58">
        <f t="shared" si="23"/>
        <v>82.995319812792516</v>
      </c>
      <c r="F40" s="58">
        <f t="shared" si="24"/>
        <v>7.8003120124804995E-2</v>
      </c>
      <c r="G40" s="58">
        <f t="shared" si="25"/>
        <v>10.179407176287052</v>
      </c>
      <c r="H40" s="58">
        <f t="shared" si="26"/>
        <v>1.794071762870515</v>
      </c>
    </row>
    <row r="41" spans="1:8" ht="15" customHeight="1" x14ac:dyDescent="0.2">
      <c r="A41" s="34" t="s">
        <v>8</v>
      </c>
      <c r="B41" s="40">
        <f t="shared" ref="B41:B42" si="28">SUM(C41:H41)</f>
        <v>100</v>
      </c>
      <c r="C41" s="40">
        <f>+C24/$B24*100</f>
        <v>14.754098360655737</v>
      </c>
      <c r="D41" s="40">
        <f t="shared" si="27"/>
        <v>3.278688524590164</v>
      </c>
      <c r="E41" s="40">
        <f t="shared" si="23"/>
        <v>55.737704918032783</v>
      </c>
      <c r="F41" s="40">
        <f t="shared" si="24"/>
        <v>0</v>
      </c>
      <c r="G41" s="40">
        <f t="shared" si="25"/>
        <v>24.590163934426229</v>
      </c>
      <c r="H41" s="40">
        <f t="shared" si="26"/>
        <v>1.639344262295082</v>
      </c>
    </row>
    <row r="42" spans="1:8" ht="15" customHeight="1" thickBot="1" x14ac:dyDescent="0.25">
      <c r="A42" s="42" t="s">
        <v>380</v>
      </c>
      <c r="B42" s="43">
        <f t="shared" si="28"/>
        <v>0</v>
      </c>
      <c r="C42" s="43">
        <v>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</row>
    <row r="43" spans="1:8" ht="15" customHeight="1" x14ac:dyDescent="0.2">
      <c r="A43" s="339" t="s">
        <v>234</v>
      </c>
      <c r="B43" s="339"/>
      <c r="C43" s="339"/>
      <c r="D43" s="339"/>
      <c r="E43" s="339"/>
      <c r="F43" s="339"/>
      <c r="G43" s="339"/>
      <c r="H43" s="339"/>
    </row>
  </sheetData>
  <mergeCells count="12">
    <mergeCell ref="A2:H2"/>
    <mergeCell ref="A3:H3"/>
    <mergeCell ref="A4:H4"/>
    <mergeCell ref="A5:H5"/>
    <mergeCell ref="A1:H1"/>
    <mergeCell ref="A43:H43"/>
    <mergeCell ref="H7:H8"/>
    <mergeCell ref="A10:H10"/>
    <mergeCell ref="A27:H27"/>
    <mergeCell ref="B7:B8"/>
    <mergeCell ref="C7:C8"/>
    <mergeCell ref="A7:A8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showGridLines="0" zoomScaleNormal="100" workbookViewId="0">
      <selection activeCell="N13" sqref="N13"/>
    </sheetView>
  </sheetViews>
  <sheetFormatPr baseColWidth="10" defaultRowHeight="12.75" x14ac:dyDescent="0.2"/>
  <cols>
    <col min="1" max="1" width="16.5703125" style="3" bestFit="1" customWidth="1"/>
    <col min="2" max="4" width="8.140625" style="5" bestFit="1" customWidth="1"/>
    <col min="5" max="5" width="3.7109375" style="5" customWidth="1"/>
    <col min="6" max="8" width="7.140625" style="5" bestFit="1" customWidth="1"/>
    <col min="9" max="9" width="3.7109375" style="5" customWidth="1"/>
    <col min="10" max="10" width="7.140625" style="5" bestFit="1" customWidth="1"/>
    <col min="11" max="11" width="5.7109375" style="5" bestFit="1" customWidth="1"/>
    <col min="12" max="12" width="6.28515625" style="5" bestFit="1" customWidth="1"/>
    <col min="13" max="13" width="3.7109375" style="5" customWidth="1"/>
    <col min="14" max="14" width="8.140625" style="5" bestFit="1" customWidth="1"/>
    <col min="15" max="15" width="7.140625" style="5" bestFit="1" customWidth="1"/>
    <col min="16" max="16" width="8.140625" style="5" bestFit="1" customWidth="1"/>
    <col min="17" max="17" width="3.7109375" style="5" customWidth="1"/>
    <col min="18" max="18" width="8.140625" style="5" bestFit="1" customWidth="1"/>
    <col min="19" max="20" width="7.140625" style="5" bestFit="1" customWidth="1"/>
    <col min="21" max="260" width="11.42578125" style="5"/>
    <col min="261" max="261" width="24.85546875" style="5" customWidth="1"/>
    <col min="262" max="264" width="6.28515625" style="5" customWidth="1"/>
    <col min="265" max="265" width="1.7109375" style="5" customWidth="1"/>
    <col min="266" max="268" width="6.28515625" style="5" customWidth="1"/>
    <col min="269" max="269" width="1.7109375" style="5" customWidth="1"/>
    <col min="270" max="272" width="6.28515625" style="5" customWidth="1"/>
    <col min="273" max="273" width="1.7109375" style="5" customWidth="1"/>
    <col min="274" max="276" width="6.28515625" style="5" customWidth="1"/>
    <col min="277" max="516" width="11.42578125" style="5"/>
    <col min="517" max="517" width="24.85546875" style="5" customWidth="1"/>
    <col min="518" max="520" width="6.28515625" style="5" customWidth="1"/>
    <col min="521" max="521" width="1.7109375" style="5" customWidth="1"/>
    <col min="522" max="524" width="6.28515625" style="5" customWidth="1"/>
    <col min="525" max="525" width="1.7109375" style="5" customWidth="1"/>
    <col min="526" max="528" width="6.28515625" style="5" customWidth="1"/>
    <col min="529" max="529" width="1.7109375" style="5" customWidth="1"/>
    <col min="530" max="532" width="6.28515625" style="5" customWidth="1"/>
    <col min="533" max="772" width="11.42578125" style="5"/>
    <col min="773" max="773" width="24.85546875" style="5" customWidth="1"/>
    <col min="774" max="776" width="6.28515625" style="5" customWidth="1"/>
    <col min="777" max="777" width="1.7109375" style="5" customWidth="1"/>
    <col min="778" max="780" width="6.28515625" style="5" customWidth="1"/>
    <col min="781" max="781" width="1.7109375" style="5" customWidth="1"/>
    <col min="782" max="784" width="6.28515625" style="5" customWidth="1"/>
    <col min="785" max="785" width="1.7109375" style="5" customWidth="1"/>
    <col min="786" max="788" width="6.28515625" style="5" customWidth="1"/>
    <col min="789" max="1028" width="11.42578125" style="5"/>
    <col min="1029" max="1029" width="24.85546875" style="5" customWidth="1"/>
    <col min="1030" max="1032" width="6.28515625" style="5" customWidth="1"/>
    <col min="1033" max="1033" width="1.7109375" style="5" customWidth="1"/>
    <col min="1034" max="1036" width="6.28515625" style="5" customWidth="1"/>
    <col min="1037" max="1037" width="1.7109375" style="5" customWidth="1"/>
    <col min="1038" max="1040" width="6.28515625" style="5" customWidth="1"/>
    <col min="1041" max="1041" width="1.7109375" style="5" customWidth="1"/>
    <col min="1042" max="1044" width="6.28515625" style="5" customWidth="1"/>
    <col min="1045" max="1284" width="11.42578125" style="5"/>
    <col min="1285" max="1285" width="24.85546875" style="5" customWidth="1"/>
    <col min="1286" max="1288" width="6.28515625" style="5" customWidth="1"/>
    <col min="1289" max="1289" width="1.7109375" style="5" customWidth="1"/>
    <col min="1290" max="1292" width="6.28515625" style="5" customWidth="1"/>
    <col min="1293" max="1293" width="1.7109375" style="5" customWidth="1"/>
    <col min="1294" max="1296" width="6.28515625" style="5" customWidth="1"/>
    <col min="1297" max="1297" width="1.7109375" style="5" customWidth="1"/>
    <col min="1298" max="1300" width="6.28515625" style="5" customWidth="1"/>
    <col min="1301" max="1540" width="11.42578125" style="5"/>
    <col min="1541" max="1541" width="24.85546875" style="5" customWidth="1"/>
    <col min="1542" max="1544" width="6.28515625" style="5" customWidth="1"/>
    <col min="1545" max="1545" width="1.7109375" style="5" customWidth="1"/>
    <col min="1546" max="1548" width="6.28515625" style="5" customWidth="1"/>
    <col min="1549" max="1549" width="1.7109375" style="5" customWidth="1"/>
    <col min="1550" max="1552" width="6.28515625" style="5" customWidth="1"/>
    <col min="1553" max="1553" width="1.7109375" style="5" customWidth="1"/>
    <col min="1554" max="1556" width="6.28515625" style="5" customWidth="1"/>
    <col min="1557" max="1796" width="11.42578125" style="5"/>
    <col min="1797" max="1797" width="24.85546875" style="5" customWidth="1"/>
    <col min="1798" max="1800" width="6.28515625" style="5" customWidth="1"/>
    <col min="1801" max="1801" width="1.7109375" style="5" customWidth="1"/>
    <col min="1802" max="1804" width="6.28515625" style="5" customWidth="1"/>
    <col min="1805" max="1805" width="1.7109375" style="5" customWidth="1"/>
    <col min="1806" max="1808" width="6.28515625" style="5" customWidth="1"/>
    <col min="1809" max="1809" width="1.7109375" style="5" customWidth="1"/>
    <col min="1810" max="1812" width="6.28515625" style="5" customWidth="1"/>
    <col min="1813" max="2052" width="11.42578125" style="5"/>
    <col min="2053" max="2053" width="24.85546875" style="5" customWidth="1"/>
    <col min="2054" max="2056" width="6.28515625" style="5" customWidth="1"/>
    <col min="2057" max="2057" width="1.7109375" style="5" customWidth="1"/>
    <col min="2058" max="2060" width="6.28515625" style="5" customWidth="1"/>
    <col min="2061" max="2061" width="1.7109375" style="5" customWidth="1"/>
    <col min="2062" max="2064" width="6.28515625" style="5" customWidth="1"/>
    <col min="2065" max="2065" width="1.7109375" style="5" customWidth="1"/>
    <col min="2066" max="2068" width="6.28515625" style="5" customWidth="1"/>
    <col min="2069" max="2308" width="11.42578125" style="5"/>
    <col min="2309" max="2309" width="24.85546875" style="5" customWidth="1"/>
    <col min="2310" max="2312" width="6.28515625" style="5" customWidth="1"/>
    <col min="2313" max="2313" width="1.7109375" style="5" customWidth="1"/>
    <col min="2314" max="2316" width="6.28515625" style="5" customWidth="1"/>
    <col min="2317" max="2317" width="1.7109375" style="5" customWidth="1"/>
    <col min="2318" max="2320" width="6.28515625" style="5" customWidth="1"/>
    <col min="2321" max="2321" width="1.7109375" style="5" customWidth="1"/>
    <col min="2322" max="2324" width="6.28515625" style="5" customWidth="1"/>
    <col min="2325" max="2564" width="11.42578125" style="5"/>
    <col min="2565" max="2565" width="24.85546875" style="5" customWidth="1"/>
    <col min="2566" max="2568" width="6.28515625" style="5" customWidth="1"/>
    <col min="2569" max="2569" width="1.7109375" style="5" customWidth="1"/>
    <col min="2570" max="2572" width="6.28515625" style="5" customWidth="1"/>
    <col min="2573" max="2573" width="1.7109375" style="5" customWidth="1"/>
    <col min="2574" max="2576" width="6.28515625" style="5" customWidth="1"/>
    <col min="2577" max="2577" width="1.7109375" style="5" customWidth="1"/>
    <col min="2578" max="2580" width="6.28515625" style="5" customWidth="1"/>
    <col min="2581" max="2820" width="11.42578125" style="5"/>
    <col min="2821" max="2821" width="24.85546875" style="5" customWidth="1"/>
    <col min="2822" max="2824" width="6.28515625" style="5" customWidth="1"/>
    <col min="2825" max="2825" width="1.7109375" style="5" customWidth="1"/>
    <col min="2826" max="2828" width="6.28515625" style="5" customWidth="1"/>
    <col min="2829" max="2829" width="1.7109375" style="5" customWidth="1"/>
    <col min="2830" max="2832" width="6.28515625" style="5" customWidth="1"/>
    <col min="2833" max="2833" width="1.7109375" style="5" customWidth="1"/>
    <col min="2834" max="2836" width="6.28515625" style="5" customWidth="1"/>
    <col min="2837" max="3076" width="11.42578125" style="5"/>
    <col min="3077" max="3077" width="24.85546875" style="5" customWidth="1"/>
    <col min="3078" max="3080" width="6.28515625" style="5" customWidth="1"/>
    <col min="3081" max="3081" width="1.7109375" style="5" customWidth="1"/>
    <col min="3082" max="3084" width="6.28515625" style="5" customWidth="1"/>
    <col min="3085" max="3085" width="1.7109375" style="5" customWidth="1"/>
    <col min="3086" max="3088" width="6.28515625" style="5" customWidth="1"/>
    <col min="3089" max="3089" width="1.7109375" style="5" customWidth="1"/>
    <col min="3090" max="3092" width="6.28515625" style="5" customWidth="1"/>
    <col min="3093" max="3332" width="11.42578125" style="5"/>
    <col min="3333" max="3333" width="24.85546875" style="5" customWidth="1"/>
    <col min="3334" max="3336" width="6.28515625" style="5" customWidth="1"/>
    <col min="3337" max="3337" width="1.7109375" style="5" customWidth="1"/>
    <col min="3338" max="3340" width="6.28515625" style="5" customWidth="1"/>
    <col min="3341" max="3341" width="1.7109375" style="5" customWidth="1"/>
    <col min="3342" max="3344" width="6.28515625" style="5" customWidth="1"/>
    <col min="3345" max="3345" width="1.7109375" style="5" customWidth="1"/>
    <col min="3346" max="3348" width="6.28515625" style="5" customWidth="1"/>
    <col min="3349" max="3588" width="11.42578125" style="5"/>
    <col min="3589" max="3589" width="24.85546875" style="5" customWidth="1"/>
    <col min="3590" max="3592" width="6.28515625" style="5" customWidth="1"/>
    <col min="3593" max="3593" width="1.7109375" style="5" customWidth="1"/>
    <col min="3594" max="3596" width="6.28515625" style="5" customWidth="1"/>
    <col min="3597" max="3597" width="1.7109375" style="5" customWidth="1"/>
    <col min="3598" max="3600" width="6.28515625" style="5" customWidth="1"/>
    <col min="3601" max="3601" width="1.7109375" style="5" customWidth="1"/>
    <col min="3602" max="3604" width="6.28515625" style="5" customWidth="1"/>
    <col min="3605" max="3844" width="11.42578125" style="5"/>
    <col min="3845" max="3845" width="24.85546875" style="5" customWidth="1"/>
    <col min="3846" max="3848" width="6.28515625" style="5" customWidth="1"/>
    <col min="3849" max="3849" width="1.7109375" style="5" customWidth="1"/>
    <col min="3850" max="3852" width="6.28515625" style="5" customWidth="1"/>
    <col min="3853" max="3853" width="1.7109375" style="5" customWidth="1"/>
    <col min="3854" max="3856" width="6.28515625" style="5" customWidth="1"/>
    <col min="3857" max="3857" width="1.7109375" style="5" customWidth="1"/>
    <col min="3858" max="3860" width="6.28515625" style="5" customWidth="1"/>
    <col min="3861" max="4100" width="11.42578125" style="5"/>
    <col min="4101" max="4101" width="24.85546875" style="5" customWidth="1"/>
    <col min="4102" max="4104" width="6.28515625" style="5" customWidth="1"/>
    <col min="4105" max="4105" width="1.7109375" style="5" customWidth="1"/>
    <col min="4106" max="4108" width="6.28515625" style="5" customWidth="1"/>
    <col min="4109" max="4109" width="1.7109375" style="5" customWidth="1"/>
    <col min="4110" max="4112" width="6.28515625" style="5" customWidth="1"/>
    <col min="4113" max="4113" width="1.7109375" style="5" customWidth="1"/>
    <col min="4114" max="4116" width="6.28515625" style="5" customWidth="1"/>
    <col min="4117" max="4356" width="11.42578125" style="5"/>
    <col min="4357" max="4357" width="24.85546875" style="5" customWidth="1"/>
    <col min="4358" max="4360" width="6.28515625" style="5" customWidth="1"/>
    <col min="4361" max="4361" width="1.7109375" style="5" customWidth="1"/>
    <col min="4362" max="4364" width="6.28515625" style="5" customWidth="1"/>
    <col min="4365" max="4365" width="1.7109375" style="5" customWidth="1"/>
    <col min="4366" max="4368" width="6.28515625" style="5" customWidth="1"/>
    <col min="4369" max="4369" width="1.7109375" style="5" customWidth="1"/>
    <col min="4370" max="4372" width="6.28515625" style="5" customWidth="1"/>
    <col min="4373" max="4612" width="11.42578125" style="5"/>
    <col min="4613" max="4613" width="24.85546875" style="5" customWidth="1"/>
    <col min="4614" max="4616" width="6.28515625" style="5" customWidth="1"/>
    <col min="4617" max="4617" width="1.7109375" style="5" customWidth="1"/>
    <col min="4618" max="4620" width="6.28515625" style="5" customWidth="1"/>
    <col min="4621" max="4621" width="1.7109375" style="5" customWidth="1"/>
    <col min="4622" max="4624" width="6.28515625" style="5" customWidth="1"/>
    <col min="4625" max="4625" width="1.7109375" style="5" customWidth="1"/>
    <col min="4626" max="4628" width="6.28515625" style="5" customWidth="1"/>
    <col min="4629" max="4868" width="11.42578125" style="5"/>
    <col min="4869" max="4869" width="24.85546875" style="5" customWidth="1"/>
    <col min="4870" max="4872" width="6.28515625" style="5" customWidth="1"/>
    <col min="4873" max="4873" width="1.7109375" style="5" customWidth="1"/>
    <col min="4874" max="4876" width="6.28515625" style="5" customWidth="1"/>
    <col min="4877" max="4877" width="1.7109375" style="5" customWidth="1"/>
    <col min="4878" max="4880" width="6.28515625" style="5" customWidth="1"/>
    <col min="4881" max="4881" width="1.7109375" style="5" customWidth="1"/>
    <col min="4882" max="4884" width="6.28515625" style="5" customWidth="1"/>
    <col min="4885" max="5124" width="11.42578125" style="5"/>
    <col min="5125" max="5125" width="24.85546875" style="5" customWidth="1"/>
    <col min="5126" max="5128" width="6.28515625" style="5" customWidth="1"/>
    <col min="5129" max="5129" width="1.7109375" style="5" customWidth="1"/>
    <col min="5130" max="5132" width="6.28515625" style="5" customWidth="1"/>
    <col min="5133" max="5133" width="1.7109375" style="5" customWidth="1"/>
    <col min="5134" max="5136" width="6.28515625" style="5" customWidth="1"/>
    <col min="5137" max="5137" width="1.7109375" style="5" customWidth="1"/>
    <col min="5138" max="5140" width="6.28515625" style="5" customWidth="1"/>
    <col min="5141" max="5380" width="11.42578125" style="5"/>
    <col min="5381" max="5381" width="24.85546875" style="5" customWidth="1"/>
    <col min="5382" max="5384" width="6.28515625" style="5" customWidth="1"/>
    <col min="5385" max="5385" width="1.7109375" style="5" customWidth="1"/>
    <col min="5386" max="5388" width="6.28515625" style="5" customWidth="1"/>
    <col min="5389" max="5389" width="1.7109375" style="5" customWidth="1"/>
    <col min="5390" max="5392" width="6.28515625" style="5" customWidth="1"/>
    <col min="5393" max="5393" width="1.7109375" style="5" customWidth="1"/>
    <col min="5394" max="5396" width="6.28515625" style="5" customWidth="1"/>
    <col min="5397" max="5636" width="11.42578125" style="5"/>
    <col min="5637" max="5637" width="24.85546875" style="5" customWidth="1"/>
    <col min="5638" max="5640" width="6.28515625" style="5" customWidth="1"/>
    <col min="5641" max="5641" width="1.7109375" style="5" customWidth="1"/>
    <col min="5642" max="5644" width="6.28515625" style="5" customWidth="1"/>
    <col min="5645" max="5645" width="1.7109375" style="5" customWidth="1"/>
    <col min="5646" max="5648" width="6.28515625" style="5" customWidth="1"/>
    <col min="5649" max="5649" width="1.7109375" style="5" customWidth="1"/>
    <col min="5650" max="5652" width="6.28515625" style="5" customWidth="1"/>
    <col min="5653" max="5892" width="11.42578125" style="5"/>
    <col min="5893" max="5893" width="24.85546875" style="5" customWidth="1"/>
    <col min="5894" max="5896" width="6.28515625" style="5" customWidth="1"/>
    <col min="5897" max="5897" width="1.7109375" style="5" customWidth="1"/>
    <col min="5898" max="5900" width="6.28515625" style="5" customWidth="1"/>
    <col min="5901" max="5901" width="1.7109375" style="5" customWidth="1"/>
    <col min="5902" max="5904" width="6.28515625" style="5" customWidth="1"/>
    <col min="5905" max="5905" width="1.7109375" style="5" customWidth="1"/>
    <col min="5906" max="5908" width="6.28515625" style="5" customWidth="1"/>
    <col min="5909" max="6148" width="11.42578125" style="5"/>
    <col min="6149" max="6149" width="24.85546875" style="5" customWidth="1"/>
    <col min="6150" max="6152" width="6.28515625" style="5" customWidth="1"/>
    <col min="6153" max="6153" width="1.7109375" style="5" customWidth="1"/>
    <col min="6154" max="6156" width="6.28515625" style="5" customWidth="1"/>
    <col min="6157" max="6157" width="1.7109375" style="5" customWidth="1"/>
    <col min="6158" max="6160" width="6.28515625" style="5" customWidth="1"/>
    <col min="6161" max="6161" width="1.7109375" style="5" customWidth="1"/>
    <col min="6162" max="6164" width="6.28515625" style="5" customWidth="1"/>
    <col min="6165" max="6404" width="11.42578125" style="5"/>
    <col min="6405" max="6405" width="24.85546875" style="5" customWidth="1"/>
    <col min="6406" max="6408" width="6.28515625" style="5" customWidth="1"/>
    <col min="6409" max="6409" width="1.7109375" style="5" customWidth="1"/>
    <col min="6410" max="6412" width="6.28515625" style="5" customWidth="1"/>
    <col min="6413" max="6413" width="1.7109375" style="5" customWidth="1"/>
    <col min="6414" max="6416" width="6.28515625" style="5" customWidth="1"/>
    <col min="6417" max="6417" width="1.7109375" style="5" customWidth="1"/>
    <col min="6418" max="6420" width="6.28515625" style="5" customWidth="1"/>
    <col min="6421" max="6660" width="11.42578125" style="5"/>
    <col min="6661" max="6661" width="24.85546875" style="5" customWidth="1"/>
    <col min="6662" max="6664" width="6.28515625" style="5" customWidth="1"/>
    <col min="6665" max="6665" width="1.7109375" style="5" customWidth="1"/>
    <col min="6666" max="6668" width="6.28515625" style="5" customWidth="1"/>
    <col min="6669" max="6669" width="1.7109375" style="5" customWidth="1"/>
    <col min="6670" max="6672" width="6.28515625" style="5" customWidth="1"/>
    <col min="6673" max="6673" width="1.7109375" style="5" customWidth="1"/>
    <col min="6674" max="6676" width="6.28515625" style="5" customWidth="1"/>
    <col min="6677" max="6916" width="11.42578125" style="5"/>
    <col min="6917" max="6917" width="24.85546875" style="5" customWidth="1"/>
    <col min="6918" max="6920" width="6.28515625" style="5" customWidth="1"/>
    <col min="6921" max="6921" width="1.7109375" style="5" customWidth="1"/>
    <col min="6922" max="6924" width="6.28515625" style="5" customWidth="1"/>
    <col min="6925" max="6925" width="1.7109375" style="5" customWidth="1"/>
    <col min="6926" max="6928" width="6.28515625" style="5" customWidth="1"/>
    <col min="6929" max="6929" width="1.7109375" style="5" customWidth="1"/>
    <col min="6930" max="6932" width="6.28515625" style="5" customWidth="1"/>
    <col min="6933" max="7172" width="11.42578125" style="5"/>
    <col min="7173" max="7173" width="24.85546875" style="5" customWidth="1"/>
    <col min="7174" max="7176" width="6.28515625" style="5" customWidth="1"/>
    <col min="7177" max="7177" width="1.7109375" style="5" customWidth="1"/>
    <col min="7178" max="7180" width="6.28515625" style="5" customWidth="1"/>
    <col min="7181" max="7181" width="1.7109375" style="5" customWidth="1"/>
    <col min="7182" max="7184" width="6.28515625" style="5" customWidth="1"/>
    <col min="7185" max="7185" width="1.7109375" style="5" customWidth="1"/>
    <col min="7186" max="7188" width="6.28515625" style="5" customWidth="1"/>
    <col min="7189" max="7428" width="11.42578125" style="5"/>
    <col min="7429" max="7429" width="24.85546875" style="5" customWidth="1"/>
    <col min="7430" max="7432" width="6.28515625" style="5" customWidth="1"/>
    <col min="7433" max="7433" width="1.7109375" style="5" customWidth="1"/>
    <col min="7434" max="7436" width="6.28515625" style="5" customWidth="1"/>
    <col min="7437" max="7437" width="1.7109375" style="5" customWidth="1"/>
    <col min="7438" max="7440" width="6.28515625" style="5" customWidth="1"/>
    <col min="7441" max="7441" width="1.7109375" style="5" customWidth="1"/>
    <col min="7442" max="7444" width="6.28515625" style="5" customWidth="1"/>
    <col min="7445" max="7684" width="11.42578125" style="5"/>
    <col min="7685" max="7685" width="24.85546875" style="5" customWidth="1"/>
    <col min="7686" max="7688" width="6.28515625" style="5" customWidth="1"/>
    <col min="7689" max="7689" width="1.7109375" style="5" customWidth="1"/>
    <col min="7690" max="7692" width="6.28515625" style="5" customWidth="1"/>
    <col min="7693" max="7693" width="1.7109375" style="5" customWidth="1"/>
    <col min="7694" max="7696" width="6.28515625" style="5" customWidth="1"/>
    <col min="7697" max="7697" width="1.7109375" style="5" customWidth="1"/>
    <col min="7698" max="7700" width="6.28515625" style="5" customWidth="1"/>
    <col min="7701" max="7940" width="11.42578125" style="5"/>
    <col min="7941" max="7941" width="24.85546875" style="5" customWidth="1"/>
    <col min="7942" max="7944" width="6.28515625" style="5" customWidth="1"/>
    <col min="7945" max="7945" width="1.7109375" style="5" customWidth="1"/>
    <col min="7946" max="7948" width="6.28515625" style="5" customWidth="1"/>
    <col min="7949" max="7949" width="1.7109375" style="5" customWidth="1"/>
    <col min="7950" max="7952" width="6.28515625" style="5" customWidth="1"/>
    <col min="7953" max="7953" width="1.7109375" style="5" customWidth="1"/>
    <col min="7954" max="7956" width="6.28515625" style="5" customWidth="1"/>
    <col min="7957" max="8196" width="11.42578125" style="5"/>
    <col min="8197" max="8197" width="24.85546875" style="5" customWidth="1"/>
    <col min="8198" max="8200" width="6.28515625" style="5" customWidth="1"/>
    <col min="8201" max="8201" width="1.7109375" style="5" customWidth="1"/>
    <col min="8202" max="8204" width="6.28515625" style="5" customWidth="1"/>
    <col min="8205" max="8205" width="1.7109375" style="5" customWidth="1"/>
    <col min="8206" max="8208" width="6.28515625" style="5" customWidth="1"/>
    <col min="8209" max="8209" width="1.7109375" style="5" customWidth="1"/>
    <col min="8210" max="8212" width="6.28515625" style="5" customWidth="1"/>
    <col min="8213" max="8452" width="11.42578125" style="5"/>
    <col min="8453" max="8453" width="24.85546875" style="5" customWidth="1"/>
    <col min="8454" max="8456" width="6.28515625" style="5" customWidth="1"/>
    <col min="8457" max="8457" width="1.7109375" style="5" customWidth="1"/>
    <col min="8458" max="8460" width="6.28515625" style="5" customWidth="1"/>
    <col min="8461" max="8461" width="1.7109375" style="5" customWidth="1"/>
    <col min="8462" max="8464" width="6.28515625" style="5" customWidth="1"/>
    <col min="8465" max="8465" width="1.7109375" style="5" customWidth="1"/>
    <col min="8466" max="8468" width="6.28515625" style="5" customWidth="1"/>
    <col min="8469" max="8708" width="11.42578125" style="5"/>
    <col min="8709" max="8709" width="24.85546875" style="5" customWidth="1"/>
    <col min="8710" max="8712" width="6.28515625" style="5" customWidth="1"/>
    <col min="8713" max="8713" width="1.7109375" style="5" customWidth="1"/>
    <col min="8714" max="8716" width="6.28515625" style="5" customWidth="1"/>
    <col min="8717" max="8717" width="1.7109375" style="5" customWidth="1"/>
    <col min="8718" max="8720" width="6.28515625" style="5" customWidth="1"/>
    <col min="8721" max="8721" width="1.7109375" style="5" customWidth="1"/>
    <col min="8722" max="8724" width="6.28515625" style="5" customWidth="1"/>
    <col min="8725" max="8964" width="11.42578125" style="5"/>
    <col min="8965" max="8965" width="24.85546875" style="5" customWidth="1"/>
    <col min="8966" max="8968" width="6.28515625" style="5" customWidth="1"/>
    <col min="8969" max="8969" width="1.7109375" style="5" customWidth="1"/>
    <col min="8970" max="8972" width="6.28515625" style="5" customWidth="1"/>
    <col min="8973" max="8973" width="1.7109375" style="5" customWidth="1"/>
    <col min="8974" max="8976" width="6.28515625" style="5" customWidth="1"/>
    <col min="8977" max="8977" width="1.7109375" style="5" customWidth="1"/>
    <col min="8978" max="8980" width="6.28515625" style="5" customWidth="1"/>
    <col min="8981" max="9220" width="11.42578125" style="5"/>
    <col min="9221" max="9221" width="24.85546875" style="5" customWidth="1"/>
    <col min="9222" max="9224" width="6.28515625" style="5" customWidth="1"/>
    <col min="9225" max="9225" width="1.7109375" style="5" customWidth="1"/>
    <col min="9226" max="9228" width="6.28515625" style="5" customWidth="1"/>
    <col min="9229" max="9229" width="1.7109375" style="5" customWidth="1"/>
    <col min="9230" max="9232" width="6.28515625" style="5" customWidth="1"/>
    <col min="9233" max="9233" width="1.7109375" style="5" customWidth="1"/>
    <col min="9234" max="9236" width="6.28515625" style="5" customWidth="1"/>
    <col min="9237" max="9476" width="11.42578125" style="5"/>
    <col min="9477" max="9477" width="24.85546875" style="5" customWidth="1"/>
    <col min="9478" max="9480" width="6.28515625" style="5" customWidth="1"/>
    <col min="9481" max="9481" width="1.7109375" style="5" customWidth="1"/>
    <col min="9482" max="9484" width="6.28515625" style="5" customWidth="1"/>
    <col min="9485" max="9485" width="1.7109375" style="5" customWidth="1"/>
    <col min="9486" max="9488" width="6.28515625" style="5" customWidth="1"/>
    <col min="9489" max="9489" width="1.7109375" style="5" customWidth="1"/>
    <col min="9490" max="9492" width="6.28515625" style="5" customWidth="1"/>
    <col min="9493" max="9732" width="11.42578125" style="5"/>
    <col min="9733" max="9733" width="24.85546875" style="5" customWidth="1"/>
    <col min="9734" max="9736" width="6.28515625" style="5" customWidth="1"/>
    <col min="9737" max="9737" width="1.7109375" style="5" customWidth="1"/>
    <col min="9738" max="9740" width="6.28515625" style="5" customWidth="1"/>
    <col min="9741" max="9741" width="1.7109375" style="5" customWidth="1"/>
    <col min="9742" max="9744" width="6.28515625" style="5" customWidth="1"/>
    <col min="9745" max="9745" width="1.7109375" style="5" customWidth="1"/>
    <col min="9746" max="9748" width="6.28515625" style="5" customWidth="1"/>
    <col min="9749" max="9988" width="11.42578125" style="5"/>
    <col min="9989" max="9989" width="24.85546875" style="5" customWidth="1"/>
    <col min="9990" max="9992" width="6.28515625" style="5" customWidth="1"/>
    <col min="9993" max="9993" width="1.7109375" style="5" customWidth="1"/>
    <col min="9994" max="9996" width="6.28515625" style="5" customWidth="1"/>
    <col min="9997" max="9997" width="1.7109375" style="5" customWidth="1"/>
    <col min="9998" max="10000" width="6.28515625" style="5" customWidth="1"/>
    <col min="10001" max="10001" width="1.7109375" style="5" customWidth="1"/>
    <col min="10002" max="10004" width="6.28515625" style="5" customWidth="1"/>
    <col min="10005" max="10244" width="11.42578125" style="5"/>
    <col min="10245" max="10245" width="24.85546875" style="5" customWidth="1"/>
    <col min="10246" max="10248" width="6.28515625" style="5" customWidth="1"/>
    <col min="10249" max="10249" width="1.7109375" style="5" customWidth="1"/>
    <col min="10250" max="10252" width="6.28515625" style="5" customWidth="1"/>
    <col min="10253" max="10253" width="1.7109375" style="5" customWidth="1"/>
    <col min="10254" max="10256" width="6.28515625" style="5" customWidth="1"/>
    <col min="10257" max="10257" width="1.7109375" style="5" customWidth="1"/>
    <col min="10258" max="10260" width="6.28515625" style="5" customWidth="1"/>
    <col min="10261" max="10500" width="11.42578125" style="5"/>
    <col min="10501" max="10501" width="24.85546875" style="5" customWidth="1"/>
    <col min="10502" max="10504" width="6.28515625" style="5" customWidth="1"/>
    <col min="10505" max="10505" width="1.7109375" style="5" customWidth="1"/>
    <col min="10506" max="10508" width="6.28515625" style="5" customWidth="1"/>
    <col min="10509" max="10509" width="1.7109375" style="5" customWidth="1"/>
    <col min="10510" max="10512" width="6.28515625" style="5" customWidth="1"/>
    <col min="10513" max="10513" width="1.7109375" style="5" customWidth="1"/>
    <col min="10514" max="10516" width="6.28515625" style="5" customWidth="1"/>
    <col min="10517" max="10756" width="11.42578125" style="5"/>
    <col min="10757" max="10757" width="24.85546875" style="5" customWidth="1"/>
    <col min="10758" max="10760" width="6.28515625" style="5" customWidth="1"/>
    <col min="10761" max="10761" width="1.7109375" style="5" customWidth="1"/>
    <col min="10762" max="10764" width="6.28515625" style="5" customWidth="1"/>
    <col min="10765" max="10765" width="1.7109375" style="5" customWidth="1"/>
    <col min="10766" max="10768" width="6.28515625" style="5" customWidth="1"/>
    <col min="10769" max="10769" width="1.7109375" style="5" customWidth="1"/>
    <col min="10770" max="10772" width="6.28515625" style="5" customWidth="1"/>
    <col min="10773" max="11012" width="11.42578125" style="5"/>
    <col min="11013" max="11013" width="24.85546875" style="5" customWidth="1"/>
    <col min="11014" max="11016" width="6.28515625" style="5" customWidth="1"/>
    <col min="11017" max="11017" width="1.7109375" style="5" customWidth="1"/>
    <col min="11018" max="11020" width="6.28515625" style="5" customWidth="1"/>
    <col min="11021" max="11021" width="1.7109375" style="5" customWidth="1"/>
    <col min="11022" max="11024" width="6.28515625" style="5" customWidth="1"/>
    <col min="11025" max="11025" width="1.7109375" style="5" customWidth="1"/>
    <col min="11026" max="11028" width="6.28515625" style="5" customWidth="1"/>
    <col min="11029" max="11268" width="11.42578125" style="5"/>
    <col min="11269" max="11269" width="24.85546875" style="5" customWidth="1"/>
    <col min="11270" max="11272" width="6.28515625" style="5" customWidth="1"/>
    <col min="11273" max="11273" width="1.7109375" style="5" customWidth="1"/>
    <col min="11274" max="11276" width="6.28515625" style="5" customWidth="1"/>
    <col min="11277" max="11277" width="1.7109375" style="5" customWidth="1"/>
    <col min="11278" max="11280" width="6.28515625" style="5" customWidth="1"/>
    <col min="11281" max="11281" width="1.7109375" style="5" customWidth="1"/>
    <col min="11282" max="11284" width="6.28515625" style="5" customWidth="1"/>
    <col min="11285" max="11524" width="11.42578125" style="5"/>
    <col min="11525" max="11525" width="24.85546875" style="5" customWidth="1"/>
    <col min="11526" max="11528" width="6.28515625" style="5" customWidth="1"/>
    <col min="11529" max="11529" width="1.7109375" style="5" customWidth="1"/>
    <col min="11530" max="11532" width="6.28515625" style="5" customWidth="1"/>
    <col min="11533" max="11533" width="1.7109375" style="5" customWidth="1"/>
    <col min="11534" max="11536" width="6.28515625" style="5" customWidth="1"/>
    <col min="11537" max="11537" width="1.7109375" style="5" customWidth="1"/>
    <col min="11538" max="11540" width="6.28515625" style="5" customWidth="1"/>
    <col min="11541" max="11780" width="11.42578125" style="5"/>
    <col min="11781" max="11781" width="24.85546875" style="5" customWidth="1"/>
    <col min="11782" max="11784" width="6.28515625" style="5" customWidth="1"/>
    <col min="11785" max="11785" width="1.7109375" style="5" customWidth="1"/>
    <col min="11786" max="11788" width="6.28515625" style="5" customWidth="1"/>
    <col min="11789" max="11789" width="1.7109375" style="5" customWidth="1"/>
    <col min="11790" max="11792" width="6.28515625" style="5" customWidth="1"/>
    <col min="11793" max="11793" width="1.7109375" style="5" customWidth="1"/>
    <col min="11794" max="11796" width="6.28515625" style="5" customWidth="1"/>
    <col min="11797" max="12036" width="11.42578125" style="5"/>
    <col min="12037" max="12037" width="24.85546875" style="5" customWidth="1"/>
    <col min="12038" max="12040" width="6.28515625" style="5" customWidth="1"/>
    <col min="12041" max="12041" width="1.7109375" style="5" customWidth="1"/>
    <col min="12042" max="12044" width="6.28515625" style="5" customWidth="1"/>
    <col min="12045" max="12045" width="1.7109375" style="5" customWidth="1"/>
    <col min="12046" max="12048" width="6.28515625" style="5" customWidth="1"/>
    <col min="12049" max="12049" width="1.7109375" style="5" customWidth="1"/>
    <col min="12050" max="12052" width="6.28515625" style="5" customWidth="1"/>
    <col min="12053" max="12292" width="11.42578125" style="5"/>
    <col min="12293" max="12293" width="24.85546875" style="5" customWidth="1"/>
    <col min="12294" max="12296" width="6.28515625" style="5" customWidth="1"/>
    <col min="12297" max="12297" width="1.7109375" style="5" customWidth="1"/>
    <col min="12298" max="12300" width="6.28515625" style="5" customWidth="1"/>
    <col min="12301" max="12301" width="1.7109375" style="5" customWidth="1"/>
    <col min="12302" max="12304" width="6.28515625" style="5" customWidth="1"/>
    <col min="12305" max="12305" width="1.7109375" style="5" customWidth="1"/>
    <col min="12306" max="12308" width="6.28515625" style="5" customWidth="1"/>
    <col min="12309" max="12548" width="11.42578125" style="5"/>
    <col min="12549" max="12549" width="24.85546875" style="5" customWidth="1"/>
    <col min="12550" max="12552" width="6.28515625" style="5" customWidth="1"/>
    <col min="12553" max="12553" width="1.7109375" style="5" customWidth="1"/>
    <col min="12554" max="12556" width="6.28515625" style="5" customWidth="1"/>
    <col min="12557" max="12557" width="1.7109375" style="5" customWidth="1"/>
    <col min="12558" max="12560" width="6.28515625" style="5" customWidth="1"/>
    <col min="12561" max="12561" width="1.7109375" style="5" customWidth="1"/>
    <col min="12562" max="12564" width="6.28515625" style="5" customWidth="1"/>
    <col min="12565" max="12804" width="11.42578125" style="5"/>
    <col min="12805" max="12805" width="24.85546875" style="5" customWidth="1"/>
    <col min="12806" max="12808" width="6.28515625" style="5" customWidth="1"/>
    <col min="12809" max="12809" width="1.7109375" style="5" customWidth="1"/>
    <col min="12810" max="12812" width="6.28515625" style="5" customWidth="1"/>
    <col min="12813" max="12813" width="1.7109375" style="5" customWidth="1"/>
    <col min="12814" max="12816" width="6.28515625" style="5" customWidth="1"/>
    <col min="12817" max="12817" width="1.7109375" style="5" customWidth="1"/>
    <col min="12818" max="12820" width="6.28515625" style="5" customWidth="1"/>
    <col min="12821" max="13060" width="11.42578125" style="5"/>
    <col min="13061" max="13061" width="24.85546875" style="5" customWidth="1"/>
    <col min="13062" max="13064" width="6.28515625" style="5" customWidth="1"/>
    <col min="13065" max="13065" width="1.7109375" style="5" customWidth="1"/>
    <col min="13066" max="13068" width="6.28515625" style="5" customWidth="1"/>
    <col min="13069" max="13069" width="1.7109375" style="5" customWidth="1"/>
    <col min="13070" max="13072" width="6.28515625" style="5" customWidth="1"/>
    <col min="13073" max="13073" width="1.7109375" style="5" customWidth="1"/>
    <col min="13074" max="13076" width="6.28515625" style="5" customWidth="1"/>
    <col min="13077" max="13316" width="11.42578125" style="5"/>
    <col min="13317" max="13317" width="24.85546875" style="5" customWidth="1"/>
    <col min="13318" max="13320" width="6.28515625" style="5" customWidth="1"/>
    <col min="13321" max="13321" width="1.7109375" style="5" customWidth="1"/>
    <col min="13322" max="13324" width="6.28515625" style="5" customWidth="1"/>
    <col min="13325" max="13325" width="1.7109375" style="5" customWidth="1"/>
    <col min="13326" max="13328" width="6.28515625" style="5" customWidth="1"/>
    <col min="13329" max="13329" width="1.7109375" style="5" customWidth="1"/>
    <col min="13330" max="13332" width="6.28515625" style="5" customWidth="1"/>
    <col min="13333" max="13572" width="11.42578125" style="5"/>
    <col min="13573" max="13573" width="24.85546875" style="5" customWidth="1"/>
    <col min="13574" max="13576" width="6.28515625" style="5" customWidth="1"/>
    <col min="13577" max="13577" width="1.7109375" style="5" customWidth="1"/>
    <col min="13578" max="13580" width="6.28515625" style="5" customWidth="1"/>
    <col min="13581" max="13581" width="1.7109375" style="5" customWidth="1"/>
    <col min="13582" max="13584" width="6.28515625" style="5" customWidth="1"/>
    <col min="13585" max="13585" width="1.7109375" style="5" customWidth="1"/>
    <col min="13586" max="13588" width="6.28515625" style="5" customWidth="1"/>
    <col min="13589" max="13828" width="11.42578125" style="5"/>
    <col min="13829" max="13829" width="24.85546875" style="5" customWidth="1"/>
    <col min="13830" max="13832" width="6.28515625" style="5" customWidth="1"/>
    <col min="13833" max="13833" width="1.7109375" style="5" customWidth="1"/>
    <col min="13834" max="13836" width="6.28515625" style="5" customWidth="1"/>
    <col min="13837" max="13837" width="1.7109375" style="5" customWidth="1"/>
    <col min="13838" max="13840" width="6.28515625" style="5" customWidth="1"/>
    <col min="13841" max="13841" width="1.7109375" style="5" customWidth="1"/>
    <col min="13842" max="13844" width="6.28515625" style="5" customWidth="1"/>
    <col min="13845" max="14084" width="11.42578125" style="5"/>
    <col min="14085" max="14085" width="24.85546875" style="5" customWidth="1"/>
    <col min="14086" max="14088" width="6.28515625" style="5" customWidth="1"/>
    <col min="14089" max="14089" width="1.7109375" style="5" customWidth="1"/>
    <col min="14090" max="14092" width="6.28515625" style="5" customWidth="1"/>
    <col min="14093" max="14093" width="1.7109375" style="5" customWidth="1"/>
    <col min="14094" max="14096" width="6.28515625" style="5" customWidth="1"/>
    <col min="14097" max="14097" width="1.7109375" style="5" customWidth="1"/>
    <col min="14098" max="14100" width="6.28515625" style="5" customWidth="1"/>
    <col min="14101" max="14340" width="11.42578125" style="5"/>
    <col min="14341" max="14341" width="24.85546875" style="5" customWidth="1"/>
    <col min="14342" max="14344" width="6.28515625" style="5" customWidth="1"/>
    <col min="14345" max="14345" width="1.7109375" style="5" customWidth="1"/>
    <col min="14346" max="14348" width="6.28515625" style="5" customWidth="1"/>
    <col min="14349" max="14349" width="1.7109375" style="5" customWidth="1"/>
    <col min="14350" max="14352" width="6.28515625" style="5" customWidth="1"/>
    <col min="14353" max="14353" width="1.7109375" style="5" customWidth="1"/>
    <col min="14354" max="14356" width="6.28515625" style="5" customWidth="1"/>
    <col min="14357" max="14596" width="11.42578125" style="5"/>
    <col min="14597" max="14597" width="24.85546875" style="5" customWidth="1"/>
    <col min="14598" max="14600" width="6.28515625" style="5" customWidth="1"/>
    <col min="14601" max="14601" width="1.7109375" style="5" customWidth="1"/>
    <col min="14602" max="14604" width="6.28515625" style="5" customWidth="1"/>
    <col min="14605" max="14605" width="1.7109375" style="5" customWidth="1"/>
    <col min="14606" max="14608" width="6.28515625" style="5" customWidth="1"/>
    <col min="14609" max="14609" width="1.7109375" style="5" customWidth="1"/>
    <col min="14610" max="14612" width="6.28515625" style="5" customWidth="1"/>
    <col min="14613" max="14852" width="11.42578125" style="5"/>
    <col min="14853" max="14853" width="24.85546875" style="5" customWidth="1"/>
    <col min="14854" max="14856" width="6.28515625" style="5" customWidth="1"/>
    <col min="14857" max="14857" width="1.7109375" style="5" customWidth="1"/>
    <col min="14858" max="14860" width="6.28515625" style="5" customWidth="1"/>
    <col min="14861" max="14861" width="1.7109375" style="5" customWidth="1"/>
    <col min="14862" max="14864" width="6.28515625" style="5" customWidth="1"/>
    <col min="14865" max="14865" width="1.7109375" style="5" customWidth="1"/>
    <col min="14866" max="14868" width="6.28515625" style="5" customWidth="1"/>
    <col min="14869" max="15108" width="11.42578125" style="5"/>
    <col min="15109" max="15109" width="24.85546875" style="5" customWidth="1"/>
    <col min="15110" max="15112" width="6.28515625" style="5" customWidth="1"/>
    <col min="15113" max="15113" width="1.7109375" style="5" customWidth="1"/>
    <col min="15114" max="15116" width="6.28515625" style="5" customWidth="1"/>
    <col min="15117" max="15117" width="1.7109375" style="5" customWidth="1"/>
    <col min="15118" max="15120" width="6.28515625" style="5" customWidth="1"/>
    <col min="15121" max="15121" width="1.7109375" style="5" customWidth="1"/>
    <col min="15122" max="15124" width="6.28515625" style="5" customWidth="1"/>
    <col min="15125" max="15364" width="11.42578125" style="5"/>
    <col min="15365" max="15365" width="24.85546875" style="5" customWidth="1"/>
    <col min="15366" max="15368" width="6.28515625" style="5" customWidth="1"/>
    <col min="15369" max="15369" width="1.7109375" style="5" customWidth="1"/>
    <col min="15370" max="15372" width="6.28515625" style="5" customWidth="1"/>
    <col min="15373" max="15373" width="1.7109375" style="5" customWidth="1"/>
    <col min="15374" max="15376" width="6.28515625" style="5" customWidth="1"/>
    <col min="15377" max="15377" width="1.7109375" style="5" customWidth="1"/>
    <col min="15378" max="15380" width="6.28515625" style="5" customWidth="1"/>
    <col min="15381" max="15620" width="11.42578125" style="5"/>
    <col min="15621" max="15621" width="24.85546875" style="5" customWidth="1"/>
    <col min="15622" max="15624" width="6.28515625" style="5" customWidth="1"/>
    <col min="15625" max="15625" width="1.7109375" style="5" customWidth="1"/>
    <col min="15626" max="15628" width="6.28515625" style="5" customWidth="1"/>
    <col min="15629" max="15629" width="1.7109375" style="5" customWidth="1"/>
    <col min="15630" max="15632" width="6.28515625" style="5" customWidth="1"/>
    <col min="15633" max="15633" width="1.7109375" style="5" customWidth="1"/>
    <col min="15634" max="15636" width="6.28515625" style="5" customWidth="1"/>
    <col min="15637" max="15876" width="11.42578125" style="5"/>
    <col min="15877" max="15877" width="24.85546875" style="5" customWidth="1"/>
    <col min="15878" max="15880" width="6.28515625" style="5" customWidth="1"/>
    <col min="15881" max="15881" width="1.7109375" style="5" customWidth="1"/>
    <col min="15882" max="15884" width="6.28515625" style="5" customWidth="1"/>
    <col min="15885" max="15885" width="1.7109375" style="5" customWidth="1"/>
    <col min="15886" max="15888" width="6.28515625" style="5" customWidth="1"/>
    <col min="15889" max="15889" width="1.7109375" style="5" customWidth="1"/>
    <col min="15890" max="15892" width="6.28515625" style="5" customWidth="1"/>
    <col min="15893" max="16132" width="11.42578125" style="5"/>
    <col min="16133" max="16133" width="24.85546875" style="5" customWidth="1"/>
    <col min="16134" max="16136" width="6.28515625" style="5" customWidth="1"/>
    <col min="16137" max="16137" width="1.7109375" style="5" customWidth="1"/>
    <col min="16138" max="16140" width="6.28515625" style="5" customWidth="1"/>
    <col min="16141" max="16141" width="1.7109375" style="5" customWidth="1"/>
    <col min="16142" max="16144" width="6.28515625" style="5" customWidth="1"/>
    <col min="16145" max="16145" width="1.7109375" style="5" customWidth="1"/>
    <col min="16146" max="16148" width="6.28515625" style="5" customWidth="1"/>
    <col min="16149" max="16384" width="11.42578125" style="5"/>
  </cols>
  <sheetData>
    <row r="1" spans="1:24" s="3" customFormat="1" ht="19.5" thickBot="1" x14ac:dyDescent="0.35">
      <c r="A1" s="357" t="s">
        <v>222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V1" s="179"/>
      <c r="W1" s="285" t="s">
        <v>195</v>
      </c>
      <c r="X1" s="179"/>
    </row>
    <row r="2" spans="1:24" s="3" customFormat="1" x14ac:dyDescent="0.2">
      <c r="A2" s="357" t="s">
        <v>49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V2" s="179"/>
      <c r="W2" s="179"/>
      <c r="X2" s="179"/>
    </row>
    <row r="3" spans="1:24" s="3" customFormat="1" x14ac:dyDescent="0.2">
      <c r="A3" s="357" t="s">
        <v>374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</row>
    <row r="4" spans="1:24" s="3" customFormat="1" x14ac:dyDescent="0.2">
      <c r="A4" s="357" t="s">
        <v>373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</row>
    <row r="5" spans="1:24" s="3" customFormat="1" x14ac:dyDescent="0.2">
      <c r="A5" s="357" t="s">
        <v>361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</row>
    <row r="6" spans="1:24" s="3" customFormat="1" ht="16.5" customHeight="1" x14ac:dyDescent="0.2">
      <c r="A6" s="360" t="s">
        <v>403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</row>
    <row r="7" spans="1:24" s="3" customFormat="1" ht="13.5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4" s="74" customFormat="1" ht="31.5" customHeight="1" x14ac:dyDescent="0.25">
      <c r="A8" s="355" t="s">
        <v>80</v>
      </c>
      <c r="B8" s="367" t="s">
        <v>0</v>
      </c>
      <c r="C8" s="367"/>
      <c r="D8" s="367"/>
      <c r="E8" s="199"/>
      <c r="F8" s="367" t="s">
        <v>81</v>
      </c>
      <c r="G8" s="367"/>
      <c r="H8" s="367"/>
      <c r="I8" s="199"/>
      <c r="J8" s="382" t="s">
        <v>79</v>
      </c>
      <c r="K8" s="382"/>
      <c r="L8" s="382"/>
      <c r="M8" s="199"/>
      <c r="N8" s="367" t="s">
        <v>1</v>
      </c>
      <c r="O8" s="367"/>
      <c r="P8" s="367"/>
      <c r="Q8" s="250"/>
      <c r="R8" s="382" t="s">
        <v>82</v>
      </c>
      <c r="S8" s="382"/>
      <c r="T8" s="382"/>
    </row>
    <row r="9" spans="1:24" s="75" customFormat="1" ht="13.5" thickBot="1" x14ac:dyDescent="0.25">
      <c r="A9" s="354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s="3" customFormat="1" x14ac:dyDescent="0.2">
      <c r="A10" s="26"/>
      <c r="B10" s="76"/>
      <c r="C10" s="76"/>
      <c r="D10" s="76"/>
      <c r="E10" s="26"/>
      <c r="F10" s="76"/>
      <c r="G10" s="76"/>
      <c r="H10" s="76"/>
      <c r="I10" s="26"/>
      <c r="J10" s="26"/>
      <c r="K10" s="26"/>
      <c r="L10" s="26"/>
      <c r="M10" s="26"/>
      <c r="N10" s="76"/>
      <c r="O10" s="76"/>
      <c r="P10" s="76"/>
      <c r="Q10" s="76"/>
      <c r="R10" s="76"/>
      <c r="S10" s="76"/>
      <c r="T10" s="76"/>
    </row>
    <row r="11" spans="1:24" ht="13.5" x14ac:dyDescent="0.25">
      <c r="A11" s="7"/>
      <c r="B11" s="346" t="s">
        <v>5</v>
      </c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</row>
    <row r="12" spans="1:24" ht="13.5" x14ac:dyDescent="0.25">
      <c r="A12" s="7"/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</row>
    <row r="13" spans="1:24" s="13" customFormat="1" ht="13.5" x14ac:dyDescent="0.25">
      <c r="A13" s="11" t="s">
        <v>6</v>
      </c>
      <c r="B13" s="214">
        <f>+B18+B23</f>
        <v>50141</v>
      </c>
      <c r="C13" s="214">
        <f>+C18+C23</f>
        <v>12448</v>
      </c>
      <c r="D13" s="214">
        <f>+D18+D23</f>
        <v>37693</v>
      </c>
      <c r="E13" s="214"/>
      <c r="F13" s="214">
        <f t="shared" ref="F13:H16" si="0">+F18+F23</f>
        <v>3237</v>
      </c>
      <c r="G13" s="214">
        <f t="shared" si="0"/>
        <v>1011</v>
      </c>
      <c r="H13" s="214">
        <f t="shared" si="0"/>
        <v>2226</v>
      </c>
      <c r="I13" s="214"/>
      <c r="J13" s="214">
        <f t="shared" ref="J13:L16" si="1">+J18+J23</f>
        <v>982</v>
      </c>
      <c r="K13" s="214">
        <f t="shared" si="1"/>
        <v>113</v>
      </c>
      <c r="L13" s="214">
        <f t="shared" si="1"/>
        <v>869</v>
      </c>
      <c r="M13" s="214"/>
      <c r="N13" s="214">
        <f t="shared" ref="N13:P16" si="2">+N18+N23</f>
        <v>33883</v>
      </c>
      <c r="O13" s="214">
        <f t="shared" si="2"/>
        <v>8109</v>
      </c>
      <c r="P13" s="214">
        <f t="shared" si="2"/>
        <v>25774</v>
      </c>
      <c r="Q13" s="214"/>
      <c r="R13" s="214">
        <f t="shared" ref="R13:T16" si="3">+R18+R23</f>
        <v>12039</v>
      </c>
      <c r="S13" s="214">
        <f t="shared" si="3"/>
        <v>3215</v>
      </c>
      <c r="T13" s="214">
        <f t="shared" si="3"/>
        <v>8824</v>
      </c>
      <c r="V13" s="77"/>
    </row>
    <row r="14" spans="1:24" x14ac:dyDescent="0.2">
      <c r="A14" s="78" t="s">
        <v>7</v>
      </c>
      <c r="B14" s="215">
        <f>+B19+B24</f>
        <v>42935</v>
      </c>
      <c r="C14" s="215">
        <f t="shared" ref="B14:D16" si="4">+C19+C24</f>
        <v>10751</v>
      </c>
      <c r="D14" s="215">
        <f t="shared" si="4"/>
        <v>32184</v>
      </c>
      <c r="E14" s="215"/>
      <c r="F14" s="215">
        <f t="shared" si="0"/>
        <v>2485</v>
      </c>
      <c r="G14" s="215">
        <f t="shared" si="0"/>
        <v>863</v>
      </c>
      <c r="H14" s="215">
        <f t="shared" si="0"/>
        <v>1622</v>
      </c>
      <c r="I14" s="215"/>
      <c r="J14" s="215">
        <f t="shared" si="1"/>
        <v>789</v>
      </c>
      <c r="K14" s="215">
        <f t="shared" si="1"/>
        <v>90</v>
      </c>
      <c r="L14" s="215">
        <f t="shared" si="1"/>
        <v>699</v>
      </c>
      <c r="M14" s="215"/>
      <c r="N14" s="215">
        <f t="shared" si="2"/>
        <v>29354</v>
      </c>
      <c r="O14" s="215">
        <f t="shared" si="2"/>
        <v>7093</v>
      </c>
      <c r="P14" s="215">
        <f t="shared" si="2"/>
        <v>22261</v>
      </c>
      <c r="Q14" s="215"/>
      <c r="R14" s="215">
        <f t="shared" si="3"/>
        <v>10307</v>
      </c>
      <c r="S14" s="215">
        <f t="shared" si="3"/>
        <v>2705</v>
      </c>
      <c r="T14" s="215">
        <f t="shared" si="3"/>
        <v>7602</v>
      </c>
    </row>
    <row r="15" spans="1:24" x14ac:dyDescent="0.2">
      <c r="A15" s="78" t="s">
        <v>8</v>
      </c>
      <c r="B15" s="215">
        <f t="shared" si="4"/>
        <v>6725</v>
      </c>
      <c r="C15" s="215">
        <f t="shared" si="4"/>
        <v>1622</v>
      </c>
      <c r="D15" s="215">
        <f t="shared" si="4"/>
        <v>5103</v>
      </c>
      <c r="E15" s="215"/>
      <c r="F15" s="215">
        <f t="shared" si="0"/>
        <v>722</v>
      </c>
      <c r="G15" s="215">
        <f t="shared" si="0"/>
        <v>144</v>
      </c>
      <c r="H15" s="215">
        <f t="shared" si="0"/>
        <v>578</v>
      </c>
      <c r="I15" s="215"/>
      <c r="J15" s="215">
        <f t="shared" si="1"/>
        <v>179</v>
      </c>
      <c r="K15" s="215">
        <f t="shared" si="1"/>
        <v>22</v>
      </c>
      <c r="L15" s="215">
        <f t="shared" si="1"/>
        <v>157</v>
      </c>
      <c r="M15" s="215"/>
      <c r="N15" s="215">
        <f t="shared" si="2"/>
        <v>4182</v>
      </c>
      <c r="O15" s="215">
        <f t="shared" si="2"/>
        <v>965</v>
      </c>
      <c r="P15" s="215">
        <f t="shared" si="2"/>
        <v>3217</v>
      </c>
      <c r="Q15" s="215"/>
      <c r="R15" s="215">
        <f t="shared" si="3"/>
        <v>1642</v>
      </c>
      <c r="S15" s="215">
        <f t="shared" si="3"/>
        <v>491</v>
      </c>
      <c r="T15" s="215">
        <f t="shared" si="3"/>
        <v>1151</v>
      </c>
    </row>
    <row r="16" spans="1:24" x14ac:dyDescent="0.2">
      <c r="A16" s="78" t="s">
        <v>380</v>
      </c>
      <c r="B16" s="215">
        <f t="shared" si="4"/>
        <v>481</v>
      </c>
      <c r="C16" s="215">
        <f t="shared" si="4"/>
        <v>75</v>
      </c>
      <c r="D16" s="215">
        <f t="shared" si="4"/>
        <v>406</v>
      </c>
      <c r="E16" s="215"/>
      <c r="F16" s="215">
        <f t="shared" si="0"/>
        <v>30</v>
      </c>
      <c r="G16" s="215">
        <f t="shared" si="0"/>
        <v>4</v>
      </c>
      <c r="H16" s="215">
        <f t="shared" si="0"/>
        <v>26</v>
      </c>
      <c r="I16" s="215"/>
      <c r="J16" s="215">
        <f t="shared" si="1"/>
        <v>14</v>
      </c>
      <c r="K16" s="215">
        <f t="shared" si="1"/>
        <v>1</v>
      </c>
      <c r="L16" s="215">
        <f t="shared" si="1"/>
        <v>13</v>
      </c>
      <c r="M16" s="215"/>
      <c r="N16" s="215">
        <f t="shared" si="2"/>
        <v>347</v>
      </c>
      <c r="O16" s="215">
        <f t="shared" si="2"/>
        <v>51</v>
      </c>
      <c r="P16" s="215">
        <f t="shared" si="2"/>
        <v>296</v>
      </c>
      <c r="Q16" s="215"/>
      <c r="R16" s="215">
        <f t="shared" si="3"/>
        <v>90</v>
      </c>
      <c r="S16" s="215">
        <f t="shared" si="3"/>
        <v>19</v>
      </c>
      <c r="T16" s="215">
        <f t="shared" si="3"/>
        <v>71</v>
      </c>
    </row>
    <row r="17" spans="1:23" x14ac:dyDescent="0.2">
      <c r="A17" s="2"/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</row>
    <row r="18" spans="1:23" s="3" customFormat="1" x14ac:dyDescent="0.2">
      <c r="A18" s="2" t="s">
        <v>9</v>
      </c>
      <c r="B18" s="216">
        <v>33802</v>
      </c>
      <c r="C18" s="216">
        <v>7258</v>
      </c>
      <c r="D18" s="216">
        <v>26544</v>
      </c>
      <c r="E18" s="217"/>
      <c r="F18" s="216">
        <v>1988</v>
      </c>
      <c r="G18" s="216">
        <v>546</v>
      </c>
      <c r="H18" s="216">
        <v>1442</v>
      </c>
      <c r="I18" s="217"/>
      <c r="J18" s="216">
        <v>826</v>
      </c>
      <c r="K18" s="216">
        <v>90</v>
      </c>
      <c r="L18" s="216">
        <v>736</v>
      </c>
      <c r="M18" s="217"/>
      <c r="N18" s="216">
        <v>22531</v>
      </c>
      <c r="O18" s="216">
        <v>4258</v>
      </c>
      <c r="P18" s="216">
        <v>18273</v>
      </c>
      <c r="Q18" s="217"/>
      <c r="R18" s="216">
        <v>8457</v>
      </c>
      <c r="S18" s="216">
        <v>2364</v>
      </c>
      <c r="T18" s="216">
        <v>6093</v>
      </c>
    </row>
    <row r="19" spans="1:23" x14ac:dyDescent="0.2">
      <c r="A19" s="78" t="s">
        <v>7</v>
      </c>
      <c r="B19" s="114">
        <v>26952</v>
      </c>
      <c r="C19" s="114">
        <v>5647</v>
      </c>
      <c r="D19" s="114">
        <v>21305</v>
      </c>
      <c r="E19" s="114"/>
      <c r="F19" s="114">
        <v>1283</v>
      </c>
      <c r="G19" s="114">
        <v>406</v>
      </c>
      <c r="H19" s="114">
        <v>877</v>
      </c>
      <c r="I19" s="114"/>
      <c r="J19" s="114">
        <v>646</v>
      </c>
      <c r="K19" s="114">
        <v>68</v>
      </c>
      <c r="L19" s="114">
        <v>578</v>
      </c>
      <c r="M19" s="114"/>
      <c r="N19" s="114">
        <v>18223</v>
      </c>
      <c r="O19" s="114">
        <v>3301</v>
      </c>
      <c r="P19" s="114">
        <v>14922</v>
      </c>
      <c r="Q19" s="114"/>
      <c r="R19" s="114">
        <v>6800</v>
      </c>
      <c r="S19" s="114">
        <v>1872</v>
      </c>
      <c r="T19" s="114">
        <v>4928</v>
      </c>
      <c r="U19" s="19"/>
      <c r="V19" s="19"/>
      <c r="W19" s="19"/>
    </row>
    <row r="20" spans="1:23" x14ac:dyDescent="0.2">
      <c r="A20" s="78" t="s">
        <v>8</v>
      </c>
      <c r="B20" s="114">
        <v>6369</v>
      </c>
      <c r="C20" s="114">
        <v>1536</v>
      </c>
      <c r="D20" s="114">
        <v>4833</v>
      </c>
      <c r="E20" s="114"/>
      <c r="F20" s="114">
        <v>675</v>
      </c>
      <c r="G20" s="114">
        <v>136</v>
      </c>
      <c r="H20" s="114">
        <v>539</v>
      </c>
      <c r="I20" s="114"/>
      <c r="J20" s="114">
        <v>166</v>
      </c>
      <c r="K20" s="114">
        <v>21</v>
      </c>
      <c r="L20" s="114">
        <v>145</v>
      </c>
      <c r="M20" s="114"/>
      <c r="N20" s="114">
        <v>3961</v>
      </c>
      <c r="O20" s="114">
        <v>906</v>
      </c>
      <c r="P20" s="114">
        <v>3055</v>
      </c>
      <c r="Q20" s="114"/>
      <c r="R20" s="114">
        <v>1567</v>
      </c>
      <c r="S20" s="114">
        <v>473</v>
      </c>
      <c r="T20" s="114">
        <v>1094</v>
      </c>
      <c r="U20" s="19"/>
      <c r="V20" s="19"/>
      <c r="W20" s="19"/>
    </row>
    <row r="21" spans="1:23" x14ac:dyDescent="0.2">
      <c r="A21" s="78" t="s">
        <v>380</v>
      </c>
      <c r="B21" s="114">
        <v>481</v>
      </c>
      <c r="C21" s="114">
        <v>75</v>
      </c>
      <c r="D21" s="114">
        <v>406</v>
      </c>
      <c r="E21" s="114"/>
      <c r="F21" s="114">
        <v>30</v>
      </c>
      <c r="G21" s="114">
        <v>4</v>
      </c>
      <c r="H21" s="114">
        <v>26</v>
      </c>
      <c r="I21" s="114"/>
      <c r="J21" s="114">
        <v>14</v>
      </c>
      <c r="K21" s="114">
        <v>1</v>
      </c>
      <c r="L21" s="114">
        <v>13</v>
      </c>
      <c r="M21" s="114"/>
      <c r="N21" s="114">
        <v>347</v>
      </c>
      <c r="O21" s="114">
        <v>51</v>
      </c>
      <c r="P21" s="114">
        <v>296</v>
      </c>
      <c r="Q21" s="114"/>
      <c r="R21" s="114">
        <v>90</v>
      </c>
      <c r="S21" s="114">
        <v>19</v>
      </c>
      <c r="T21" s="114">
        <v>71</v>
      </c>
      <c r="U21" s="19"/>
      <c r="V21" s="19"/>
      <c r="W21" s="19"/>
    </row>
    <row r="22" spans="1:23" x14ac:dyDescent="0.2">
      <c r="A22" s="2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</row>
    <row r="23" spans="1:23" s="3" customFormat="1" x14ac:dyDescent="0.2">
      <c r="A23" s="2" t="s">
        <v>10</v>
      </c>
      <c r="B23" s="216">
        <v>16339</v>
      </c>
      <c r="C23" s="216">
        <v>5190</v>
      </c>
      <c r="D23" s="216">
        <v>11149</v>
      </c>
      <c r="E23" s="217"/>
      <c r="F23" s="216">
        <v>1249</v>
      </c>
      <c r="G23" s="216">
        <v>465</v>
      </c>
      <c r="H23" s="216">
        <v>784</v>
      </c>
      <c r="I23" s="217"/>
      <c r="J23" s="216">
        <v>156</v>
      </c>
      <c r="K23" s="216">
        <v>23</v>
      </c>
      <c r="L23" s="216">
        <v>133</v>
      </c>
      <c r="M23" s="217"/>
      <c r="N23" s="216">
        <v>11352</v>
      </c>
      <c r="O23" s="216">
        <v>3851</v>
      </c>
      <c r="P23" s="216">
        <v>7501</v>
      </c>
      <c r="Q23" s="217"/>
      <c r="R23" s="216">
        <v>3582</v>
      </c>
      <c r="S23" s="216">
        <v>851</v>
      </c>
      <c r="T23" s="216">
        <v>2731</v>
      </c>
      <c r="U23" s="18"/>
      <c r="V23" s="18"/>
      <c r="W23" s="18"/>
    </row>
    <row r="24" spans="1:23" x14ac:dyDescent="0.2">
      <c r="A24" s="78" t="s">
        <v>7</v>
      </c>
      <c r="B24" s="114">
        <v>15983</v>
      </c>
      <c r="C24" s="114">
        <v>5104</v>
      </c>
      <c r="D24" s="114">
        <v>10879</v>
      </c>
      <c r="E24" s="114"/>
      <c r="F24" s="114">
        <v>1202</v>
      </c>
      <c r="G24" s="114">
        <v>457</v>
      </c>
      <c r="H24" s="114">
        <v>745</v>
      </c>
      <c r="I24" s="114"/>
      <c r="J24" s="114">
        <v>143</v>
      </c>
      <c r="K24" s="114">
        <v>22</v>
      </c>
      <c r="L24" s="114">
        <v>121</v>
      </c>
      <c r="M24" s="114"/>
      <c r="N24" s="114">
        <v>11131</v>
      </c>
      <c r="O24" s="114">
        <v>3792</v>
      </c>
      <c r="P24" s="114">
        <v>7339</v>
      </c>
      <c r="Q24" s="114"/>
      <c r="R24" s="114">
        <v>3507</v>
      </c>
      <c r="S24" s="114">
        <v>833</v>
      </c>
      <c r="T24" s="114">
        <v>2674</v>
      </c>
      <c r="U24" s="19"/>
      <c r="V24" s="19"/>
      <c r="W24" s="19"/>
    </row>
    <row r="25" spans="1:23" x14ac:dyDescent="0.2">
      <c r="A25" s="78" t="s">
        <v>8</v>
      </c>
      <c r="B25" s="114">
        <v>356</v>
      </c>
      <c r="C25" s="114">
        <v>86</v>
      </c>
      <c r="D25" s="114">
        <v>270</v>
      </c>
      <c r="E25" s="114"/>
      <c r="F25" s="114">
        <v>47</v>
      </c>
      <c r="G25" s="114">
        <v>8</v>
      </c>
      <c r="H25" s="114">
        <v>39</v>
      </c>
      <c r="I25" s="114"/>
      <c r="J25" s="114">
        <v>13</v>
      </c>
      <c r="K25" s="114">
        <v>1</v>
      </c>
      <c r="L25" s="114">
        <v>12</v>
      </c>
      <c r="M25" s="114"/>
      <c r="N25" s="114">
        <v>221</v>
      </c>
      <c r="O25" s="114">
        <v>59</v>
      </c>
      <c r="P25" s="114">
        <v>162</v>
      </c>
      <c r="Q25" s="114"/>
      <c r="R25" s="114">
        <v>75</v>
      </c>
      <c r="S25" s="114">
        <v>18</v>
      </c>
      <c r="T25" s="114">
        <v>57</v>
      </c>
      <c r="U25" s="19"/>
      <c r="V25" s="19"/>
      <c r="W25" s="19"/>
    </row>
    <row r="26" spans="1:23" x14ac:dyDescent="0.2">
      <c r="A26" s="34" t="s">
        <v>380</v>
      </c>
      <c r="B26" s="212">
        <f t="shared" ref="B26:C26" si="5">+F26+J26+N26+R26</f>
        <v>0</v>
      </c>
      <c r="C26" s="212">
        <f t="shared" si="5"/>
        <v>0</v>
      </c>
      <c r="D26" s="212">
        <f>+H26+L26+P26++T26</f>
        <v>0</v>
      </c>
      <c r="E26" s="213"/>
      <c r="F26" s="212">
        <v>0</v>
      </c>
      <c r="G26" s="212">
        <v>0</v>
      </c>
      <c r="H26" s="212">
        <v>0</v>
      </c>
      <c r="I26" s="213"/>
      <c r="J26" s="212">
        <v>0</v>
      </c>
      <c r="K26" s="212">
        <v>0</v>
      </c>
      <c r="L26" s="212">
        <v>0</v>
      </c>
      <c r="M26" s="213"/>
      <c r="N26" s="212">
        <v>0</v>
      </c>
      <c r="O26" s="212">
        <v>0</v>
      </c>
      <c r="P26" s="212">
        <v>0</v>
      </c>
      <c r="Q26" s="213"/>
      <c r="R26" s="212">
        <v>0</v>
      </c>
      <c r="S26" s="212">
        <v>0</v>
      </c>
      <c r="T26" s="212">
        <v>0</v>
      </c>
    </row>
    <row r="27" spans="1:23" x14ac:dyDescent="0.2">
      <c r="A27" s="26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</row>
    <row r="28" spans="1:23" ht="13.5" x14ac:dyDescent="0.25">
      <c r="A28" s="7"/>
      <c r="B28" s="346" t="s">
        <v>11</v>
      </c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346"/>
      <c r="P28" s="346"/>
      <c r="Q28" s="346"/>
      <c r="R28" s="346"/>
      <c r="S28" s="346"/>
      <c r="T28" s="346"/>
    </row>
    <row r="29" spans="1:23" ht="13.5" x14ac:dyDescent="0.25">
      <c r="A29" s="7"/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1:23" s="13" customFormat="1" ht="13.5" x14ac:dyDescent="0.25">
      <c r="A30" s="33" t="s">
        <v>6</v>
      </c>
      <c r="B30" s="80">
        <f>+C30+D30</f>
        <v>100</v>
      </c>
      <c r="C30" s="80">
        <f>+C13/B13*100</f>
        <v>24.825990706208493</v>
      </c>
      <c r="D30" s="80">
        <f>+D13/B13*100</f>
        <v>75.174009293791514</v>
      </c>
      <c r="E30" s="81"/>
      <c r="F30" s="80">
        <f>+G30+H30</f>
        <v>100</v>
      </c>
      <c r="G30" s="80">
        <f>+G13/F13*100</f>
        <v>31.23262279888786</v>
      </c>
      <c r="H30" s="80">
        <f>+H13/F13*100</f>
        <v>68.76737720111214</v>
      </c>
      <c r="I30" s="81"/>
      <c r="J30" s="80">
        <f>+K30+L30</f>
        <v>100</v>
      </c>
      <c r="K30" s="80">
        <f>+K13/J13*100</f>
        <v>11.507128309572302</v>
      </c>
      <c r="L30" s="80">
        <f>+L13/J13*100</f>
        <v>88.492871690427705</v>
      </c>
      <c r="M30" s="81"/>
      <c r="N30" s="80">
        <f>+O30+P30</f>
        <v>100</v>
      </c>
      <c r="O30" s="80">
        <f>+O13/N13*100</f>
        <v>23.932355458489507</v>
      </c>
      <c r="P30" s="80">
        <f>+P13/N13*100</f>
        <v>76.067644541510489</v>
      </c>
      <c r="Q30" s="80"/>
      <c r="R30" s="80">
        <f>+S30+T30</f>
        <v>100</v>
      </c>
      <c r="S30" s="80">
        <f>+S13/R13*100</f>
        <v>26.704875820250852</v>
      </c>
      <c r="T30" s="80">
        <f>+T13/R13*100</f>
        <v>73.295124179749152</v>
      </c>
    </row>
    <row r="31" spans="1:23" x14ac:dyDescent="0.2">
      <c r="A31" s="34" t="s">
        <v>7</v>
      </c>
      <c r="B31" s="58">
        <f>+C31+D31</f>
        <v>100</v>
      </c>
      <c r="C31" s="58">
        <f>+C14/B14*100</f>
        <v>25.040177011761966</v>
      </c>
      <c r="D31" s="58">
        <f>+D14/B14*100</f>
        <v>74.959822988238031</v>
      </c>
      <c r="E31" s="82"/>
      <c r="F31" s="58">
        <f>+G31+H31</f>
        <v>100</v>
      </c>
      <c r="G31" s="58">
        <f>+G14/F14*100</f>
        <v>34.728370221327971</v>
      </c>
      <c r="H31" s="58">
        <f>+H14/F14*100</f>
        <v>65.271629778672036</v>
      </c>
      <c r="I31" s="82"/>
      <c r="J31" s="58">
        <f>+K31+L31</f>
        <v>100</v>
      </c>
      <c r="K31" s="58">
        <f>+K14/J14*100</f>
        <v>11.406844106463879</v>
      </c>
      <c r="L31" s="58">
        <f>+L14/J14*100</f>
        <v>88.593155893536121</v>
      </c>
      <c r="M31" s="82"/>
      <c r="N31" s="58">
        <f>+O31+P31</f>
        <v>100</v>
      </c>
      <c r="O31" s="58">
        <f>+O14/N14*100</f>
        <v>24.163657423179124</v>
      </c>
      <c r="P31" s="58">
        <f>+P14/N14*100</f>
        <v>75.836342576820883</v>
      </c>
      <c r="Q31" s="58"/>
      <c r="R31" s="58">
        <f>+S31+T31</f>
        <v>100</v>
      </c>
      <c r="S31" s="58">
        <f>+S14/R14*100</f>
        <v>26.244299990297854</v>
      </c>
      <c r="T31" s="58">
        <f>+T14/R14*100</f>
        <v>73.755700009702139</v>
      </c>
    </row>
    <row r="32" spans="1:23" x14ac:dyDescent="0.2">
      <c r="A32" s="34" t="s">
        <v>8</v>
      </c>
      <c r="B32" s="58">
        <f>+C32+D32</f>
        <v>100</v>
      </c>
      <c r="C32" s="58">
        <f>+C15/B15*100</f>
        <v>24.118959107806692</v>
      </c>
      <c r="D32" s="58">
        <f>+D15/B15*100</f>
        <v>75.881040892193312</v>
      </c>
      <c r="E32" s="82"/>
      <c r="F32" s="58">
        <f>+G32+H32</f>
        <v>100</v>
      </c>
      <c r="G32" s="58">
        <f>+G15/F15*100</f>
        <v>19.94459833795014</v>
      </c>
      <c r="H32" s="58">
        <f>+H15/F15*100</f>
        <v>80.05540166204986</v>
      </c>
      <c r="I32" s="82"/>
      <c r="J32" s="58">
        <f>+K32+L32</f>
        <v>100</v>
      </c>
      <c r="K32" s="58">
        <f>+K15/J15*100</f>
        <v>12.290502793296088</v>
      </c>
      <c r="L32" s="58">
        <f>+L15/J15*100</f>
        <v>87.709497206703915</v>
      </c>
      <c r="M32" s="82"/>
      <c r="N32" s="58">
        <f>+O32+P32</f>
        <v>100</v>
      </c>
      <c r="O32" s="58">
        <f>+O15/N15*100</f>
        <v>23.07508369201339</v>
      </c>
      <c r="P32" s="58">
        <f>+P15/N15*100</f>
        <v>76.924916307986607</v>
      </c>
      <c r="Q32" s="58"/>
      <c r="R32" s="58">
        <f>+S32+T32</f>
        <v>100</v>
      </c>
      <c r="S32" s="58">
        <f>+S15/R15*100</f>
        <v>29.902557856272839</v>
      </c>
      <c r="T32" s="58">
        <f>+T15/R15*100</f>
        <v>70.097442143727164</v>
      </c>
    </row>
    <row r="33" spans="1:20" x14ac:dyDescent="0.2">
      <c r="A33" s="34" t="s">
        <v>380</v>
      </c>
      <c r="B33" s="58">
        <f>+C33+D33</f>
        <v>100.00000000000001</v>
      </c>
      <c r="C33" s="58">
        <f>+C16/B16*100</f>
        <v>15.592515592515593</v>
      </c>
      <c r="D33" s="58">
        <f>+D16/B16*100</f>
        <v>84.407484407484418</v>
      </c>
      <c r="E33" s="82"/>
      <c r="F33" s="58">
        <f>+G33+H33</f>
        <v>100</v>
      </c>
      <c r="G33" s="58">
        <f>+G16/F16*100</f>
        <v>13.333333333333334</v>
      </c>
      <c r="H33" s="58">
        <f>+H16/F16*100</f>
        <v>86.666666666666671</v>
      </c>
      <c r="I33" s="82"/>
      <c r="J33" s="58">
        <f>+K33+L33</f>
        <v>100</v>
      </c>
      <c r="K33" s="58">
        <f>+K16/J16*100</f>
        <v>7.1428571428571423</v>
      </c>
      <c r="L33" s="58">
        <f>+L16/J16*100</f>
        <v>92.857142857142861</v>
      </c>
      <c r="M33" s="82"/>
      <c r="N33" s="58">
        <f>+O33+P33</f>
        <v>100</v>
      </c>
      <c r="O33" s="58">
        <f>+O16/N16*100</f>
        <v>14.697406340057636</v>
      </c>
      <c r="P33" s="58">
        <f>+P16/N16*100</f>
        <v>85.30259365994236</v>
      </c>
      <c r="Q33" s="58"/>
      <c r="R33" s="58">
        <f>+S33+T33</f>
        <v>100</v>
      </c>
      <c r="S33" s="58">
        <f>+S16/R16*100</f>
        <v>21.111111111111111</v>
      </c>
      <c r="T33" s="58">
        <f>+T16/R16*100</f>
        <v>78.888888888888886</v>
      </c>
    </row>
    <row r="34" spans="1:20" x14ac:dyDescent="0.2">
      <c r="A34" s="16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</row>
    <row r="35" spans="1:20" s="3" customFormat="1" x14ac:dyDescent="0.2">
      <c r="A35" s="26" t="s">
        <v>9</v>
      </c>
      <c r="B35" s="57">
        <f>+C35+D35</f>
        <v>100</v>
      </c>
      <c r="C35" s="57">
        <f>+C18/B18*100</f>
        <v>21.472102242470857</v>
      </c>
      <c r="D35" s="57">
        <f>+D18/B18*100</f>
        <v>78.527897757529146</v>
      </c>
      <c r="E35" s="83"/>
      <c r="F35" s="57">
        <f>+G35+H35</f>
        <v>100</v>
      </c>
      <c r="G35" s="57">
        <f>+G18/F18*100</f>
        <v>27.464788732394368</v>
      </c>
      <c r="H35" s="57">
        <f>+H18/F18*100</f>
        <v>72.535211267605632</v>
      </c>
      <c r="I35" s="83"/>
      <c r="J35" s="57">
        <f>+K35+L35</f>
        <v>99.999999999999986</v>
      </c>
      <c r="K35" s="57">
        <f>+K18/J18*100</f>
        <v>10.895883777239709</v>
      </c>
      <c r="L35" s="57">
        <f>+L18/J18*100</f>
        <v>89.104116222760283</v>
      </c>
      <c r="M35" s="83"/>
      <c r="N35" s="57">
        <f>+O35+P35</f>
        <v>99.999999999999986</v>
      </c>
      <c r="O35" s="57">
        <f>+O18/N18*100</f>
        <v>18.898406639740802</v>
      </c>
      <c r="P35" s="57">
        <f>+P18/N18*100</f>
        <v>81.101593360259187</v>
      </c>
      <c r="Q35" s="57"/>
      <c r="R35" s="57">
        <f>+S35+T35</f>
        <v>100</v>
      </c>
      <c r="S35" s="57">
        <f>+S18/R18*100</f>
        <v>27.95317488471089</v>
      </c>
      <c r="T35" s="57">
        <f>+T18/R18*100</f>
        <v>72.04682511528911</v>
      </c>
    </row>
    <row r="36" spans="1:20" x14ac:dyDescent="0.2">
      <c r="A36" s="34" t="s">
        <v>7</v>
      </c>
      <c r="B36" s="58">
        <f>+C36+D36</f>
        <v>100</v>
      </c>
      <c r="C36" s="58">
        <f>+C19/B19*100</f>
        <v>20.952062926684476</v>
      </c>
      <c r="D36" s="58">
        <f>+D19/B19*100</f>
        <v>79.047937073315524</v>
      </c>
      <c r="E36" s="82"/>
      <c r="F36" s="58">
        <f>+G36+H36</f>
        <v>100</v>
      </c>
      <c r="G36" s="58">
        <f>+G19/F19*100</f>
        <v>31.644583008573658</v>
      </c>
      <c r="H36" s="58">
        <f>+H19/F19*100</f>
        <v>68.355416991426338</v>
      </c>
      <c r="I36" s="82"/>
      <c r="J36" s="58">
        <f>+K36+L36</f>
        <v>100</v>
      </c>
      <c r="K36" s="58">
        <f>+K19/J19*100</f>
        <v>10.526315789473683</v>
      </c>
      <c r="L36" s="58">
        <f>+L19/J19*100</f>
        <v>89.473684210526315</v>
      </c>
      <c r="M36" s="82"/>
      <c r="N36" s="58">
        <f>+O36+P36</f>
        <v>100</v>
      </c>
      <c r="O36" s="58">
        <f>+O19/N19*100</f>
        <v>18.11447072381057</v>
      </c>
      <c r="P36" s="58">
        <f>+P19/N19*100</f>
        <v>81.88552927618943</v>
      </c>
      <c r="Q36" s="58"/>
      <c r="R36" s="58">
        <f>+S36+T36</f>
        <v>100</v>
      </c>
      <c r="S36" s="58">
        <f>+S19/R19*100</f>
        <v>27.52941176470588</v>
      </c>
      <c r="T36" s="58">
        <f>+T19/R19*100</f>
        <v>72.470588235294116</v>
      </c>
    </row>
    <row r="37" spans="1:20" x14ac:dyDescent="0.2">
      <c r="A37" s="34" t="s">
        <v>8</v>
      </c>
      <c r="B37" s="58">
        <f>+C37+D37</f>
        <v>100</v>
      </c>
      <c r="C37" s="58">
        <f>+C20/B20*100</f>
        <v>24.116815826660385</v>
      </c>
      <c r="D37" s="58">
        <f>+D20/B20*100</f>
        <v>75.883184173339615</v>
      </c>
      <c r="E37" s="82"/>
      <c r="F37" s="58">
        <f>+G37+H37</f>
        <v>100</v>
      </c>
      <c r="G37" s="58">
        <f>+G20/F20*100</f>
        <v>20.148148148148149</v>
      </c>
      <c r="H37" s="58">
        <f>+H20/F20*100</f>
        <v>79.851851851851848</v>
      </c>
      <c r="I37" s="82"/>
      <c r="J37" s="58">
        <f>+K37+L37</f>
        <v>100</v>
      </c>
      <c r="K37" s="58">
        <f>+K20/J20*100</f>
        <v>12.650602409638553</v>
      </c>
      <c r="L37" s="58">
        <f>+L20/J20*100</f>
        <v>87.349397590361448</v>
      </c>
      <c r="M37" s="82"/>
      <c r="N37" s="58">
        <f>+O37+P37</f>
        <v>100</v>
      </c>
      <c r="O37" s="58">
        <f>+O20/N20*100</f>
        <v>22.873011865690483</v>
      </c>
      <c r="P37" s="58">
        <f>+P20/N20*100</f>
        <v>77.126988134309514</v>
      </c>
      <c r="Q37" s="58"/>
      <c r="R37" s="58">
        <f>+S37+T37</f>
        <v>100</v>
      </c>
      <c r="S37" s="58">
        <f>+S20/R20*100</f>
        <v>30.185067007019782</v>
      </c>
      <c r="T37" s="58">
        <f>+T20/R20*100</f>
        <v>69.814932992980218</v>
      </c>
    </row>
    <row r="38" spans="1:20" x14ac:dyDescent="0.2">
      <c r="A38" s="34" t="s">
        <v>380</v>
      </c>
      <c r="B38" s="58">
        <f>+C38+D38</f>
        <v>100.00000000000001</v>
      </c>
      <c r="C38" s="58">
        <f>+C21/B21*100</f>
        <v>15.592515592515593</v>
      </c>
      <c r="D38" s="58">
        <f>+D21/B21*100</f>
        <v>84.407484407484418</v>
      </c>
      <c r="E38" s="82"/>
      <c r="F38" s="58">
        <f>+G38+H38</f>
        <v>100</v>
      </c>
      <c r="G38" s="58">
        <f>+G21/F21*100</f>
        <v>13.333333333333334</v>
      </c>
      <c r="H38" s="58">
        <f>+H21/F21*100</f>
        <v>86.666666666666671</v>
      </c>
      <c r="I38" s="82"/>
      <c r="J38" s="58">
        <f>+K38+L38</f>
        <v>100</v>
      </c>
      <c r="K38" s="58">
        <f>+K21/J21*100</f>
        <v>7.1428571428571423</v>
      </c>
      <c r="L38" s="58">
        <f>+L21/J21*100</f>
        <v>92.857142857142861</v>
      </c>
      <c r="M38" s="82"/>
      <c r="N38" s="58">
        <f>+O38+P38</f>
        <v>100</v>
      </c>
      <c r="O38" s="58">
        <f>+O21/N21*100</f>
        <v>14.697406340057636</v>
      </c>
      <c r="P38" s="58">
        <f>+P21/N21*100</f>
        <v>85.30259365994236</v>
      </c>
      <c r="Q38" s="58"/>
      <c r="R38" s="58">
        <f>+S38+T38</f>
        <v>100</v>
      </c>
      <c r="S38" s="58">
        <f>+S21/R21*100</f>
        <v>21.111111111111111</v>
      </c>
      <c r="T38" s="58">
        <f>+T21/R21*100</f>
        <v>78.888888888888886</v>
      </c>
    </row>
    <row r="39" spans="1:20" x14ac:dyDescent="0.2">
      <c r="A39" s="26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</row>
    <row r="40" spans="1:20" s="3" customFormat="1" x14ac:dyDescent="0.2">
      <c r="A40" s="26" t="s">
        <v>10</v>
      </c>
      <c r="B40" s="57">
        <f>+C40+D40</f>
        <v>99.999999999999986</v>
      </c>
      <c r="C40" s="57">
        <f>+C23/B23*100</f>
        <v>31.76448987086113</v>
      </c>
      <c r="D40" s="57">
        <f>+D23/B23*100</f>
        <v>68.235510129138859</v>
      </c>
      <c r="E40" s="83"/>
      <c r="F40" s="57">
        <f>+G40+H40</f>
        <v>100</v>
      </c>
      <c r="G40" s="57">
        <f>+G23/F23*100</f>
        <v>37.229783827061645</v>
      </c>
      <c r="H40" s="57">
        <f>+H23/F23*100</f>
        <v>62.770216172938355</v>
      </c>
      <c r="I40" s="83"/>
      <c r="J40" s="57">
        <f>+K40+L40</f>
        <v>100</v>
      </c>
      <c r="K40" s="57">
        <f>+K23/J23*100</f>
        <v>14.743589743589745</v>
      </c>
      <c r="L40" s="57">
        <f>+L23/J23*100</f>
        <v>85.256410256410248</v>
      </c>
      <c r="M40" s="83"/>
      <c r="N40" s="57">
        <f>+O40+P40</f>
        <v>100</v>
      </c>
      <c r="O40" s="57">
        <f>+O23/N23*100</f>
        <v>33.923537702607469</v>
      </c>
      <c r="P40" s="57">
        <f>+P23/N23*100</f>
        <v>66.076462297392538</v>
      </c>
      <c r="Q40" s="57"/>
      <c r="R40" s="57">
        <f>+S40+T40</f>
        <v>100</v>
      </c>
      <c r="S40" s="57">
        <f>+S23/R23*100</f>
        <v>23.757677275265216</v>
      </c>
      <c r="T40" s="57">
        <f>+T23/R23*100</f>
        <v>76.242322724734791</v>
      </c>
    </row>
    <row r="41" spans="1:20" x14ac:dyDescent="0.2">
      <c r="A41" s="34" t="s">
        <v>7</v>
      </c>
      <c r="B41" s="58">
        <f>+C41+D41</f>
        <v>100</v>
      </c>
      <c r="C41" s="58">
        <f>+C24/B24*100</f>
        <v>31.93392980041294</v>
      </c>
      <c r="D41" s="58">
        <f>+D24/B24*100</f>
        <v>68.06607019958706</v>
      </c>
      <c r="E41" s="82"/>
      <c r="F41" s="58">
        <f>+G41+H41</f>
        <v>100</v>
      </c>
      <c r="G41" s="58">
        <f>+G24/F24*100</f>
        <v>38.01996672212978</v>
      </c>
      <c r="H41" s="58">
        <f>+H24/F24*100</f>
        <v>61.98003327787022</v>
      </c>
      <c r="I41" s="82"/>
      <c r="J41" s="58">
        <f>+K41+L41</f>
        <v>100</v>
      </c>
      <c r="K41" s="58">
        <f>+K24/J24*100</f>
        <v>15.384615384615385</v>
      </c>
      <c r="L41" s="58">
        <f>+L24/J24*100</f>
        <v>84.615384615384613</v>
      </c>
      <c r="M41" s="82"/>
      <c r="N41" s="58">
        <f>+O41+P41</f>
        <v>100</v>
      </c>
      <c r="O41" s="58">
        <f>+O24/N24*100</f>
        <v>34.067020034138892</v>
      </c>
      <c r="P41" s="58">
        <f>+P24/N24*100</f>
        <v>65.932979965861108</v>
      </c>
      <c r="Q41" s="58"/>
      <c r="R41" s="58">
        <f>+S41+T41</f>
        <v>100</v>
      </c>
      <c r="S41" s="58">
        <f>+S24/R24*100</f>
        <v>23.752495009980041</v>
      </c>
      <c r="T41" s="58">
        <f>+T24/R24*100</f>
        <v>76.247504990019962</v>
      </c>
    </row>
    <row r="42" spans="1:20" x14ac:dyDescent="0.2">
      <c r="A42" s="34" t="s">
        <v>8</v>
      </c>
      <c r="B42" s="40">
        <f>+C42+D42</f>
        <v>100</v>
      </c>
      <c r="C42" s="40">
        <f>+C25/B25*100</f>
        <v>24.157303370786519</v>
      </c>
      <c r="D42" s="40">
        <f>+D25/B25*100</f>
        <v>75.842696629213478</v>
      </c>
      <c r="E42" s="79"/>
      <c r="F42" s="40">
        <f>+G42+H42</f>
        <v>100</v>
      </c>
      <c r="G42" s="40">
        <f>+G25/F25*100</f>
        <v>17.021276595744681</v>
      </c>
      <c r="H42" s="40">
        <f>+H25/F25*100</f>
        <v>82.978723404255319</v>
      </c>
      <c r="I42" s="79"/>
      <c r="J42" s="40">
        <f>+K42+L42</f>
        <v>100</v>
      </c>
      <c r="K42" s="40">
        <f>+K25/J25*100</f>
        <v>7.6923076923076925</v>
      </c>
      <c r="L42" s="40">
        <f>+L25/J25*100</f>
        <v>92.307692307692307</v>
      </c>
      <c r="M42" s="79"/>
      <c r="N42" s="40">
        <f>+O42+P42</f>
        <v>100</v>
      </c>
      <c r="O42" s="40">
        <f>+O25/N25*100</f>
        <v>26.696832579185521</v>
      </c>
      <c r="P42" s="40">
        <f>+P25/N25*100</f>
        <v>73.303167420814475</v>
      </c>
      <c r="Q42" s="40"/>
      <c r="R42" s="40">
        <f>+S42+T42</f>
        <v>100</v>
      </c>
      <c r="S42" s="40">
        <f>+S25/R25*100</f>
        <v>24</v>
      </c>
      <c r="T42" s="40">
        <f>+T25/R25*100</f>
        <v>76</v>
      </c>
    </row>
    <row r="43" spans="1:20" ht="13.5" thickBot="1" x14ac:dyDescent="0.25">
      <c r="A43" s="42" t="s">
        <v>380</v>
      </c>
      <c r="B43" s="43">
        <v>0</v>
      </c>
      <c r="C43" s="43">
        <v>0</v>
      </c>
      <c r="D43" s="43">
        <v>0</v>
      </c>
      <c r="E43" s="84"/>
      <c r="F43" s="43">
        <v>0</v>
      </c>
      <c r="G43" s="43">
        <v>0</v>
      </c>
      <c r="H43" s="43">
        <v>0</v>
      </c>
      <c r="I43" s="84"/>
      <c r="J43" s="43">
        <v>0</v>
      </c>
      <c r="K43" s="43">
        <v>0</v>
      </c>
      <c r="L43" s="43">
        <v>0</v>
      </c>
      <c r="M43" s="84"/>
      <c r="N43" s="43">
        <v>0</v>
      </c>
      <c r="O43" s="43">
        <v>0</v>
      </c>
      <c r="P43" s="43">
        <v>0</v>
      </c>
      <c r="Q43" s="43"/>
      <c r="R43" s="43">
        <v>0</v>
      </c>
      <c r="S43" s="43">
        <v>0</v>
      </c>
      <c r="T43" s="43">
        <v>0</v>
      </c>
    </row>
    <row r="44" spans="1:20" x14ac:dyDescent="0.2">
      <c r="A44" s="374" t="s">
        <v>233</v>
      </c>
      <c r="B44" s="374"/>
      <c r="C44" s="374"/>
      <c r="D44" s="374"/>
      <c r="E44" s="374"/>
      <c r="F44" s="374"/>
      <c r="G44" s="374"/>
      <c r="H44" s="374"/>
      <c r="I44" s="374"/>
      <c r="J44" s="374"/>
      <c r="K44" s="374"/>
      <c r="L44" s="374"/>
      <c r="M44" s="374"/>
      <c r="N44" s="374"/>
      <c r="O44" s="374"/>
      <c r="P44" s="374"/>
      <c r="Q44" s="374"/>
      <c r="R44" s="374"/>
      <c r="S44" s="374"/>
      <c r="T44" s="374"/>
    </row>
    <row r="45" spans="1:20" x14ac:dyDescent="0.2">
      <c r="A45" s="339" t="s">
        <v>232</v>
      </c>
      <c r="B45" s="339"/>
      <c r="C45" s="339"/>
      <c r="D45" s="339"/>
      <c r="E45" s="339"/>
      <c r="F45" s="339"/>
      <c r="G45" s="339"/>
      <c r="H45" s="339"/>
      <c r="I45" s="339"/>
      <c r="J45" s="339"/>
      <c r="K45" s="339"/>
      <c r="L45" s="339"/>
      <c r="M45" s="339"/>
      <c r="N45" s="339"/>
      <c r="O45" s="339"/>
      <c r="P45" s="339"/>
      <c r="Q45" s="339"/>
      <c r="R45" s="339"/>
      <c r="S45" s="339"/>
      <c r="T45" s="339"/>
    </row>
  </sheetData>
  <mergeCells count="16">
    <mergeCell ref="B28:T28"/>
    <mergeCell ref="A45:T45"/>
    <mergeCell ref="A44:T44"/>
    <mergeCell ref="A1:T1"/>
    <mergeCell ref="A2:T2"/>
    <mergeCell ref="A3:T3"/>
    <mergeCell ref="A4:T4"/>
    <mergeCell ref="A5:T5"/>
    <mergeCell ref="A6:T6"/>
    <mergeCell ref="A8:A9"/>
    <mergeCell ref="R8:T8"/>
    <mergeCell ref="B11:T11"/>
    <mergeCell ref="B8:D8"/>
    <mergeCell ref="F8:H8"/>
    <mergeCell ref="J8:L8"/>
    <mergeCell ref="N8:P8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Normal="100" workbookViewId="0">
      <selection activeCell="A5" sqref="A5:T5"/>
    </sheetView>
  </sheetViews>
  <sheetFormatPr baseColWidth="10" defaultRowHeight="12.75" x14ac:dyDescent="0.2"/>
  <cols>
    <col min="1" max="1" width="16.28515625" style="20" bestFit="1" customWidth="1"/>
    <col min="2" max="2" width="7.5703125" style="20" customWidth="1"/>
    <col min="3" max="4" width="8.140625" style="20" bestFit="1" customWidth="1"/>
    <col min="5" max="5" width="3.7109375" style="20" customWidth="1"/>
    <col min="6" max="7" width="7.140625" style="20" bestFit="1" customWidth="1"/>
    <col min="8" max="8" width="7.42578125" style="20" customWidth="1"/>
    <col min="9" max="9" width="3.7109375" style="20" customWidth="1"/>
    <col min="10" max="10" width="7.140625" style="20" bestFit="1" customWidth="1"/>
    <col min="11" max="11" width="5.7109375" style="20" bestFit="1" customWidth="1"/>
    <col min="12" max="12" width="5.42578125" style="20" customWidth="1"/>
    <col min="13" max="13" width="3.7109375" style="20" customWidth="1"/>
    <col min="14" max="14" width="8.140625" style="20" bestFit="1" customWidth="1"/>
    <col min="15" max="15" width="7.140625" style="20" bestFit="1" customWidth="1"/>
    <col min="16" max="16" width="8.140625" style="20" bestFit="1" customWidth="1"/>
    <col min="17" max="17" width="3.7109375" style="20" customWidth="1"/>
    <col min="18" max="18" width="8.140625" style="20" bestFit="1" customWidth="1"/>
    <col min="19" max="20" width="7.140625" style="20" bestFit="1" customWidth="1"/>
    <col min="21" max="252" width="11.42578125" style="20"/>
    <col min="253" max="253" width="22.5703125" style="20" customWidth="1"/>
    <col min="254" max="254" width="5.140625" style="20" customWidth="1"/>
    <col min="255" max="255" width="4.42578125" style="20" customWidth="1"/>
    <col min="256" max="256" width="5.5703125" style="20" customWidth="1"/>
    <col min="257" max="257" width="1.7109375" style="20" customWidth="1"/>
    <col min="258" max="258" width="4.140625" style="20" bestFit="1" customWidth="1"/>
    <col min="259" max="259" width="4.42578125" style="20" customWidth="1"/>
    <col min="260" max="260" width="5.28515625" style="20" customWidth="1"/>
    <col min="261" max="261" width="1.7109375" style="20" customWidth="1"/>
    <col min="262" max="262" width="5.42578125" style="20" bestFit="1" customWidth="1"/>
    <col min="263" max="263" width="4.42578125" style="20" customWidth="1"/>
    <col min="264" max="264" width="5.42578125" style="20" customWidth="1"/>
    <col min="265" max="265" width="1.7109375" style="20" customWidth="1"/>
    <col min="266" max="267" width="5" style="20" customWidth="1"/>
    <col min="268" max="268" width="5.42578125" style="20" customWidth="1"/>
    <col min="269" max="508" width="11.42578125" style="20"/>
    <col min="509" max="509" width="22.5703125" style="20" customWidth="1"/>
    <col min="510" max="510" width="5.140625" style="20" customWidth="1"/>
    <col min="511" max="511" width="4.42578125" style="20" customWidth="1"/>
    <col min="512" max="512" width="5.5703125" style="20" customWidth="1"/>
    <col min="513" max="513" width="1.7109375" style="20" customWidth="1"/>
    <col min="514" max="514" width="4.140625" style="20" bestFit="1" customWidth="1"/>
    <col min="515" max="515" width="4.42578125" style="20" customWidth="1"/>
    <col min="516" max="516" width="5.28515625" style="20" customWidth="1"/>
    <col min="517" max="517" width="1.7109375" style="20" customWidth="1"/>
    <col min="518" max="518" width="5.42578125" style="20" bestFit="1" customWidth="1"/>
    <col min="519" max="519" width="4.42578125" style="20" customWidth="1"/>
    <col min="520" max="520" width="5.42578125" style="20" customWidth="1"/>
    <col min="521" max="521" width="1.7109375" style="20" customWidth="1"/>
    <col min="522" max="523" width="5" style="20" customWidth="1"/>
    <col min="524" max="524" width="5.42578125" style="20" customWidth="1"/>
    <col min="525" max="764" width="11.42578125" style="20"/>
    <col min="765" max="765" width="22.5703125" style="20" customWidth="1"/>
    <col min="766" max="766" width="5.140625" style="20" customWidth="1"/>
    <col min="767" max="767" width="4.42578125" style="20" customWidth="1"/>
    <col min="768" max="768" width="5.5703125" style="20" customWidth="1"/>
    <col min="769" max="769" width="1.7109375" style="20" customWidth="1"/>
    <col min="770" max="770" width="4.140625" style="20" bestFit="1" customWidth="1"/>
    <col min="771" max="771" width="4.42578125" style="20" customWidth="1"/>
    <col min="772" max="772" width="5.28515625" style="20" customWidth="1"/>
    <col min="773" max="773" width="1.7109375" style="20" customWidth="1"/>
    <col min="774" max="774" width="5.42578125" style="20" bestFit="1" customWidth="1"/>
    <col min="775" max="775" width="4.42578125" style="20" customWidth="1"/>
    <col min="776" max="776" width="5.42578125" style="20" customWidth="1"/>
    <col min="777" max="777" width="1.7109375" style="20" customWidth="1"/>
    <col min="778" max="779" width="5" style="20" customWidth="1"/>
    <col min="780" max="780" width="5.42578125" style="20" customWidth="1"/>
    <col min="781" max="1020" width="11.42578125" style="20"/>
    <col min="1021" max="1021" width="22.5703125" style="20" customWidth="1"/>
    <col min="1022" max="1022" width="5.140625" style="20" customWidth="1"/>
    <col min="1023" max="1023" width="4.42578125" style="20" customWidth="1"/>
    <col min="1024" max="1024" width="5.5703125" style="20" customWidth="1"/>
    <col min="1025" max="1025" width="1.7109375" style="20" customWidth="1"/>
    <col min="1026" max="1026" width="4.140625" style="20" bestFit="1" customWidth="1"/>
    <col min="1027" max="1027" width="4.42578125" style="20" customWidth="1"/>
    <col min="1028" max="1028" width="5.28515625" style="20" customWidth="1"/>
    <col min="1029" max="1029" width="1.7109375" style="20" customWidth="1"/>
    <col min="1030" max="1030" width="5.42578125" style="20" bestFit="1" customWidth="1"/>
    <col min="1031" max="1031" width="4.42578125" style="20" customWidth="1"/>
    <col min="1032" max="1032" width="5.42578125" style="20" customWidth="1"/>
    <col min="1033" max="1033" width="1.7109375" style="20" customWidth="1"/>
    <col min="1034" max="1035" width="5" style="20" customWidth="1"/>
    <col min="1036" max="1036" width="5.42578125" style="20" customWidth="1"/>
    <col min="1037" max="1276" width="11.42578125" style="20"/>
    <col min="1277" max="1277" width="22.5703125" style="20" customWidth="1"/>
    <col min="1278" max="1278" width="5.140625" style="20" customWidth="1"/>
    <col min="1279" max="1279" width="4.42578125" style="20" customWidth="1"/>
    <col min="1280" max="1280" width="5.5703125" style="20" customWidth="1"/>
    <col min="1281" max="1281" width="1.7109375" style="20" customWidth="1"/>
    <col min="1282" max="1282" width="4.140625" style="20" bestFit="1" customWidth="1"/>
    <col min="1283" max="1283" width="4.42578125" style="20" customWidth="1"/>
    <col min="1284" max="1284" width="5.28515625" style="20" customWidth="1"/>
    <col min="1285" max="1285" width="1.7109375" style="20" customWidth="1"/>
    <col min="1286" max="1286" width="5.42578125" style="20" bestFit="1" customWidth="1"/>
    <col min="1287" max="1287" width="4.42578125" style="20" customWidth="1"/>
    <col min="1288" max="1288" width="5.42578125" style="20" customWidth="1"/>
    <col min="1289" max="1289" width="1.7109375" style="20" customWidth="1"/>
    <col min="1290" max="1291" width="5" style="20" customWidth="1"/>
    <col min="1292" max="1292" width="5.42578125" style="20" customWidth="1"/>
    <col min="1293" max="1532" width="11.42578125" style="20"/>
    <col min="1533" max="1533" width="22.5703125" style="20" customWidth="1"/>
    <col min="1534" max="1534" width="5.140625" style="20" customWidth="1"/>
    <col min="1535" max="1535" width="4.42578125" style="20" customWidth="1"/>
    <col min="1536" max="1536" width="5.5703125" style="20" customWidth="1"/>
    <col min="1537" max="1537" width="1.7109375" style="20" customWidth="1"/>
    <col min="1538" max="1538" width="4.140625" style="20" bestFit="1" customWidth="1"/>
    <col min="1539" max="1539" width="4.42578125" style="20" customWidth="1"/>
    <col min="1540" max="1540" width="5.28515625" style="20" customWidth="1"/>
    <col min="1541" max="1541" width="1.7109375" style="20" customWidth="1"/>
    <col min="1542" max="1542" width="5.42578125" style="20" bestFit="1" customWidth="1"/>
    <col min="1543" max="1543" width="4.42578125" style="20" customWidth="1"/>
    <col min="1544" max="1544" width="5.42578125" style="20" customWidth="1"/>
    <col min="1545" max="1545" width="1.7109375" style="20" customWidth="1"/>
    <col min="1546" max="1547" width="5" style="20" customWidth="1"/>
    <col min="1548" max="1548" width="5.42578125" style="20" customWidth="1"/>
    <col min="1549" max="1788" width="11.42578125" style="20"/>
    <col min="1789" max="1789" width="22.5703125" style="20" customWidth="1"/>
    <col min="1790" max="1790" width="5.140625" style="20" customWidth="1"/>
    <col min="1791" max="1791" width="4.42578125" style="20" customWidth="1"/>
    <col min="1792" max="1792" width="5.5703125" style="20" customWidth="1"/>
    <col min="1793" max="1793" width="1.7109375" style="20" customWidth="1"/>
    <col min="1794" max="1794" width="4.140625" style="20" bestFit="1" customWidth="1"/>
    <col min="1795" max="1795" width="4.42578125" style="20" customWidth="1"/>
    <col min="1796" max="1796" width="5.28515625" style="20" customWidth="1"/>
    <col min="1797" max="1797" width="1.7109375" style="20" customWidth="1"/>
    <col min="1798" max="1798" width="5.42578125" style="20" bestFit="1" customWidth="1"/>
    <col min="1799" max="1799" width="4.42578125" style="20" customWidth="1"/>
    <col min="1800" max="1800" width="5.42578125" style="20" customWidth="1"/>
    <col min="1801" max="1801" width="1.7109375" style="20" customWidth="1"/>
    <col min="1802" max="1803" width="5" style="20" customWidth="1"/>
    <col min="1804" max="1804" width="5.42578125" style="20" customWidth="1"/>
    <col min="1805" max="2044" width="11.42578125" style="20"/>
    <col min="2045" max="2045" width="22.5703125" style="20" customWidth="1"/>
    <col min="2046" max="2046" width="5.140625" style="20" customWidth="1"/>
    <col min="2047" max="2047" width="4.42578125" style="20" customWidth="1"/>
    <col min="2048" max="2048" width="5.5703125" style="20" customWidth="1"/>
    <col min="2049" max="2049" width="1.7109375" style="20" customWidth="1"/>
    <col min="2050" max="2050" width="4.140625" style="20" bestFit="1" customWidth="1"/>
    <col min="2051" max="2051" width="4.42578125" style="20" customWidth="1"/>
    <col min="2052" max="2052" width="5.28515625" style="20" customWidth="1"/>
    <col min="2053" max="2053" width="1.7109375" style="20" customWidth="1"/>
    <col min="2054" max="2054" width="5.42578125" style="20" bestFit="1" customWidth="1"/>
    <col min="2055" max="2055" width="4.42578125" style="20" customWidth="1"/>
    <col min="2056" max="2056" width="5.42578125" style="20" customWidth="1"/>
    <col min="2057" max="2057" width="1.7109375" style="20" customWidth="1"/>
    <col min="2058" max="2059" width="5" style="20" customWidth="1"/>
    <col min="2060" max="2060" width="5.42578125" style="20" customWidth="1"/>
    <col min="2061" max="2300" width="11.42578125" style="20"/>
    <col min="2301" max="2301" width="22.5703125" style="20" customWidth="1"/>
    <col min="2302" max="2302" width="5.140625" style="20" customWidth="1"/>
    <col min="2303" max="2303" width="4.42578125" style="20" customWidth="1"/>
    <col min="2304" max="2304" width="5.5703125" style="20" customWidth="1"/>
    <col min="2305" max="2305" width="1.7109375" style="20" customWidth="1"/>
    <col min="2306" max="2306" width="4.140625" style="20" bestFit="1" customWidth="1"/>
    <col min="2307" max="2307" width="4.42578125" style="20" customWidth="1"/>
    <col min="2308" max="2308" width="5.28515625" style="20" customWidth="1"/>
    <col min="2309" max="2309" width="1.7109375" style="20" customWidth="1"/>
    <col min="2310" max="2310" width="5.42578125" style="20" bestFit="1" customWidth="1"/>
    <col min="2311" max="2311" width="4.42578125" style="20" customWidth="1"/>
    <col min="2312" max="2312" width="5.42578125" style="20" customWidth="1"/>
    <col min="2313" max="2313" width="1.7109375" style="20" customWidth="1"/>
    <col min="2314" max="2315" width="5" style="20" customWidth="1"/>
    <col min="2316" max="2316" width="5.42578125" style="20" customWidth="1"/>
    <col min="2317" max="2556" width="11.42578125" style="20"/>
    <col min="2557" max="2557" width="22.5703125" style="20" customWidth="1"/>
    <col min="2558" max="2558" width="5.140625" style="20" customWidth="1"/>
    <col min="2559" max="2559" width="4.42578125" style="20" customWidth="1"/>
    <col min="2560" max="2560" width="5.5703125" style="20" customWidth="1"/>
    <col min="2561" max="2561" width="1.7109375" style="20" customWidth="1"/>
    <col min="2562" max="2562" width="4.140625" style="20" bestFit="1" customWidth="1"/>
    <col min="2563" max="2563" width="4.42578125" style="20" customWidth="1"/>
    <col min="2564" max="2564" width="5.28515625" style="20" customWidth="1"/>
    <col min="2565" max="2565" width="1.7109375" style="20" customWidth="1"/>
    <col min="2566" max="2566" width="5.42578125" style="20" bestFit="1" customWidth="1"/>
    <col min="2567" max="2567" width="4.42578125" style="20" customWidth="1"/>
    <col min="2568" max="2568" width="5.42578125" style="20" customWidth="1"/>
    <col min="2569" max="2569" width="1.7109375" style="20" customWidth="1"/>
    <col min="2570" max="2571" width="5" style="20" customWidth="1"/>
    <col min="2572" max="2572" width="5.42578125" style="20" customWidth="1"/>
    <col min="2573" max="2812" width="11.42578125" style="20"/>
    <col min="2813" max="2813" width="22.5703125" style="20" customWidth="1"/>
    <col min="2814" max="2814" width="5.140625" style="20" customWidth="1"/>
    <col min="2815" max="2815" width="4.42578125" style="20" customWidth="1"/>
    <col min="2816" max="2816" width="5.5703125" style="20" customWidth="1"/>
    <col min="2817" max="2817" width="1.7109375" style="20" customWidth="1"/>
    <col min="2818" max="2818" width="4.140625" style="20" bestFit="1" customWidth="1"/>
    <col min="2819" max="2819" width="4.42578125" style="20" customWidth="1"/>
    <col min="2820" max="2820" width="5.28515625" style="20" customWidth="1"/>
    <col min="2821" max="2821" width="1.7109375" style="20" customWidth="1"/>
    <col min="2822" max="2822" width="5.42578125" style="20" bestFit="1" customWidth="1"/>
    <col min="2823" max="2823" width="4.42578125" style="20" customWidth="1"/>
    <col min="2824" max="2824" width="5.42578125" style="20" customWidth="1"/>
    <col min="2825" max="2825" width="1.7109375" style="20" customWidth="1"/>
    <col min="2826" max="2827" width="5" style="20" customWidth="1"/>
    <col min="2828" max="2828" width="5.42578125" style="20" customWidth="1"/>
    <col min="2829" max="3068" width="11.42578125" style="20"/>
    <col min="3069" max="3069" width="22.5703125" style="20" customWidth="1"/>
    <col min="3070" max="3070" width="5.140625" style="20" customWidth="1"/>
    <col min="3071" max="3071" width="4.42578125" style="20" customWidth="1"/>
    <col min="3072" max="3072" width="5.5703125" style="20" customWidth="1"/>
    <col min="3073" max="3073" width="1.7109375" style="20" customWidth="1"/>
    <col min="3074" max="3074" width="4.140625" style="20" bestFit="1" customWidth="1"/>
    <col min="3075" max="3075" width="4.42578125" style="20" customWidth="1"/>
    <col min="3076" max="3076" width="5.28515625" style="20" customWidth="1"/>
    <col min="3077" max="3077" width="1.7109375" style="20" customWidth="1"/>
    <col min="3078" max="3078" width="5.42578125" style="20" bestFit="1" customWidth="1"/>
    <col min="3079" max="3079" width="4.42578125" style="20" customWidth="1"/>
    <col min="3080" max="3080" width="5.42578125" style="20" customWidth="1"/>
    <col min="3081" max="3081" width="1.7109375" style="20" customWidth="1"/>
    <col min="3082" max="3083" width="5" style="20" customWidth="1"/>
    <col min="3084" max="3084" width="5.42578125" style="20" customWidth="1"/>
    <col min="3085" max="3324" width="11.42578125" style="20"/>
    <col min="3325" max="3325" width="22.5703125" style="20" customWidth="1"/>
    <col min="3326" max="3326" width="5.140625" style="20" customWidth="1"/>
    <col min="3327" max="3327" width="4.42578125" style="20" customWidth="1"/>
    <col min="3328" max="3328" width="5.5703125" style="20" customWidth="1"/>
    <col min="3329" max="3329" width="1.7109375" style="20" customWidth="1"/>
    <col min="3330" max="3330" width="4.140625" style="20" bestFit="1" customWidth="1"/>
    <col min="3331" max="3331" width="4.42578125" style="20" customWidth="1"/>
    <col min="3332" max="3332" width="5.28515625" style="20" customWidth="1"/>
    <col min="3333" max="3333" width="1.7109375" style="20" customWidth="1"/>
    <col min="3334" max="3334" width="5.42578125" style="20" bestFit="1" customWidth="1"/>
    <col min="3335" max="3335" width="4.42578125" style="20" customWidth="1"/>
    <col min="3336" max="3336" width="5.42578125" style="20" customWidth="1"/>
    <col min="3337" max="3337" width="1.7109375" style="20" customWidth="1"/>
    <col min="3338" max="3339" width="5" style="20" customWidth="1"/>
    <col min="3340" max="3340" width="5.42578125" style="20" customWidth="1"/>
    <col min="3341" max="3580" width="11.42578125" style="20"/>
    <col min="3581" max="3581" width="22.5703125" style="20" customWidth="1"/>
    <col min="3582" max="3582" width="5.140625" style="20" customWidth="1"/>
    <col min="3583" max="3583" width="4.42578125" style="20" customWidth="1"/>
    <col min="3584" max="3584" width="5.5703125" style="20" customWidth="1"/>
    <col min="3585" max="3585" width="1.7109375" style="20" customWidth="1"/>
    <col min="3586" max="3586" width="4.140625" style="20" bestFit="1" customWidth="1"/>
    <col min="3587" max="3587" width="4.42578125" style="20" customWidth="1"/>
    <col min="3588" max="3588" width="5.28515625" style="20" customWidth="1"/>
    <col min="3589" max="3589" width="1.7109375" style="20" customWidth="1"/>
    <col min="3590" max="3590" width="5.42578125" style="20" bestFit="1" customWidth="1"/>
    <col min="3591" max="3591" width="4.42578125" style="20" customWidth="1"/>
    <col min="3592" max="3592" width="5.42578125" style="20" customWidth="1"/>
    <col min="3593" max="3593" width="1.7109375" style="20" customWidth="1"/>
    <col min="3594" max="3595" width="5" style="20" customWidth="1"/>
    <col min="3596" max="3596" width="5.42578125" style="20" customWidth="1"/>
    <col min="3597" max="3836" width="11.42578125" style="20"/>
    <col min="3837" max="3837" width="22.5703125" style="20" customWidth="1"/>
    <col min="3838" max="3838" width="5.140625" style="20" customWidth="1"/>
    <col min="3839" max="3839" width="4.42578125" style="20" customWidth="1"/>
    <col min="3840" max="3840" width="5.5703125" style="20" customWidth="1"/>
    <col min="3841" max="3841" width="1.7109375" style="20" customWidth="1"/>
    <col min="3842" max="3842" width="4.140625" style="20" bestFit="1" customWidth="1"/>
    <col min="3843" max="3843" width="4.42578125" style="20" customWidth="1"/>
    <col min="3844" max="3844" width="5.28515625" style="20" customWidth="1"/>
    <col min="3845" max="3845" width="1.7109375" style="20" customWidth="1"/>
    <col min="3846" max="3846" width="5.42578125" style="20" bestFit="1" customWidth="1"/>
    <col min="3847" max="3847" width="4.42578125" style="20" customWidth="1"/>
    <col min="3848" max="3848" width="5.42578125" style="20" customWidth="1"/>
    <col min="3849" max="3849" width="1.7109375" style="20" customWidth="1"/>
    <col min="3850" max="3851" width="5" style="20" customWidth="1"/>
    <col min="3852" max="3852" width="5.42578125" style="20" customWidth="1"/>
    <col min="3853" max="4092" width="11.42578125" style="20"/>
    <col min="4093" max="4093" width="22.5703125" style="20" customWidth="1"/>
    <col min="4094" max="4094" width="5.140625" style="20" customWidth="1"/>
    <col min="4095" max="4095" width="4.42578125" style="20" customWidth="1"/>
    <col min="4096" max="4096" width="5.5703125" style="20" customWidth="1"/>
    <col min="4097" max="4097" width="1.7109375" style="20" customWidth="1"/>
    <col min="4098" max="4098" width="4.140625" style="20" bestFit="1" customWidth="1"/>
    <col min="4099" max="4099" width="4.42578125" style="20" customWidth="1"/>
    <col min="4100" max="4100" width="5.28515625" style="20" customWidth="1"/>
    <col min="4101" max="4101" width="1.7109375" style="20" customWidth="1"/>
    <col min="4102" max="4102" width="5.42578125" style="20" bestFit="1" customWidth="1"/>
    <col min="4103" max="4103" width="4.42578125" style="20" customWidth="1"/>
    <col min="4104" max="4104" width="5.42578125" style="20" customWidth="1"/>
    <col min="4105" max="4105" width="1.7109375" style="20" customWidth="1"/>
    <col min="4106" max="4107" width="5" style="20" customWidth="1"/>
    <col min="4108" max="4108" width="5.42578125" style="20" customWidth="1"/>
    <col min="4109" max="4348" width="11.42578125" style="20"/>
    <col min="4349" max="4349" width="22.5703125" style="20" customWidth="1"/>
    <col min="4350" max="4350" width="5.140625" style="20" customWidth="1"/>
    <col min="4351" max="4351" width="4.42578125" style="20" customWidth="1"/>
    <col min="4352" max="4352" width="5.5703125" style="20" customWidth="1"/>
    <col min="4353" max="4353" width="1.7109375" style="20" customWidth="1"/>
    <col min="4354" max="4354" width="4.140625" style="20" bestFit="1" customWidth="1"/>
    <col min="4355" max="4355" width="4.42578125" style="20" customWidth="1"/>
    <col min="4356" max="4356" width="5.28515625" style="20" customWidth="1"/>
    <col min="4357" max="4357" width="1.7109375" style="20" customWidth="1"/>
    <col min="4358" max="4358" width="5.42578125" style="20" bestFit="1" customWidth="1"/>
    <col min="4359" max="4359" width="4.42578125" style="20" customWidth="1"/>
    <col min="4360" max="4360" width="5.42578125" style="20" customWidth="1"/>
    <col min="4361" max="4361" width="1.7109375" style="20" customWidth="1"/>
    <col min="4362" max="4363" width="5" style="20" customWidth="1"/>
    <col min="4364" max="4364" width="5.42578125" style="20" customWidth="1"/>
    <col min="4365" max="4604" width="11.42578125" style="20"/>
    <col min="4605" max="4605" width="22.5703125" style="20" customWidth="1"/>
    <col min="4606" max="4606" width="5.140625" style="20" customWidth="1"/>
    <col min="4607" max="4607" width="4.42578125" style="20" customWidth="1"/>
    <col min="4608" max="4608" width="5.5703125" style="20" customWidth="1"/>
    <col min="4609" max="4609" width="1.7109375" style="20" customWidth="1"/>
    <col min="4610" max="4610" width="4.140625" style="20" bestFit="1" customWidth="1"/>
    <col min="4611" max="4611" width="4.42578125" style="20" customWidth="1"/>
    <col min="4612" max="4612" width="5.28515625" style="20" customWidth="1"/>
    <col min="4613" max="4613" width="1.7109375" style="20" customWidth="1"/>
    <col min="4614" max="4614" width="5.42578125" style="20" bestFit="1" customWidth="1"/>
    <col min="4615" max="4615" width="4.42578125" style="20" customWidth="1"/>
    <col min="4616" max="4616" width="5.42578125" style="20" customWidth="1"/>
    <col min="4617" max="4617" width="1.7109375" style="20" customWidth="1"/>
    <col min="4618" max="4619" width="5" style="20" customWidth="1"/>
    <col min="4620" max="4620" width="5.42578125" style="20" customWidth="1"/>
    <col min="4621" max="4860" width="11.42578125" style="20"/>
    <col min="4861" max="4861" width="22.5703125" style="20" customWidth="1"/>
    <col min="4862" max="4862" width="5.140625" style="20" customWidth="1"/>
    <col min="4863" max="4863" width="4.42578125" style="20" customWidth="1"/>
    <col min="4864" max="4864" width="5.5703125" style="20" customWidth="1"/>
    <col min="4865" max="4865" width="1.7109375" style="20" customWidth="1"/>
    <col min="4866" max="4866" width="4.140625" style="20" bestFit="1" customWidth="1"/>
    <col min="4867" max="4867" width="4.42578125" style="20" customWidth="1"/>
    <col min="4868" max="4868" width="5.28515625" style="20" customWidth="1"/>
    <col min="4869" max="4869" width="1.7109375" style="20" customWidth="1"/>
    <col min="4870" max="4870" width="5.42578125" style="20" bestFit="1" customWidth="1"/>
    <col min="4871" max="4871" width="4.42578125" style="20" customWidth="1"/>
    <col min="4872" max="4872" width="5.42578125" style="20" customWidth="1"/>
    <col min="4873" max="4873" width="1.7109375" style="20" customWidth="1"/>
    <col min="4874" max="4875" width="5" style="20" customWidth="1"/>
    <col min="4876" max="4876" width="5.42578125" style="20" customWidth="1"/>
    <col min="4877" max="5116" width="11.42578125" style="20"/>
    <col min="5117" max="5117" width="22.5703125" style="20" customWidth="1"/>
    <col min="5118" max="5118" width="5.140625" style="20" customWidth="1"/>
    <col min="5119" max="5119" width="4.42578125" style="20" customWidth="1"/>
    <col min="5120" max="5120" width="5.5703125" style="20" customWidth="1"/>
    <col min="5121" max="5121" width="1.7109375" style="20" customWidth="1"/>
    <col min="5122" max="5122" width="4.140625" style="20" bestFit="1" customWidth="1"/>
    <col min="5123" max="5123" width="4.42578125" style="20" customWidth="1"/>
    <col min="5124" max="5124" width="5.28515625" style="20" customWidth="1"/>
    <col min="5125" max="5125" width="1.7109375" style="20" customWidth="1"/>
    <col min="5126" max="5126" width="5.42578125" style="20" bestFit="1" customWidth="1"/>
    <col min="5127" max="5127" width="4.42578125" style="20" customWidth="1"/>
    <col min="5128" max="5128" width="5.42578125" style="20" customWidth="1"/>
    <col min="5129" max="5129" width="1.7109375" style="20" customWidth="1"/>
    <col min="5130" max="5131" width="5" style="20" customWidth="1"/>
    <col min="5132" max="5132" width="5.42578125" style="20" customWidth="1"/>
    <col min="5133" max="5372" width="11.42578125" style="20"/>
    <col min="5373" max="5373" width="22.5703125" style="20" customWidth="1"/>
    <col min="5374" max="5374" width="5.140625" style="20" customWidth="1"/>
    <col min="5375" max="5375" width="4.42578125" style="20" customWidth="1"/>
    <col min="5376" max="5376" width="5.5703125" style="20" customWidth="1"/>
    <col min="5377" max="5377" width="1.7109375" style="20" customWidth="1"/>
    <col min="5378" max="5378" width="4.140625" style="20" bestFit="1" customWidth="1"/>
    <col min="5379" max="5379" width="4.42578125" style="20" customWidth="1"/>
    <col min="5380" max="5380" width="5.28515625" style="20" customWidth="1"/>
    <col min="5381" max="5381" width="1.7109375" style="20" customWidth="1"/>
    <col min="5382" max="5382" width="5.42578125" style="20" bestFit="1" customWidth="1"/>
    <col min="5383" max="5383" width="4.42578125" style="20" customWidth="1"/>
    <col min="5384" max="5384" width="5.42578125" style="20" customWidth="1"/>
    <col min="5385" max="5385" width="1.7109375" style="20" customWidth="1"/>
    <col min="5386" max="5387" width="5" style="20" customWidth="1"/>
    <col min="5388" max="5388" width="5.42578125" style="20" customWidth="1"/>
    <col min="5389" max="5628" width="11.42578125" style="20"/>
    <col min="5629" max="5629" width="22.5703125" style="20" customWidth="1"/>
    <col min="5630" max="5630" width="5.140625" style="20" customWidth="1"/>
    <col min="5631" max="5631" width="4.42578125" style="20" customWidth="1"/>
    <col min="5632" max="5632" width="5.5703125" style="20" customWidth="1"/>
    <col min="5633" max="5633" width="1.7109375" style="20" customWidth="1"/>
    <col min="5634" max="5634" width="4.140625" style="20" bestFit="1" customWidth="1"/>
    <col min="5635" max="5635" width="4.42578125" style="20" customWidth="1"/>
    <col min="5636" max="5636" width="5.28515625" style="20" customWidth="1"/>
    <col min="5637" max="5637" width="1.7109375" style="20" customWidth="1"/>
    <col min="5638" max="5638" width="5.42578125" style="20" bestFit="1" customWidth="1"/>
    <col min="5639" max="5639" width="4.42578125" style="20" customWidth="1"/>
    <col min="5640" max="5640" width="5.42578125" style="20" customWidth="1"/>
    <col min="5641" max="5641" width="1.7109375" style="20" customWidth="1"/>
    <col min="5642" max="5643" width="5" style="20" customWidth="1"/>
    <col min="5644" max="5644" width="5.42578125" style="20" customWidth="1"/>
    <col min="5645" max="5884" width="11.42578125" style="20"/>
    <col min="5885" max="5885" width="22.5703125" style="20" customWidth="1"/>
    <col min="5886" max="5886" width="5.140625" style="20" customWidth="1"/>
    <col min="5887" max="5887" width="4.42578125" style="20" customWidth="1"/>
    <col min="5888" max="5888" width="5.5703125" style="20" customWidth="1"/>
    <col min="5889" max="5889" width="1.7109375" style="20" customWidth="1"/>
    <col min="5890" max="5890" width="4.140625" style="20" bestFit="1" customWidth="1"/>
    <col min="5891" max="5891" width="4.42578125" style="20" customWidth="1"/>
    <col min="5892" max="5892" width="5.28515625" style="20" customWidth="1"/>
    <col min="5893" max="5893" width="1.7109375" style="20" customWidth="1"/>
    <col min="5894" max="5894" width="5.42578125" style="20" bestFit="1" customWidth="1"/>
    <col min="5895" max="5895" width="4.42578125" style="20" customWidth="1"/>
    <col min="5896" max="5896" width="5.42578125" style="20" customWidth="1"/>
    <col min="5897" max="5897" width="1.7109375" style="20" customWidth="1"/>
    <col min="5898" max="5899" width="5" style="20" customWidth="1"/>
    <col min="5900" max="5900" width="5.42578125" style="20" customWidth="1"/>
    <col min="5901" max="6140" width="11.42578125" style="20"/>
    <col min="6141" max="6141" width="22.5703125" style="20" customWidth="1"/>
    <col min="6142" max="6142" width="5.140625" style="20" customWidth="1"/>
    <col min="6143" max="6143" width="4.42578125" style="20" customWidth="1"/>
    <col min="6144" max="6144" width="5.5703125" style="20" customWidth="1"/>
    <col min="6145" max="6145" width="1.7109375" style="20" customWidth="1"/>
    <col min="6146" max="6146" width="4.140625" style="20" bestFit="1" customWidth="1"/>
    <col min="6147" max="6147" width="4.42578125" style="20" customWidth="1"/>
    <col min="6148" max="6148" width="5.28515625" style="20" customWidth="1"/>
    <col min="6149" max="6149" width="1.7109375" style="20" customWidth="1"/>
    <col min="6150" max="6150" width="5.42578125" style="20" bestFit="1" customWidth="1"/>
    <col min="6151" max="6151" width="4.42578125" style="20" customWidth="1"/>
    <col min="6152" max="6152" width="5.42578125" style="20" customWidth="1"/>
    <col min="6153" max="6153" width="1.7109375" style="20" customWidth="1"/>
    <col min="6154" max="6155" width="5" style="20" customWidth="1"/>
    <col min="6156" max="6156" width="5.42578125" style="20" customWidth="1"/>
    <col min="6157" max="6396" width="11.42578125" style="20"/>
    <col min="6397" max="6397" width="22.5703125" style="20" customWidth="1"/>
    <col min="6398" max="6398" width="5.140625" style="20" customWidth="1"/>
    <col min="6399" max="6399" width="4.42578125" style="20" customWidth="1"/>
    <col min="6400" max="6400" width="5.5703125" style="20" customWidth="1"/>
    <col min="6401" max="6401" width="1.7109375" style="20" customWidth="1"/>
    <col min="6402" max="6402" width="4.140625" style="20" bestFit="1" customWidth="1"/>
    <col min="6403" max="6403" width="4.42578125" style="20" customWidth="1"/>
    <col min="6404" max="6404" width="5.28515625" style="20" customWidth="1"/>
    <col min="6405" max="6405" width="1.7109375" style="20" customWidth="1"/>
    <col min="6406" max="6406" width="5.42578125" style="20" bestFit="1" customWidth="1"/>
    <col min="6407" max="6407" width="4.42578125" style="20" customWidth="1"/>
    <col min="6408" max="6408" width="5.42578125" style="20" customWidth="1"/>
    <col min="6409" max="6409" width="1.7109375" style="20" customWidth="1"/>
    <col min="6410" max="6411" width="5" style="20" customWidth="1"/>
    <col min="6412" max="6412" width="5.42578125" style="20" customWidth="1"/>
    <col min="6413" max="6652" width="11.42578125" style="20"/>
    <col min="6653" max="6653" width="22.5703125" style="20" customWidth="1"/>
    <col min="6654" max="6654" width="5.140625" style="20" customWidth="1"/>
    <col min="6655" max="6655" width="4.42578125" style="20" customWidth="1"/>
    <col min="6656" max="6656" width="5.5703125" style="20" customWidth="1"/>
    <col min="6657" max="6657" width="1.7109375" style="20" customWidth="1"/>
    <col min="6658" max="6658" width="4.140625" style="20" bestFit="1" customWidth="1"/>
    <col min="6659" max="6659" width="4.42578125" style="20" customWidth="1"/>
    <col min="6660" max="6660" width="5.28515625" style="20" customWidth="1"/>
    <col min="6661" max="6661" width="1.7109375" style="20" customWidth="1"/>
    <col min="6662" max="6662" width="5.42578125" style="20" bestFit="1" customWidth="1"/>
    <col min="6663" max="6663" width="4.42578125" style="20" customWidth="1"/>
    <col min="6664" max="6664" width="5.42578125" style="20" customWidth="1"/>
    <col min="6665" max="6665" width="1.7109375" style="20" customWidth="1"/>
    <col min="6666" max="6667" width="5" style="20" customWidth="1"/>
    <col min="6668" max="6668" width="5.42578125" style="20" customWidth="1"/>
    <col min="6669" max="6908" width="11.42578125" style="20"/>
    <col min="6909" max="6909" width="22.5703125" style="20" customWidth="1"/>
    <col min="6910" max="6910" width="5.140625" style="20" customWidth="1"/>
    <col min="6911" max="6911" width="4.42578125" style="20" customWidth="1"/>
    <col min="6912" max="6912" width="5.5703125" style="20" customWidth="1"/>
    <col min="6913" max="6913" width="1.7109375" style="20" customWidth="1"/>
    <col min="6914" max="6914" width="4.140625" style="20" bestFit="1" customWidth="1"/>
    <col min="6915" max="6915" width="4.42578125" style="20" customWidth="1"/>
    <col min="6916" max="6916" width="5.28515625" style="20" customWidth="1"/>
    <col min="6917" max="6917" width="1.7109375" style="20" customWidth="1"/>
    <col min="6918" max="6918" width="5.42578125" style="20" bestFit="1" customWidth="1"/>
    <col min="6919" max="6919" width="4.42578125" style="20" customWidth="1"/>
    <col min="6920" max="6920" width="5.42578125" style="20" customWidth="1"/>
    <col min="6921" max="6921" width="1.7109375" style="20" customWidth="1"/>
    <col min="6922" max="6923" width="5" style="20" customWidth="1"/>
    <col min="6924" max="6924" width="5.42578125" style="20" customWidth="1"/>
    <col min="6925" max="7164" width="11.42578125" style="20"/>
    <col min="7165" max="7165" width="22.5703125" style="20" customWidth="1"/>
    <col min="7166" max="7166" width="5.140625" style="20" customWidth="1"/>
    <col min="7167" max="7167" width="4.42578125" style="20" customWidth="1"/>
    <col min="7168" max="7168" width="5.5703125" style="20" customWidth="1"/>
    <col min="7169" max="7169" width="1.7109375" style="20" customWidth="1"/>
    <col min="7170" max="7170" width="4.140625" style="20" bestFit="1" customWidth="1"/>
    <col min="7171" max="7171" width="4.42578125" style="20" customWidth="1"/>
    <col min="7172" max="7172" width="5.28515625" style="20" customWidth="1"/>
    <col min="7173" max="7173" width="1.7109375" style="20" customWidth="1"/>
    <col min="7174" max="7174" width="5.42578125" style="20" bestFit="1" customWidth="1"/>
    <col min="7175" max="7175" width="4.42578125" style="20" customWidth="1"/>
    <col min="7176" max="7176" width="5.42578125" style="20" customWidth="1"/>
    <col min="7177" max="7177" width="1.7109375" style="20" customWidth="1"/>
    <col min="7178" max="7179" width="5" style="20" customWidth="1"/>
    <col min="7180" max="7180" width="5.42578125" style="20" customWidth="1"/>
    <col min="7181" max="7420" width="11.42578125" style="20"/>
    <col min="7421" max="7421" width="22.5703125" style="20" customWidth="1"/>
    <col min="7422" max="7422" width="5.140625" style="20" customWidth="1"/>
    <col min="7423" max="7423" width="4.42578125" style="20" customWidth="1"/>
    <col min="7424" max="7424" width="5.5703125" style="20" customWidth="1"/>
    <col min="7425" max="7425" width="1.7109375" style="20" customWidth="1"/>
    <col min="7426" max="7426" width="4.140625" style="20" bestFit="1" customWidth="1"/>
    <col min="7427" max="7427" width="4.42578125" style="20" customWidth="1"/>
    <col min="7428" max="7428" width="5.28515625" style="20" customWidth="1"/>
    <col min="7429" max="7429" width="1.7109375" style="20" customWidth="1"/>
    <col min="7430" max="7430" width="5.42578125" style="20" bestFit="1" customWidth="1"/>
    <col min="7431" max="7431" width="4.42578125" style="20" customWidth="1"/>
    <col min="7432" max="7432" width="5.42578125" style="20" customWidth="1"/>
    <col min="7433" max="7433" width="1.7109375" style="20" customWidth="1"/>
    <col min="7434" max="7435" width="5" style="20" customWidth="1"/>
    <col min="7436" max="7436" width="5.42578125" style="20" customWidth="1"/>
    <col min="7437" max="7676" width="11.42578125" style="20"/>
    <col min="7677" max="7677" width="22.5703125" style="20" customWidth="1"/>
    <col min="7678" max="7678" width="5.140625" style="20" customWidth="1"/>
    <col min="7679" max="7679" width="4.42578125" style="20" customWidth="1"/>
    <col min="7680" max="7680" width="5.5703125" style="20" customWidth="1"/>
    <col min="7681" max="7681" width="1.7109375" style="20" customWidth="1"/>
    <col min="7682" max="7682" width="4.140625" style="20" bestFit="1" customWidth="1"/>
    <col min="7683" max="7683" width="4.42578125" style="20" customWidth="1"/>
    <col min="7684" max="7684" width="5.28515625" style="20" customWidth="1"/>
    <col min="7685" max="7685" width="1.7109375" style="20" customWidth="1"/>
    <col min="7686" max="7686" width="5.42578125" style="20" bestFit="1" customWidth="1"/>
    <col min="7687" max="7687" width="4.42578125" style="20" customWidth="1"/>
    <col min="7688" max="7688" width="5.42578125" style="20" customWidth="1"/>
    <col min="7689" max="7689" width="1.7109375" style="20" customWidth="1"/>
    <col min="7690" max="7691" width="5" style="20" customWidth="1"/>
    <col min="7692" max="7692" width="5.42578125" style="20" customWidth="1"/>
    <col min="7693" max="7932" width="11.42578125" style="20"/>
    <col min="7933" max="7933" width="22.5703125" style="20" customWidth="1"/>
    <col min="7934" max="7934" width="5.140625" style="20" customWidth="1"/>
    <col min="7935" max="7935" width="4.42578125" style="20" customWidth="1"/>
    <col min="7936" max="7936" width="5.5703125" style="20" customWidth="1"/>
    <col min="7937" max="7937" width="1.7109375" style="20" customWidth="1"/>
    <col min="7938" max="7938" width="4.140625" style="20" bestFit="1" customWidth="1"/>
    <col min="7939" max="7939" width="4.42578125" style="20" customWidth="1"/>
    <col min="7940" max="7940" width="5.28515625" style="20" customWidth="1"/>
    <col min="7941" max="7941" width="1.7109375" style="20" customWidth="1"/>
    <col min="7942" max="7942" width="5.42578125" style="20" bestFit="1" customWidth="1"/>
    <col min="7943" max="7943" width="4.42578125" style="20" customWidth="1"/>
    <col min="7944" max="7944" width="5.42578125" style="20" customWidth="1"/>
    <col min="7945" max="7945" width="1.7109375" style="20" customWidth="1"/>
    <col min="7946" max="7947" width="5" style="20" customWidth="1"/>
    <col min="7948" max="7948" width="5.42578125" style="20" customWidth="1"/>
    <col min="7949" max="8188" width="11.42578125" style="20"/>
    <col min="8189" max="8189" width="22.5703125" style="20" customWidth="1"/>
    <col min="8190" max="8190" width="5.140625" style="20" customWidth="1"/>
    <col min="8191" max="8191" width="4.42578125" style="20" customWidth="1"/>
    <col min="8192" max="8192" width="5.5703125" style="20" customWidth="1"/>
    <col min="8193" max="8193" width="1.7109375" style="20" customWidth="1"/>
    <col min="8194" max="8194" width="4.140625" style="20" bestFit="1" customWidth="1"/>
    <col min="8195" max="8195" width="4.42578125" style="20" customWidth="1"/>
    <col min="8196" max="8196" width="5.28515625" style="20" customWidth="1"/>
    <col min="8197" max="8197" width="1.7109375" style="20" customWidth="1"/>
    <col min="8198" max="8198" width="5.42578125" style="20" bestFit="1" customWidth="1"/>
    <col min="8199" max="8199" width="4.42578125" style="20" customWidth="1"/>
    <col min="8200" max="8200" width="5.42578125" style="20" customWidth="1"/>
    <col min="8201" max="8201" width="1.7109375" style="20" customWidth="1"/>
    <col min="8202" max="8203" width="5" style="20" customWidth="1"/>
    <col min="8204" max="8204" width="5.42578125" style="20" customWidth="1"/>
    <col min="8205" max="8444" width="11.42578125" style="20"/>
    <col min="8445" max="8445" width="22.5703125" style="20" customWidth="1"/>
    <col min="8446" max="8446" width="5.140625" style="20" customWidth="1"/>
    <col min="8447" max="8447" width="4.42578125" style="20" customWidth="1"/>
    <col min="8448" max="8448" width="5.5703125" style="20" customWidth="1"/>
    <col min="8449" max="8449" width="1.7109375" style="20" customWidth="1"/>
    <col min="8450" max="8450" width="4.140625" style="20" bestFit="1" customWidth="1"/>
    <col min="8451" max="8451" width="4.42578125" style="20" customWidth="1"/>
    <col min="8452" max="8452" width="5.28515625" style="20" customWidth="1"/>
    <col min="8453" max="8453" width="1.7109375" style="20" customWidth="1"/>
    <col min="8454" max="8454" width="5.42578125" style="20" bestFit="1" customWidth="1"/>
    <col min="8455" max="8455" width="4.42578125" style="20" customWidth="1"/>
    <col min="8456" max="8456" width="5.42578125" style="20" customWidth="1"/>
    <col min="8457" max="8457" width="1.7109375" style="20" customWidth="1"/>
    <col min="8458" max="8459" width="5" style="20" customWidth="1"/>
    <col min="8460" max="8460" width="5.42578125" style="20" customWidth="1"/>
    <col min="8461" max="8700" width="11.42578125" style="20"/>
    <col min="8701" max="8701" width="22.5703125" style="20" customWidth="1"/>
    <col min="8702" max="8702" width="5.140625" style="20" customWidth="1"/>
    <col min="8703" max="8703" width="4.42578125" style="20" customWidth="1"/>
    <col min="8704" max="8704" width="5.5703125" style="20" customWidth="1"/>
    <col min="8705" max="8705" width="1.7109375" style="20" customWidth="1"/>
    <col min="8706" max="8706" width="4.140625" style="20" bestFit="1" customWidth="1"/>
    <col min="8707" max="8707" width="4.42578125" style="20" customWidth="1"/>
    <col min="8708" max="8708" width="5.28515625" style="20" customWidth="1"/>
    <col min="8709" max="8709" width="1.7109375" style="20" customWidth="1"/>
    <col min="8710" max="8710" width="5.42578125" style="20" bestFit="1" customWidth="1"/>
    <col min="8711" max="8711" width="4.42578125" style="20" customWidth="1"/>
    <col min="8712" max="8712" width="5.42578125" style="20" customWidth="1"/>
    <col min="8713" max="8713" width="1.7109375" style="20" customWidth="1"/>
    <col min="8714" max="8715" width="5" style="20" customWidth="1"/>
    <col min="8716" max="8716" width="5.42578125" style="20" customWidth="1"/>
    <col min="8717" max="8956" width="11.42578125" style="20"/>
    <col min="8957" max="8957" width="22.5703125" style="20" customWidth="1"/>
    <col min="8958" max="8958" width="5.140625" style="20" customWidth="1"/>
    <col min="8959" max="8959" width="4.42578125" style="20" customWidth="1"/>
    <col min="8960" max="8960" width="5.5703125" style="20" customWidth="1"/>
    <col min="8961" max="8961" width="1.7109375" style="20" customWidth="1"/>
    <col min="8962" max="8962" width="4.140625" style="20" bestFit="1" customWidth="1"/>
    <col min="8963" max="8963" width="4.42578125" style="20" customWidth="1"/>
    <col min="8964" max="8964" width="5.28515625" style="20" customWidth="1"/>
    <col min="8965" max="8965" width="1.7109375" style="20" customWidth="1"/>
    <col min="8966" max="8966" width="5.42578125" style="20" bestFit="1" customWidth="1"/>
    <col min="8967" max="8967" width="4.42578125" style="20" customWidth="1"/>
    <col min="8968" max="8968" width="5.42578125" style="20" customWidth="1"/>
    <col min="8969" max="8969" width="1.7109375" style="20" customWidth="1"/>
    <col min="8970" max="8971" width="5" style="20" customWidth="1"/>
    <col min="8972" max="8972" width="5.42578125" style="20" customWidth="1"/>
    <col min="8973" max="9212" width="11.42578125" style="20"/>
    <col min="9213" max="9213" width="22.5703125" style="20" customWidth="1"/>
    <col min="9214" max="9214" width="5.140625" style="20" customWidth="1"/>
    <col min="9215" max="9215" width="4.42578125" style="20" customWidth="1"/>
    <col min="9216" max="9216" width="5.5703125" style="20" customWidth="1"/>
    <col min="9217" max="9217" width="1.7109375" style="20" customWidth="1"/>
    <col min="9218" max="9218" width="4.140625" style="20" bestFit="1" customWidth="1"/>
    <col min="9219" max="9219" width="4.42578125" style="20" customWidth="1"/>
    <col min="9220" max="9220" width="5.28515625" style="20" customWidth="1"/>
    <col min="9221" max="9221" width="1.7109375" style="20" customWidth="1"/>
    <col min="9222" max="9222" width="5.42578125" style="20" bestFit="1" customWidth="1"/>
    <col min="9223" max="9223" width="4.42578125" style="20" customWidth="1"/>
    <col min="9224" max="9224" width="5.42578125" style="20" customWidth="1"/>
    <col min="9225" max="9225" width="1.7109375" style="20" customWidth="1"/>
    <col min="9226" max="9227" width="5" style="20" customWidth="1"/>
    <col min="9228" max="9228" width="5.42578125" style="20" customWidth="1"/>
    <col min="9229" max="9468" width="11.42578125" style="20"/>
    <col min="9469" max="9469" width="22.5703125" style="20" customWidth="1"/>
    <col min="9470" max="9470" width="5.140625" style="20" customWidth="1"/>
    <col min="9471" max="9471" width="4.42578125" style="20" customWidth="1"/>
    <col min="9472" max="9472" width="5.5703125" style="20" customWidth="1"/>
    <col min="9473" max="9473" width="1.7109375" style="20" customWidth="1"/>
    <col min="9474" max="9474" width="4.140625" style="20" bestFit="1" customWidth="1"/>
    <col min="9475" max="9475" width="4.42578125" style="20" customWidth="1"/>
    <col min="9476" max="9476" width="5.28515625" style="20" customWidth="1"/>
    <col min="9477" max="9477" width="1.7109375" style="20" customWidth="1"/>
    <col min="9478" max="9478" width="5.42578125" style="20" bestFit="1" customWidth="1"/>
    <col min="9479" max="9479" width="4.42578125" style="20" customWidth="1"/>
    <col min="9480" max="9480" width="5.42578125" style="20" customWidth="1"/>
    <col min="9481" max="9481" width="1.7109375" style="20" customWidth="1"/>
    <col min="9482" max="9483" width="5" style="20" customWidth="1"/>
    <col min="9484" max="9484" width="5.42578125" style="20" customWidth="1"/>
    <col min="9485" max="9724" width="11.42578125" style="20"/>
    <col min="9725" max="9725" width="22.5703125" style="20" customWidth="1"/>
    <col min="9726" max="9726" width="5.140625" style="20" customWidth="1"/>
    <col min="9727" max="9727" width="4.42578125" style="20" customWidth="1"/>
    <col min="9728" max="9728" width="5.5703125" style="20" customWidth="1"/>
    <col min="9729" max="9729" width="1.7109375" style="20" customWidth="1"/>
    <col min="9730" max="9730" width="4.140625" style="20" bestFit="1" customWidth="1"/>
    <col min="9731" max="9731" width="4.42578125" style="20" customWidth="1"/>
    <col min="9732" max="9732" width="5.28515625" style="20" customWidth="1"/>
    <col min="9733" max="9733" width="1.7109375" style="20" customWidth="1"/>
    <col min="9734" max="9734" width="5.42578125" style="20" bestFit="1" customWidth="1"/>
    <col min="9735" max="9735" width="4.42578125" style="20" customWidth="1"/>
    <col min="9736" max="9736" width="5.42578125" style="20" customWidth="1"/>
    <col min="9737" max="9737" width="1.7109375" style="20" customWidth="1"/>
    <col min="9738" max="9739" width="5" style="20" customWidth="1"/>
    <col min="9740" max="9740" width="5.42578125" style="20" customWidth="1"/>
    <col min="9741" max="9980" width="11.42578125" style="20"/>
    <col min="9981" max="9981" width="22.5703125" style="20" customWidth="1"/>
    <col min="9982" max="9982" width="5.140625" style="20" customWidth="1"/>
    <col min="9983" max="9983" width="4.42578125" style="20" customWidth="1"/>
    <col min="9984" max="9984" width="5.5703125" style="20" customWidth="1"/>
    <col min="9985" max="9985" width="1.7109375" style="20" customWidth="1"/>
    <col min="9986" max="9986" width="4.140625" style="20" bestFit="1" customWidth="1"/>
    <col min="9987" max="9987" width="4.42578125" style="20" customWidth="1"/>
    <col min="9988" max="9988" width="5.28515625" style="20" customWidth="1"/>
    <col min="9989" max="9989" width="1.7109375" style="20" customWidth="1"/>
    <col min="9990" max="9990" width="5.42578125" style="20" bestFit="1" customWidth="1"/>
    <col min="9991" max="9991" width="4.42578125" style="20" customWidth="1"/>
    <col min="9992" max="9992" width="5.42578125" style="20" customWidth="1"/>
    <col min="9993" max="9993" width="1.7109375" style="20" customWidth="1"/>
    <col min="9994" max="9995" width="5" style="20" customWidth="1"/>
    <col min="9996" max="9996" width="5.42578125" style="20" customWidth="1"/>
    <col min="9997" max="10236" width="11.42578125" style="20"/>
    <col min="10237" max="10237" width="22.5703125" style="20" customWidth="1"/>
    <col min="10238" max="10238" width="5.140625" style="20" customWidth="1"/>
    <col min="10239" max="10239" width="4.42578125" style="20" customWidth="1"/>
    <col min="10240" max="10240" width="5.5703125" style="20" customWidth="1"/>
    <col min="10241" max="10241" width="1.7109375" style="20" customWidth="1"/>
    <col min="10242" max="10242" width="4.140625" style="20" bestFit="1" customWidth="1"/>
    <col min="10243" max="10243" width="4.42578125" style="20" customWidth="1"/>
    <col min="10244" max="10244" width="5.28515625" style="20" customWidth="1"/>
    <col min="10245" max="10245" width="1.7109375" style="20" customWidth="1"/>
    <col min="10246" max="10246" width="5.42578125" style="20" bestFit="1" customWidth="1"/>
    <col min="10247" max="10247" width="4.42578125" style="20" customWidth="1"/>
    <col min="10248" max="10248" width="5.42578125" style="20" customWidth="1"/>
    <col min="10249" max="10249" width="1.7109375" style="20" customWidth="1"/>
    <col min="10250" max="10251" width="5" style="20" customWidth="1"/>
    <col min="10252" max="10252" width="5.42578125" style="20" customWidth="1"/>
    <col min="10253" max="10492" width="11.42578125" style="20"/>
    <col min="10493" max="10493" width="22.5703125" style="20" customWidth="1"/>
    <col min="10494" max="10494" width="5.140625" style="20" customWidth="1"/>
    <col min="10495" max="10495" width="4.42578125" style="20" customWidth="1"/>
    <col min="10496" max="10496" width="5.5703125" style="20" customWidth="1"/>
    <col min="10497" max="10497" width="1.7109375" style="20" customWidth="1"/>
    <col min="10498" max="10498" width="4.140625" style="20" bestFit="1" customWidth="1"/>
    <col min="10499" max="10499" width="4.42578125" style="20" customWidth="1"/>
    <col min="10500" max="10500" width="5.28515625" style="20" customWidth="1"/>
    <col min="10501" max="10501" width="1.7109375" style="20" customWidth="1"/>
    <col min="10502" max="10502" width="5.42578125" style="20" bestFit="1" customWidth="1"/>
    <col min="10503" max="10503" width="4.42578125" style="20" customWidth="1"/>
    <col min="10504" max="10504" width="5.42578125" style="20" customWidth="1"/>
    <col min="10505" max="10505" width="1.7109375" style="20" customWidth="1"/>
    <col min="10506" max="10507" width="5" style="20" customWidth="1"/>
    <col min="10508" max="10508" width="5.42578125" style="20" customWidth="1"/>
    <col min="10509" max="10748" width="11.42578125" style="20"/>
    <col min="10749" max="10749" width="22.5703125" style="20" customWidth="1"/>
    <col min="10750" max="10750" width="5.140625" style="20" customWidth="1"/>
    <col min="10751" max="10751" width="4.42578125" style="20" customWidth="1"/>
    <col min="10752" max="10752" width="5.5703125" style="20" customWidth="1"/>
    <col min="10753" max="10753" width="1.7109375" style="20" customWidth="1"/>
    <col min="10754" max="10754" width="4.140625" style="20" bestFit="1" customWidth="1"/>
    <col min="10755" max="10755" width="4.42578125" style="20" customWidth="1"/>
    <col min="10756" max="10756" width="5.28515625" style="20" customWidth="1"/>
    <col min="10757" max="10757" width="1.7109375" style="20" customWidth="1"/>
    <col min="10758" max="10758" width="5.42578125" style="20" bestFit="1" customWidth="1"/>
    <col min="10759" max="10759" width="4.42578125" style="20" customWidth="1"/>
    <col min="10760" max="10760" width="5.42578125" style="20" customWidth="1"/>
    <col min="10761" max="10761" width="1.7109375" style="20" customWidth="1"/>
    <col min="10762" max="10763" width="5" style="20" customWidth="1"/>
    <col min="10764" max="10764" width="5.42578125" style="20" customWidth="1"/>
    <col min="10765" max="11004" width="11.42578125" style="20"/>
    <col min="11005" max="11005" width="22.5703125" style="20" customWidth="1"/>
    <col min="11006" max="11006" width="5.140625" style="20" customWidth="1"/>
    <col min="11007" max="11007" width="4.42578125" style="20" customWidth="1"/>
    <col min="11008" max="11008" width="5.5703125" style="20" customWidth="1"/>
    <col min="11009" max="11009" width="1.7109375" style="20" customWidth="1"/>
    <col min="11010" max="11010" width="4.140625" style="20" bestFit="1" customWidth="1"/>
    <col min="11011" max="11011" width="4.42578125" style="20" customWidth="1"/>
    <col min="11012" max="11012" width="5.28515625" style="20" customWidth="1"/>
    <col min="11013" max="11013" width="1.7109375" style="20" customWidth="1"/>
    <col min="11014" max="11014" width="5.42578125" style="20" bestFit="1" customWidth="1"/>
    <col min="11015" max="11015" width="4.42578125" style="20" customWidth="1"/>
    <col min="11016" max="11016" width="5.42578125" style="20" customWidth="1"/>
    <col min="11017" max="11017" width="1.7109375" style="20" customWidth="1"/>
    <col min="11018" max="11019" width="5" style="20" customWidth="1"/>
    <col min="11020" max="11020" width="5.42578125" style="20" customWidth="1"/>
    <col min="11021" max="11260" width="11.42578125" style="20"/>
    <col min="11261" max="11261" width="22.5703125" style="20" customWidth="1"/>
    <col min="11262" max="11262" width="5.140625" style="20" customWidth="1"/>
    <col min="11263" max="11263" width="4.42578125" style="20" customWidth="1"/>
    <col min="11264" max="11264" width="5.5703125" style="20" customWidth="1"/>
    <col min="11265" max="11265" width="1.7109375" style="20" customWidth="1"/>
    <col min="11266" max="11266" width="4.140625" style="20" bestFit="1" customWidth="1"/>
    <col min="11267" max="11267" width="4.42578125" style="20" customWidth="1"/>
    <col min="11268" max="11268" width="5.28515625" style="20" customWidth="1"/>
    <col min="11269" max="11269" width="1.7109375" style="20" customWidth="1"/>
    <col min="11270" max="11270" width="5.42578125" style="20" bestFit="1" customWidth="1"/>
    <col min="11271" max="11271" width="4.42578125" style="20" customWidth="1"/>
    <col min="11272" max="11272" width="5.42578125" style="20" customWidth="1"/>
    <col min="11273" max="11273" width="1.7109375" style="20" customWidth="1"/>
    <col min="11274" max="11275" width="5" style="20" customWidth="1"/>
    <col min="11276" max="11276" width="5.42578125" style="20" customWidth="1"/>
    <col min="11277" max="11516" width="11.42578125" style="20"/>
    <col min="11517" max="11517" width="22.5703125" style="20" customWidth="1"/>
    <col min="11518" max="11518" width="5.140625" style="20" customWidth="1"/>
    <col min="11519" max="11519" width="4.42578125" style="20" customWidth="1"/>
    <col min="11520" max="11520" width="5.5703125" style="20" customWidth="1"/>
    <col min="11521" max="11521" width="1.7109375" style="20" customWidth="1"/>
    <col min="11522" max="11522" width="4.140625" style="20" bestFit="1" customWidth="1"/>
    <col min="11523" max="11523" width="4.42578125" style="20" customWidth="1"/>
    <col min="11524" max="11524" width="5.28515625" style="20" customWidth="1"/>
    <col min="11525" max="11525" width="1.7109375" style="20" customWidth="1"/>
    <col min="11526" max="11526" width="5.42578125" style="20" bestFit="1" customWidth="1"/>
    <col min="11527" max="11527" width="4.42578125" style="20" customWidth="1"/>
    <col min="11528" max="11528" width="5.42578125" style="20" customWidth="1"/>
    <col min="11529" max="11529" width="1.7109375" style="20" customWidth="1"/>
    <col min="11530" max="11531" width="5" style="20" customWidth="1"/>
    <col min="11532" max="11532" width="5.42578125" style="20" customWidth="1"/>
    <col min="11533" max="11772" width="11.42578125" style="20"/>
    <col min="11773" max="11773" width="22.5703125" style="20" customWidth="1"/>
    <col min="11774" max="11774" width="5.140625" style="20" customWidth="1"/>
    <col min="11775" max="11775" width="4.42578125" style="20" customWidth="1"/>
    <col min="11776" max="11776" width="5.5703125" style="20" customWidth="1"/>
    <col min="11777" max="11777" width="1.7109375" style="20" customWidth="1"/>
    <col min="11778" max="11778" width="4.140625" style="20" bestFit="1" customWidth="1"/>
    <col min="11779" max="11779" width="4.42578125" style="20" customWidth="1"/>
    <col min="11780" max="11780" width="5.28515625" style="20" customWidth="1"/>
    <col min="11781" max="11781" width="1.7109375" style="20" customWidth="1"/>
    <col min="11782" max="11782" width="5.42578125" style="20" bestFit="1" customWidth="1"/>
    <col min="11783" max="11783" width="4.42578125" style="20" customWidth="1"/>
    <col min="11784" max="11784" width="5.42578125" style="20" customWidth="1"/>
    <col min="11785" max="11785" width="1.7109375" style="20" customWidth="1"/>
    <col min="11786" max="11787" width="5" style="20" customWidth="1"/>
    <col min="11788" max="11788" width="5.42578125" style="20" customWidth="1"/>
    <col min="11789" max="12028" width="11.42578125" style="20"/>
    <col min="12029" max="12029" width="22.5703125" style="20" customWidth="1"/>
    <col min="12030" max="12030" width="5.140625" style="20" customWidth="1"/>
    <col min="12031" max="12031" width="4.42578125" style="20" customWidth="1"/>
    <col min="12032" max="12032" width="5.5703125" style="20" customWidth="1"/>
    <col min="12033" max="12033" width="1.7109375" style="20" customWidth="1"/>
    <col min="12034" max="12034" width="4.140625" style="20" bestFit="1" customWidth="1"/>
    <col min="12035" max="12035" width="4.42578125" style="20" customWidth="1"/>
    <col min="12036" max="12036" width="5.28515625" style="20" customWidth="1"/>
    <col min="12037" max="12037" width="1.7109375" style="20" customWidth="1"/>
    <col min="12038" max="12038" width="5.42578125" style="20" bestFit="1" customWidth="1"/>
    <col min="12039" max="12039" width="4.42578125" style="20" customWidth="1"/>
    <col min="12040" max="12040" width="5.42578125" style="20" customWidth="1"/>
    <col min="12041" max="12041" width="1.7109375" style="20" customWidth="1"/>
    <col min="12042" max="12043" width="5" style="20" customWidth="1"/>
    <col min="12044" max="12044" width="5.42578125" style="20" customWidth="1"/>
    <col min="12045" max="12284" width="11.42578125" style="20"/>
    <col min="12285" max="12285" width="22.5703125" style="20" customWidth="1"/>
    <col min="12286" max="12286" width="5.140625" style="20" customWidth="1"/>
    <col min="12287" max="12287" width="4.42578125" style="20" customWidth="1"/>
    <col min="12288" max="12288" width="5.5703125" style="20" customWidth="1"/>
    <col min="12289" max="12289" width="1.7109375" style="20" customWidth="1"/>
    <col min="12290" max="12290" width="4.140625" style="20" bestFit="1" customWidth="1"/>
    <col min="12291" max="12291" width="4.42578125" style="20" customWidth="1"/>
    <col min="12292" max="12292" width="5.28515625" style="20" customWidth="1"/>
    <col min="12293" max="12293" width="1.7109375" style="20" customWidth="1"/>
    <col min="12294" max="12294" width="5.42578125" style="20" bestFit="1" customWidth="1"/>
    <col min="12295" max="12295" width="4.42578125" style="20" customWidth="1"/>
    <col min="12296" max="12296" width="5.42578125" style="20" customWidth="1"/>
    <col min="12297" max="12297" width="1.7109375" style="20" customWidth="1"/>
    <col min="12298" max="12299" width="5" style="20" customWidth="1"/>
    <col min="12300" max="12300" width="5.42578125" style="20" customWidth="1"/>
    <col min="12301" max="12540" width="11.42578125" style="20"/>
    <col min="12541" max="12541" width="22.5703125" style="20" customWidth="1"/>
    <col min="12542" max="12542" width="5.140625" style="20" customWidth="1"/>
    <col min="12543" max="12543" width="4.42578125" style="20" customWidth="1"/>
    <col min="12544" max="12544" width="5.5703125" style="20" customWidth="1"/>
    <col min="12545" max="12545" width="1.7109375" style="20" customWidth="1"/>
    <col min="12546" max="12546" width="4.140625" style="20" bestFit="1" customWidth="1"/>
    <col min="12547" max="12547" width="4.42578125" style="20" customWidth="1"/>
    <col min="12548" max="12548" width="5.28515625" style="20" customWidth="1"/>
    <col min="12549" max="12549" width="1.7109375" style="20" customWidth="1"/>
    <col min="12550" max="12550" width="5.42578125" style="20" bestFit="1" customWidth="1"/>
    <col min="12551" max="12551" width="4.42578125" style="20" customWidth="1"/>
    <col min="12552" max="12552" width="5.42578125" style="20" customWidth="1"/>
    <col min="12553" max="12553" width="1.7109375" style="20" customWidth="1"/>
    <col min="12554" max="12555" width="5" style="20" customWidth="1"/>
    <col min="12556" max="12556" width="5.42578125" style="20" customWidth="1"/>
    <col min="12557" max="12796" width="11.42578125" style="20"/>
    <col min="12797" max="12797" width="22.5703125" style="20" customWidth="1"/>
    <col min="12798" max="12798" width="5.140625" style="20" customWidth="1"/>
    <col min="12799" max="12799" width="4.42578125" style="20" customWidth="1"/>
    <col min="12800" max="12800" width="5.5703125" style="20" customWidth="1"/>
    <col min="12801" max="12801" width="1.7109375" style="20" customWidth="1"/>
    <col min="12802" max="12802" width="4.140625" style="20" bestFit="1" customWidth="1"/>
    <col min="12803" max="12803" width="4.42578125" style="20" customWidth="1"/>
    <col min="12804" max="12804" width="5.28515625" style="20" customWidth="1"/>
    <col min="12805" max="12805" width="1.7109375" style="20" customWidth="1"/>
    <col min="12806" max="12806" width="5.42578125" style="20" bestFit="1" customWidth="1"/>
    <col min="12807" max="12807" width="4.42578125" style="20" customWidth="1"/>
    <col min="12808" max="12808" width="5.42578125" style="20" customWidth="1"/>
    <col min="12809" max="12809" width="1.7109375" style="20" customWidth="1"/>
    <col min="12810" max="12811" width="5" style="20" customWidth="1"/>
    <col min="12812" max="12812" width="5.42578125" style="20" customWidth="1"/>
    <col min="12813" max="13052" width="11.42578125" style="20"/>
    <col min="13053" max="13053" width="22.5703125" style="20" customWidth="1"/>
    <col min="13054" max="13054" width="5.140625" style="20" customWidth="1"/>
    <col min="13055" max="13055" width="4.42578125" style="20" customWidth="1"/>
    <col min="13056" max="13056" width="5.5703125" style="20" customWidth="1"/>
    <col min="13057" max="13057" width="1.7109375" style="20" customWidth="1"/>
    <col min="13058" max="13058" width="4.140625" style="20" bestFit="1" customWidth="1"/>
    <col min="13059" max="13059" width="4.42578125" style="20" customWidth="1"/>
    <col min="13060" max="13060" width="5.28515625" style="20" customWidth="1"/>
    <col min="13061" max="13061" width="1.7109375" style="20" customWidth="1"/>
    <col min="13062" max="13062" width="5.42578125" style="20" bestFit="1" customWidth="1"/>
    <col min="13063" max="13063" width="4.42578125" style="20" customWidth="1"/>
    <col min="13064" max="13064" width="5.42578125" style="20" customWidth="1"/>
    <col min="13065" max="13065" width="1.7109375" style="20" customWidth="1"/>
    <col min="13066" max="13067" width="5" style="20" customWidth="1"/>
    <col min="13068" max="13068" width="5.42578125" style="20" customWidth="1"/>
    <col min="13069" max="13308" width="11.42578125" style="20"/>
    <col min="13309" max="13309" width="22.5703125" style="20" customWidth="1"/>
    <col min="13310" max="13310" width="5.140625" style="20" customWidth="1"/>
    <col min="13311" max="13311" width="4.42578125" style="20" customWidth="1"/>
    <col min="13312" max="13312" width="5.5703125" style="20" customWidth="1"/>
    <col min="13313" max="13313" width="1.7109375" style="20" customWidth="1"/>
    <col min="13314" max="13314" width="4.140625" style="20" bestFit="1" customWidth="1"/>
    <col min="13315" max="13315" width="4.42578125" style="20" customWidth="1"/>
    <col min="13316" max="13316" width="5.28515625" style="20" customWidth="1"/>
    <col min="13317" max="13317" width="1.7109375" style="20" customWidth="1"/>
    <col min="13318" max="13318" width="5.42578125" style="20" bestFit="1" customWidth="1"/>
    <col min="13319" max="13319" width="4.42578125" style="20" customWidth="1"/>
    <col min="13320" max="13320" width="5.42578125" style="20" customWidth="1"/>
    <col min="13321" max="13321" width="1.7109375" style="20" customWidth="1"/>
    <col min="13322" max="13323" width="5" style="20" customWidth="1"/>
    <col min="13324" max="13324" width="5.42578125" style="20" customWidth="1"/>
    <col min="13325" max="13564" width="11.42578125" style="20"/>
    <col min="13565" max="13565" width="22.5703125" style="20" customWidth="1"/>
    <col min="13566" max="13566" width="5.140625" style="20" customWidth="1"/>
    <col min="13567" max="13567" width="4.42578125" style="20" customWidth="1"/>
    <col min="13568" max="13568" width="5.5703125" style="20" customWidth="1"/>
    <col min="13569" max="13569" width="1.7109375" style="20" customWidth="1"/>
    <col min="13570" max="13570" width="4.140625" style="20" bestFit="1" customWidth="1"/>
    <col min="13571" max="13571" width="4.42578125" style="20" customWidth="1"/>
    <col min="13572" max="13572" width="5.28515625" style="20" customWidth="1"/>
    <col min="13573" max="13573" width="1.7109375" style="20" customWidth="1"/>
    <col min="13574" max="13574" width="5.42578125" style="20" bestFit="1" customWidth="1"/>
    <col min="13575" max="13575" width="4.42578125" style="20" customWidth="1"/>
    <col min="13576" max="13576" width="5.42578125" style="20" customWidth="1"/>
    <col min="13577" max="13577" width="1.7109375" style="20" customWidth="1"/>
    <col min="13578" max="13579" width="5" style="20" customWidth="1"/>
    <col min="13580" max="13580" width="5.42578125" style="20" customWidth="1"/>
    <col min="13581" max="13820" width="11.42578125" style="20"/>
    <col min="13821" max="13821" width="22.5703125" style="20" customWidth="1"/>
    <col min="13822" max="13822" width="5.140625" style="20" customWidth="1"/>
    <col min="13823" max="13823" width="4.42578125" style="20" customWidth="1"/>
    <col min="13824" max="13824" width="5.5703125" style="20" customWidth="1"/>
    <col min="13825" max="13825" width="1.7109375" style="20" customWidth="1"/>
    <col min="13826" max="13826" width="4.140625" style="20" bestFit="1" customWidth="1"/>
    <col min="13827" max="13827" width="4.42578125" style="20" customWidth="1"/>
    <col min="13828" max="13828" width="5.28515625" style="20" customWidth="1"/>
    <col min="13829" max="13829" width="1.7109375" style="20" customWidth="1"/>
    <col min="13830" max="13830" width="5.42578125" style="20" bestFit="1" customWidth="1"/>
    <col min="13831" max="13831" width="4.42578125" style="20" customWidth="1"/>
    <col min="13832" max="13832" width="5.42578125" style="20" customWidth="1"/>
    <col min="13833" max="13833" width="1.7109375" style="20" customWidth="1"/>
    <col min="13834" max="13835" width="5" style="20" customWidth="1"/>
    <col min="13836" max="13836" width="5.42578125" style="20" customWidth="1"/>
    <col min="13837" max="14076" width="11.42578125" style="20"/>
    <col min="14077" max="14077" width="22.5703125" style="20" customWidth="1"/>
    <col min="14078" max="14078" width="5.140625" style="20" customWidth="1"/>
    <col min="14079" max="14079" width="4.42578125" style="20" customWidth="1"/>
    <col min="14080" max="14080" width="5.5703125" style="20" customWidth="1"/>
    <col min="14081" max="14081" width="1.7109375" style="20" customWidth="1"/>
    <col min="14082" max="14082" width="4.140625" style="20" bestFit="1" customWidth="1"/>
    <col min="14083" max="14083" width="4.42578125" style="20" customWidth="1"/>
    <col min="14084" max="14084" width="5.28515625" style="20" customWidth="1"/>
    <col min="14085" max="14085" width="1.7109375" style="20" customWidth="1"/>
    <col min="14086" max="14086" width="5.42578125" style="20" bestFit="1" customWidth="1"/>
    <col min="14087" max="14087" width="4.42578125" style="20" customWidth="1"/>
    <col min="14088" max="14088" width="5.42578125" style="20" customWidth="1"/>
    <col min="14089" max="14089" width="1.7109375" style="20" customWidth="1"/>
    <col min="14090" max="14091" width="5" style="20" customWidth="1"/>
    <col min="14092" max="14092" width="5.42578125" style="20" customWidth="1"/>
    <col min="14093" max="14332" width="11.42578125" style="20"/>
    <col min="14333" max="14333" width="22.5703125" style="20" customWidth="1"/>
    <col min="14334" max="14334" width="5.140625" style="20" customWidth="1"/>
    <col min="14335" max="14335" width="4.42578125" style="20" customWidth="1"/>
    <col min="14336" max="14336" width="5.5703125" style="20" customWidth="1"/>
    <col min="14337" max="14337" width="1.7109375" style="20" customWidth="1"/>
    <col min="14338" max="14338" width="4.140625" style="20" bestFit="1" customWidth="1"/>
    <col min="14339" max="14339" width="4.42578125" style="20" customWidth="1"/>
    <col min="14340" max="14340" width="5.28515625" style="20" customWidth="1"/>
    <col min="14341" max="14341" width="1.7109375" style="20" customWidth="1"/>
    <col min="14342" max="14342" width="5.42578125" style="20" bestFit="1" customWidth="1"/>
    <col min="14343" max="14343" width="4.42578125" style="20" customWidth="1"/>
    <col min="14344" max="14344" width="5.42578125" style="20" customWidth="1"/>
    <col min="14345" max="14345" width="1.7109375" style="20" customWidth="1"/>
    <col min="14346" max="14347" width="5" style="20" customWidth="1"/>
    <col min="14348" max="14348" width="5.42578125" style="20" customWidth="1"/>
    <col min="14349" max="14588" width="11.42578125" style="20"/>
    <col min="14589" max="14589" width="22.5703125" style="20" customWidth="1"/>
    <col min="14590" max="14590" width="5.140625" style="20" customWidth="1"/>
    <col min="14591" max="14591" width="4.42578125" style="20" customWidth="1"/>
    <col min="14592" max="14592" width="5.5703125" style="20" customWidth="1"/>
    <col min="14593" max="14593" width="1.7109375" style="20" customWidth="1"/>
    <col min="14594" max="14594" width="4.140625" style="20" bestFit="1" customWidth="1"/>
    <col min="14595" max="14595" width="4.42578125" style="20" customWidth="1"/>
    <col min="14596" max="14596" width="5.28515625" style="20" customWidth="1"/>
    <col min="14597" max="14597" width="1.7109375" style="20" customWidth="1"/>
    <col min="14598" max="14598" width="5.42578125" style="20" bestFit="1" customWidth="1"/>
    <col min="14599" max="14599" width="4.42578125" style="20" customWidth="1"/>
    <col min="14600" max="14600" width="5.42578125" style="20" customWidth="1"/>
    <col min="14601" max="14601" width="1.7109375" style="20" customWidth="1"/>
    <col min="14602" max="14603" width="5" style="20" customWidth="1"/>
    <col min="14604" max="14604" width="5.42578125" style="20" customWidth="1"/>
    <col min="14605" max="14844" width="11.42578125" style="20"/>
    <col min="14845" max="14845" width="22.5703125" style="20" customWidth="1"/>
    <col min="14846" max="14846" width="5.140625" style="20" customWidth="1"/>
    <col min="14847" max="14847" width="4.42578125" style="20" customWidth="1"/>
    <col min="14848" max="14848" width="5.5703125" style="20" customWidth="1"/>
    <col min="14849" max="14849" width="1.7109375" style="20" customWidth="1"/>
    <col min="14850" max="14850" width="4.140625" style="20" bestFit="1" customWidth="1"/>
    <col min="14851" max="14851" width="4.42578125" style="20" customWidth="1"/>
    <col min="14852" max="14852" width="5.28515625" style="20" customWidth="1"/>
    <col min="14853" max="14853" width="1.7109375" style="20" customWidth="1"/>
    <col min="14854" max="14854" width="5.42578125" style="20" bestFit="1" customWidth="1"/>
    <col min="14855" max="14855" width="4.42578125" style="20" customWidth="1"/>
    <col min="14856" max="14856" width="5.42578125" style="20" customWidth="1"/>
    <col min="14857" max="14857" width="1.7109375" style="20" customWidth="1"/>
    <col min="14858" max="14859" width="5" style="20" customWidth="1"/>
    <col min="14860" max="14860" width="5.42578125" style="20" customWidth="1"/>
    <col min="14861" max="15100" width="11.42578125" style="20"/>
    <col min="15101" max="15101" width="22.5703125" style="20" customWidth="1"/>
    <col min="15102" max="15102" width="5.140625" style="20" customWidth="1"/>
    <col min="15103" max="15103" width="4.42578125" style="20" customWidth="1"/>
    <col min="15104" max="15104" width="5.5703125" style="20" customWidth="1"/>
    <col min="15105" max="15105" width="1.7109375" style="20" customWidth="1"/>
    <col min="15106" max="15106" width="4.140625" style="20" bestFit="1" customWidth="1"/>
    <col min="15107" max="15107" width="4.42578125" style="20" customWidth="1"/>
    <col min="15108" max="15108" width="5.28515625" style="20" customWidth="1"/>
    <col min="15109" max="15109" width="1.7109375" style="20" customWidth="1"/>
    <col min="15110" max="15110" width="5.42578125" style="20" bestFit="1" customWidth="1"/>
    <col min="15111" max="15111" width="4.42578125" style="20" customWidth="1"/>
    <col min="15112" max="15112" width="5.42578125" style="20" customWidth="1"/>
    <col min="15113" max="15113" width="1.7109375" style="20" customWidth="1"/>
    <col min="15114" max="15115" width="5" style="20" customWidth="1"/>
    <col min="15116" max="15116" width="5.42578125" style="20" customWidth="1"/>
    <col min="15117" max="15356" width="11.42578125" style="20"/>
    <col min="15357" max="15357" width="22.5703125" style="20" customWidth="1"/>
    <col min="15358" max="15358" width="5.140625" style="20" customWidth="1"/>
    <col min="15359" max="15359" width="4.42578125" style="20" customWidth="1"/>
    <col min="15360" max="15360" width="5.5703125" style="20" customWidth="1"/>
    <col min="15361" max="15361" width="1.7109375" style="20" customWidth="1"/>
    <col min="15362" max="15362" width="4.140625" style="20" bestFit="1" customWidth="1"/>
    <col min="15363" max="15363" width="4.42578125" style="20" customWidth="1"/>
    <col min="15364" max="15364" width="5.28515625" style="20" customWidth="1"/>
    <col min="15365" max="15365" width="1.7109375" style="20" customWidth="1"/>
    <col min="15366" max="15366" width="5.42578125" style="20" bestFit="1" customWidth="1"/>
    <col min="15367" max="15367" width="4.42578125" style="20" customWidth="1"/>
    <col min="15368" max="15368" width="5.42578125" style="20" customWidth="1"/>
    <col min="15369" max="15369" width="1.7109375" style="20" customWidth="1"/>
    <col min="15370" max="15371" width="5" style="20" customWidth="1"/>
    <col min="15372" max="15372" width="5.42578125" style="20" customWidth="1"/>
    <col min="15373" max="15612" width="11.42578125" style="20"/>
    <col min="15613" max="15613" width="22.5703125" style="20" customWidth="1"/>
    <col min="15614" max="15614" width="5.140625" style="20" customWidth="1"/>
    <col min="15615" max="15615" width="4.42578125" style="20" customWidth="1"/>
    <col min="15616" max="15616" width="5.5703125" style="20" customWidth="1"/>
    <col min="15617" max="15617" width="1.7109375" style="20" customWidth="1"/>
    <col min="15618" max="15618" width="4.140625" style="20" bestFit="1" customWidth="1"/>
    <col min="15619" max="15619" width="4.42578125" style="20" customWidth="1"/>
    <col min="15620" max="15620" width="5.28515625" style="20" customWidth="1"/>
    <col min="15621" max="15621" width="1.7109375" style="20" customWidth="1"/>
    <col min="15622" max="15622" width="5.42578125" style="20" bestFit="1" customWidth="1"/>
    <col min="15623" max="15623" width="4.42578125" style="20" customWidth="1"/>
    <col min="15624" max="15624" width="5.42578125" style="20" customWidth="1"/>
    <col min="15625" max="15625" width="1.7109375" style="20" customWidth="1"/>
    <col min="15626" max="15627" width="5" style="20" customWidth="1"/>
    <col min="15628" max="15628" width="5.42578125" style="20" customWidth="1"/>
    <col min="15629" max="15868" width="11.42578125" style="20"/>
    <col min="15869" max="15869" width="22.5703125" style="20" customWidth="1"/>
    <col min="15870" max="15870" width="5.140625" style="20" customWidth="1"/>
    <col min="15871" max="15871" width="4.42578125" style="20" customWidth="1"/>
    <col min="15872" max="15872" width="5.5703125" style="20" customWidth="1"/>
    <col min="15873" max="15873" width="1.7109375" style="20" customWidth="1"/>
    <col min="15874" max="15874" width="4.140625" style="20" bestFit="1" customWidth="1"/>
    <col min="15875" max="15875" width="4.42578125" style="20" customWidth="1"/>
    <col min="15876" max="15876" width="5.28515625" style="20" customWidth="1"/>
    <col min="15877" max="15877" width="1.7109375" style="20" customWidth="1"/>
    <col min="15878" max="15878" width="5.42578125" style="20" bestFit="1" customWidth="1"/>
    <col min="15879" max="15879" width="4.42578125" style="20" customWidth="1"/>
    <col min="15880" max="15880" width="5.42578125" style="20" customWidth="1"/>
    <col min="15881" max="15881" width="1.7109375" style="20" customWidth="1"/>
    <col min="15882" max="15883" width="5" style="20" customWidth="1"/>
    <col min="15884" max="15884" width="5.42578125" style="20" customWidth="1"/>
    <col min="15885" max="16124" width="11.42578125" style="20"/>
    <col min="16125" max="16125" width="22.5703125" style="20" customWidth="1"/>
    <col min="16126" max="16126" width="5.140625" style="20" customWidth="1"/>
    <col min="16127" max="16127" width="4.42578125" style="20" customWidth="1"/>
    <col min="16128" max="16128" width="5.5703125" style="20" customWidth="1"/>
    <col min="16129" max="16129" width="1.7109375" style="20" customWidth="1"/>
    <col min="16130" max="16130" width="4.140625" style="20" bestFit="1" customWidth="1"/>
    <col min="16131" max="16131" width="4.42578125" style="20" customWidth="1"/>
    <col min="16132" max="16132" width="5.28515625" style="20" customWidth="1"/>
    <col min="16133" max="16133" width="1.7109375" style="20" customWidth="1"/>
    <col min="16134" max="16134" width="5.42578125" style="20" bestFit="1" customWidth="1"/>
    <col min="16135" max="16135" width="4.42578125" style="20" customWidth="1"/>
    <col min="16136" max="16136" width="5.42578125" style="20" customWidth="1"/>
    <col min="16137" max="16137" width="1.7109375" style="20" customWidth="1"/>
    <col min="16138" max="16139" width="5" style="20" customWidth="1"/>
    <col min="16140" max="16140" width="5.42578125" style="20" customWidth="1"/>
    <col min="16141" max="16384" width="11.42578125" style="20"/>
  </cols>
  <sheetData>
    <row r="1" spans="1:24" ht="19.5" thickBot="1" x14ac:dyDescent="0.35">
      <c r="A1" s="357" t="s">
        <v>223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V1" s="179"/>
      <c r="W1" s="285" t="s">
        <v>195</v>
      </c>
      <c r="X1" s="179"/>
    </row>
    <row r="2" spans="1:24" x14ac:dyDescent="0.2">
      <c r="A2" s="357" t="s">
        <v>49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V2" s="179"/>
      <c r="W2" s="179"/>
      <c r="X2" s="179"/>
    </row>
    <row r="3" spans="1:24" x14ac:dyDescent="0.2">
      <c r="A3" s="357" t="s">
        <v>370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</row>
    <row r="4" spans="1:24" x14ac:dyDescent="0.2">
      <c r="A4" s="357" t="s">
        <v>371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</row>
    <row r="5" spans="1:24" x14ac:dyDescent="0.2">
      <c r="A5" s="357" t="s">
        <v>361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</row>
    <row r="6" spans="1:24" x14ac:dyDescent="0.2">
      <c r="A6" s="357" t="s">
        <v>403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</row>
    <row r="7" spans="1:24" ht="13.5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4" ht="36" customHeight="1" x14ac:dyDescent="0.2">
      <c r="A8" s="375" t="s">
        <v>83</v>
      </c>
      <c r="B8" s="367" t="s">
        <v>0</v>
      </c>
      <c r="C8" s="367"/>
      <c r="D8" s="367"/>
      <c r="E8" s="199"/>
      <c r="F8" s="367" t="s">
        <v>81</v>
      </c>
      <c r="G8" s="367"/>
      <c r="H8" s="367"/>
      <c r="I8" s="199"/>
      <c r="J8" s="367" t="s">
        <v>79</v>
      </c>
      <c r="K8" s="367"/>
      <c r="L8" s="367"/>
      <c r="M8" s="199"/>
      <c r="N8" s="367" t="s">
        <v>1</v>
      </c>
      <c r="O8" s="367"/>
      <c r="P8" s="367"/>
      <c r="Q8" s="250"/>
      <c r="R8" s="367" t="s">
        <v>82</v>
      </c>
      <c r="S8" s="367"/>
      <c r="T8" s="367"/>
    </row>
    <row r="9" spans="1:24" ht="13.5" thickBot="1" x14ac:dyDescent="0.25">
      <c r="A9" s="370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s="25" customFormat="1" ht="13.5" x14ac:dyDescent="0.25">
      <c r="A10" s="24" t="s">
        <v>14</v>
      </c>
      <c r="B10" s="218">
        <f>SUM(B12:B38)</f>
        <v>50141</v>
      </c>
      <c r="C10" s="218">
        <f>SUM(C12:C38)</f>
        <v>12448</v>
      </c>
      <c r="D10" s="218">
        <f>SUM(D12:D38)</f>
        <v>37693</v>
      </c>
      <c r="E10" s="218"/>
      <c r="F10" s="218">
        <f>SUM(F12:F38)</f>
        <v>3237</v>
      </c>
      <c r="G10" s="218">
        <f>SUM(G12:G38)</f>
        <v>1011</v>
      </c>
      <c r="H10" s="218">
        <f>SUM(H12:H38)</f>
        <v>2226</v>
      </c>
      <c r="I10" s="218"/>
      <c r="J10" s="218">
        <f>SUM(J12:J38)</f>
        <v>982</v>
      </c>
      <c r="K10" s="218">
        <f>SUM(K12:K38)</f>
        <v>113</v>
      </c>
      <c r="L10" s="218">
        <f>SUM(L12:L38)</f>
        <v>869</v>
      </c>
      <c r="M10" s="218"/>
      <c r="N10" s="218">
        <f>SUM(N12:N38)</f>
        <v>33883</v>
      </c>
      <c r="O10" s="218">
        <f>SUM(O12:O38)</f>
        <v>8109</v>
      </c>
      <c r="P10" s="218">
        <f>SUM(P12:P38)</f>
        <v>25774</v>
      </c>
      <c r="Q10" s="219"/>
      <c r="R10" s="218">
        <f>SUM(R12:R38)</f>
        <v>12039</v>
      </c>
      <c r="S10" s="218">
        <f>SUM(S12:S38)</f>
        <v>3215</v>
      </c>
      <c r="T10" s="220">
        <f>SUM(T12:T38)</f>
        <v>8824</v>
      </c>
    </row>
    <row r="11" spans="1:24" x14ac:dyDescent="0.2">
      <c r="A11" s="26"/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107"/>
      <c r="R11" s="221"/>
      <c r="S11" s="221"/>
      <c r="T11" s="212"/>
    </row>
    <row r="12" spans="1:24" x14ac:dyDescent="0.2">
      <c r="A12" s="16" t="s">
        <v>15</v>
      </c>
      <c r="B12" s="213">
        <v>2854</v>
      </c>
      <c r="C12" s="213">
        <v>573</v>
      </c>
      <c r="D12" s="213">
        <v>2281</v>
      </c>
      <c r="E12" s="213"/>
      <c r="F12" s="213">
        <v>164</v>
      </c>
      <c r="G12" s="213">
        <v>34</v>
      </c>
      <c r="H12" s="213">
        <v>130</v>
      </c>
      <c r="I12" s="213"/>
      <c r="J12" s="213">
        <v>98</v>
      </c>
      <c r="K12" s="213">
        <v>11</v>
      </c>
      <c r="L12" s="213">
        <v>87</v>
      </c>
      <c r="M12" s="213"/>
      <c r="N12" s="213">
        <v>1840</v>
      </c>
      <c r="O12" s="213">
        <v>329</v>
      </c>
      <c r="P12" s="213">
        <v>1511</v>
      </c>
      <c r="Q12" s="213"/>
      <c r="R12" s="213">
        <v>752</v>
      </c>
      <c r="S12" s="213">
        <v>199</v>
      </c>
      <c r="T12" s="213">
        <v>553</v>
      </c>
    </row>
    <row r="13" spans="1:24" x14ac:dyDescent="0.2">
      <c r="A13" s="16" t="s">
        <v>16</v>
      </c>
      <c r="B13" s="213">
        <v>2915</v>
      </c>
      <c r="C13" s="213">
        <v>556</v>
      </c>
      <c r="D13" s="213">
        <v>2359</v>
      </c>
      <c r="E13" s="213"/>
      <c r="F13" s="213">
        <v>180</v>
      </c>
      <c r="G13" s="213">
        <v>36</v>
      </c>
      <c r="H13" s="213">
        <v>144</v>
      </c>
      <c r="I13" s="213"/>
      <c r="J13" s="213">
        <v>87</v>
      </c>
      <c r="K13" s="213">
        <v>14</v>
      </c>
      <c r="L13" s="213">
        <v>73</v>
      </c>
      <c r="M13" s="213"/>
      <c r="N13" s="213">
        <v>1877</v>
      </c>
      <c r="O13" s="213">
        <v>291</v>
      </c>
      <c r="P13" s="213">
        <v>1586</v>
      </c>
      <c r="Q13" s="213"/>
      <c r="R13" s="213">
        <v>771</v>
      </c>
      <c r="S13" s="213">
        <v>215</v>
      </c>
      <c r="T13" s="213">
        <v>556</v>
      </c>
    </row>
    <row r="14" spans="1:24" x14ac:dyDescent="0.2">
      <c r="A14" s="16" t="s">
        <v>17</v>
      </c>
      <c r="B14" s="213">
        <v>2631</v>
      </c>
      <c r="C14" s="213">
        <v>584</v>
      </c>
      <c r="D14" s="213">
        <v>2047</v>
      </c>
      <c r="E14" s="213"/>
      <c r="F14" s="213">
        <v>173</v>
      </c>
      <c r="G14" s="213">
        <v>49</v>
      </c>
      <c r="H14" s="213">
        <v>124</v>
      </c>
      <c r="I14" s="213"/>
      <c r="J14" s="213">
        <v>89</v>
      </c>
      <c r="K14" s="213">
        <v>15</v>
      </c>
      <c r="L14" s="213">
        <v>74</v>
      </c>
      <c r="M14" s="213"/>
      <c r="N14" s="213">
        <v>1719</v>
      </c>
      <c r="O14" s="213">
        <v>328</v>
      </c>
      <c r="P14" s="213">
        <v>1391</v>
      </c>
      <c r="Q14" s="213"/>
      <c r="R14" s="213">
        <v>650</v>
      </c>
      <c r="S14" s="213">
        <v>192</v>
      </c>
      <c r="T14" s="213">
        <v>458</v>
      </c>
    </row>
    <row r="15" spans="1:24" x14ac:dyDescent="0.2">
      <c r="A15" s="16" t="s">
        <v>18</v>
      </c>
      <c r="B15" s="213">
        <v>2596</v>
      </c>
      <c r="C15" s="213">
        <v>609</v>
      </c>
      <c r="D15" s="213">
        <v>1987</v>
      </c>
      <c r="E15" s="213"/>
      <c r="F15" s="213">
        <v>134</v>
      </c>
      <c r="G15" s="213">
        <v>43</v>
      </c>
      <c r="H15" s="213">
        <v>91</v>
      </c>
      <c r="I15" s="213"/>
      <c r="J15" s="213">
        <v>49</v>
      </c>
      <c r="K15" s="213">
        <v>3</v>
      </c>
      <c r="L15" s="213">
        <v>46</v>
      </c>
      <c r="M15" s="213"/>
      <c r="N15" s="213">
        <v>1752</v>
      </c>
      <c r="O15" s="213">
        <v>365</v>
      </c>
      <c r="P15" s="213">
        <v>1387</v>
      </c>
      <c r="Q15" s="213"/>
      <c r="R15" s="213">
        <v>661</v>
      </c>
      <c r="S15" s="213">
        <v>198</v>
      </c>
      <c r="T15" s="213">
        <v>463</v>
      </c>
    </row>
    <row r="16" spans="1:24" x14ac:dyDescent="0.2">
      <c r="A16" s="16" t="s">
        <v>19</v>
      </c>
      <c r="B16" s="213">
        <v>972</v>
      </c>
      <c r="C16" s="213">
        <v>314</v>
      </c>
      <c r="D16" s="213">
        <v>658</v>
      </c>
      <c r="E16" s="213"/>
      <c r="F16" s="213">
        <v>62</v>
      </c>
      <c r="G16" s="213">
        <v>27</v>
      </c>
      <c r="H16" s="213">
        <v>35</v>
      </c>
      <c r="I16" s="213"/>
      <c r="J16" s="213">
        <v>18</v>
      </c>
      <c r="K16" s="213">
        <v>2</v>
      </c>
      <c r="L16" s="213">
        <v>16</v>
      </c>
      <c r="M16" s="213"/>
      <c r="N16" s="213">
        <v>645</v>
      </c>
      <c r="O16" s="213">
        <v>223</v>
      </c>
      <c r="P16" s="213">
        <v>422</v>
      </c>
      <c r="Q16" s="213"/>
      <c r="R16" s="213">
        <v>247</v>
      </c>
      <c r="S16" s="213">
        <v>62</v>
      </c>
      <c r="T16" s="213">
        <v>185</v>
      </c>
    </row>
    <row r="17" spans="1:20" x14ac:dyDescent="0.2">
      <c r="A17" s="16" t="s">
        <v>20</v>
      </c>
      <c r="B17" s="213">
        <v>1947</v>
      </c>
      <c r="C17" s="213">
        <v>617</v>
      </c>
      <c r="D17" s="213">
        <v>1330</v>
      </c>
      <c r="E17" s="213"/>
      <c r="F17" s="213">
        <v>124</v>
      </c>
      <c r="G17" s="213">
        <v>61</v>
      </c>
      <c r="H17" s="213">
        <v>63</v>
      </c>
      <c r="I17" s="213"/>
      <c r="J17" s="213">
        <v>29</v>
      </c>
      <c r="K17" s="213">
        <v>3</v>
      </c>
      <c r="L17" s="213">
        <v>26</v>
      </c>
      <c r="M17" s="213"/>
      <c r="N17" s="213">
        <v>1368</v>
      </c>
      <c r="O17" s="213">
        <v>431</v>
      </c>
      <c r="P17" s="213">
        <v>937</v>
      </c>
      <c r="Q17" s="213"/>
      <c r="R17" s="213">
        <v>426</v>
      </c>
      <c r="S17" s="213">
        <v>122</v>
      </c>
      <c r="T17" s="213">
        <v>304</v>
      </c>
    </row>
    <row r="18" spans="1:20" x14ac:dyDescent="0.2">
      <c r="A18" s="16" t="s">
        <v>21</v>
      </c>
      <c r="B18" s="213">
        <v>554</v>
      </c>
      <c r="C18" s="213">
        <v>148</v>
      </c>
      <c r="D18" s="213">
        <v>406</v>
      </c>
      <c r="E18" s="213"/>
      <c r="F18" s="213">
        <v>37</v>
      </c>
      <c r="G18" s="213">
        <v>19</v>
      </c>
      <c r="H18" s="213">
        <v>18</v>
      </c>
      <c r="I18" s="213"/>
      <c r="J18" s="213">
        <v>9</v>
      </c>
      <c r="K18" s="213">
        <v>0</v>
      </c>
      <c r="L18" s="213">
        <v>9</v>
      </c>
      <c r="M18" s="213"/>
      <c r="N18" s="213">
        <v>373</v>
      </c>
      <c r="O18" s="213">
        <v>102</v>
      </c>
      <c r="P18" s="213">
        <v>271</v>
      </c>
      <c r="Q18" s="213"/>
      <c r="R18" s="213">
        <v>135</v>
      </c>
      <c r="S18" s="213">
        <v>27</v>
      </c>
      <c r="T18" s="213">
        <v>108</v>
      </c>
    </row>
    <row r="19" spans="1:20" x14ac:dyDescent="0.2">
      <c r="A19" s="16" t="s">
        <v>22</v>
      </c>
      <c r="B19" s="213">
        <v>4246</v>
      </c>
      <c r="C19" s="213">
        <v>838</v>
      </c>
      <c r="D19" s="213">
        <v>3408</v>
      </c>
      <c r="E19" s="213"/>
      <c r="F19" s="213">
        <v>256</v>
      </c>
      <c r="G19" s="213">
        <v>72</v>
      </c>
      <c r="H19" s="213">
        <v>184</v>
      </c>
      <c r="I19" s="213"/>
      <c r="J19" s="213">
        <v>93</v>
      </c>
      <c r="K19" s="213">
        <v>10</v>
      </c>
      <c r="L19" s="213">
        <v>83</v>
      </c>
      <c r="M19" s="213"/>
      <c r="N19" s="213">
        <v>2791</v>
      </c>
      <c r="O19" s="213">
        <v>483</v>
      </c>
      <c r="P19" s="213">
        <v>2308</v>
      </c>
      <c r="Q19" s="213"/>
      <c r="R19" s="213">
        <v>1106</v>
      </c>
      <c r="S19" s="213">
        <v>273</v>
      </c>
      <c r="T19" s="213">
        <v>833</v>
      </c>
    </row>
    <row r="20" spans="1:20" x14ac:dyDescent="0.2">
      <c r="A20" s="16" t="s">
        <v>23</v>
      </c>
      <c r="B20" s="213">
        <v>2109</v>
      </c>
      <c r="C20" s="213">
        <v>443</v>
      </c>
      <c r="D20" s="213">
        <v>1666</v>
      </c>
      <c r="E20" s="213"/>
      <c r="F20" s="213">
        <v>142</v>
      </c>
      <c r="G20" s="213">
        <v>28</v>
      </c>
      <c r="H20" s="213">
        <v>114</v>
      </c>
      <c r="I20" s="213"/>
      <c r="J20" s="213">
        <v>38</v>
      </c>
      <c r="K20" s="213">
        <v>7</v>
      </c>
      <c r="L20" s="213">
        <v>31</v>
      </c>
      <c r="M20" s="213"/>
      <c r="N20" s="213">
        <v>1436</v>
      </c>
      <c r="O20" s="213">
        <v>301</v>
      </c>
      <c r="P20" s="213">
        <v>1135</v>
      </c>
      <c r="Q20" s="213"/>
      <c r="R20" s="213">
        <v>493</v>
      </c>
      <c r="S20" s="213">
        <v>107</v>
      </c>
      <c r="T20" s="213">
        <v>386</v>
      </c>
    </row>
    <row r="21" spans="1:20" x14ac:dyDescent="0.2">
      <c r="A21" s="16" t="s">
        <v>24</v>
      </c>
      <c r="B21" s="213">
        <v>2629</v>
      </c>
      <c r="C21" s="213">
        <v>628</v>
      </c>
      <c r="D21" s="213">
        <v>2001</v>
      </c>
      <c r="E21" s="213"/>
      <c r="F21" s="213">
        <v>222</v>
      </c>
      <c r="G21" s="213">
        <v>74</v>
      </c>
      <c r="H21" s="213">
        <v>148</v>
      </c>
      <c r="I21" s="213"/>
      <c r="J21" s="213">
        <v>37</v>
      </c>
      <c r="K21" s="213">
        <v>7</v>
      </c>
      <c r="L21" s="213">
        <v>30</v>
      </c>
      <c r="M21" s="213"/>
      <c r="N21" s="213">
        <v>1728</v>
      </c>
      <c r="O21" s="213">
        <v>401</v>
      </c>
      <c r="P21" s="213">
        <v>1327</v>
      </c>
      <c r="Q21" s="213"/>
      <c r="R21" s="213">
        <v>642</v>
      </c>
      <c r="S21" s="213">
        <v>146</v>
      </c>
      <c r="T21" s="213">
        <v>496</v>
      </c>
    </row>
    <row r="22" spans="1:20" x14ac:dyDescent="0.2">
      <c r="A22" s="16" t="s">
        <v>25</v>
      </c>
      <c r="B22" s="213">
        <v>920</v>
      </c>
      <c r="C22" s="213">
        <v>311</v>
      </c>
      <c r="D22" s="213">
        <v>609</v>
      </c>
      <c r="E22" s="213"/>
      <c r="F22" s="213">
        <v>87</v>
      </c>
      <c r="G22" s="213">
        <v>30</v>
      </c>
      <c r="H22" s="213">
        <v>57</v>
      </c>
      <c r="I22" s="213"/>
      <c r="J22" s="213">
        <v>5</v>
      </c>
      <c r="K22" s="213">
        <v>1</v>
      </c>
      <c r="L22" s="213">
        <v>4</v>
      </c>
      <c r="M22" s="213"/>
      <c r="N22" s="213">
        <v>630</v>
      </c>
      <c r="O22" s="213">
        <v>239</v>
      </c>
      <c r="P22" s="213">
        <v>391</v>
      </c>
      <c r="Q22" s="213"/>
      <c r="R22" s="213">
        <v>198</v>
      </c>
      <c r="S22" s="213">
        <v>41</v>
      </c>
      <c r="T22" s="213">
        <v>157</v>
      </c>
    </row>
    <row r="23" spans="1:20" x14ac:dyDescent="0.2">
      <c r="A23" s="28" t="s">
        <v>26</v>
      </c>
      <c r="B23" s="213">
        <v>3678</v>
      </c>
      <c r="C23" s="213">
        <v>765</v>
      </c>
      <c r="D23" s="213">
        <v>2913</v>
      </c>
      <c r="E23" s="213"/>
      <c r="F23" s="213">
        <v>182</v>
      </c>
      <c r="G23" s="213">
        <v>43</v>
      </c>
      <c r="H23" s="213">
        <v>139</v>
      </c>
      <c r="I23" s="213"/>
      <c r="J23" s="213">
        <v>73</v>
      </c>
      <c r="K23" s="213">
        <v>6</v>
      </c>
      <c r="L23" s="213">
        <v>67</v>
      </c>
      <c r="M23" s="213"/>
      <c r="N23" s="213">
        <v>2590</v>
      </c>
      <c r="O23" s="213">
        <v>442</v>
      </c>
      <c r="P23" s="213">
        <v>2148</v>
      </c>
      <c r="Q23" s="213"/>
      <c r="R23" s="213">
        <v>833</v>
      </c>
      <c r="S23" s="213">
        <v>274</v>
      </c>
      <c r="T23" s="213">
        <v>559</v>
      </c>
    </row>
    <row r="24" spans="1:20" x14ac:dyDescent="0.2">
      <c r="A24" s="16" t="s">
        <v>27</v>
      </c>
      <c r="B24" s="213">
        <v>1531</v>
      </c>
      <c r="C24" s="213">
        <v>546</v>
      </c>
      <c r="D24" s="213">
        <v>985</v>
      </c>
      <c r="E24" s="213"/>
      <c r="F24" s="213">
        <v>90</v>
      </c>
      <c r="G24" s="213">
        <v>36</v>
      </c>
      <c r="H24" s="213">
        <v>54</v>
      </c>
      <c r="I24" s="213"/>
      <c r="J24" s="213">
        <v>27</v>
      </c>
      <c r="K24" s="213">
        <v>1</v>
      </c>
      <c r="L24" s="213">
        <v>26</v>
      </c>
      <c r="M24" s="213"/>
      <c r="N24" s="213">
        <v>1108</v>
      </c>
      <c r="O24" s="213">
        <v>426</v>
      </c>
      <c r="P24" s="213">
        <v>682</v>
      </c>
      <c r="Q24" s="213"/>
      <c r="R24" s="213">
        <v>306</v>
      </c>
      <c r="S24" s="213">
        <v>83</v>
      </c>
      <c r="T24" s="213">
        <v>223</v>
      </c>
    </row>
    <row r="25" spans="1:20" x14ac:dyDescent="0.2">
      <c r="A25" s="16" t="s">
        <v>28</v>
      </c>
      <c r="B25" s="213">
        <v>3741</v>
      </c>
      <c r="C25" s="213">
        <v>694</v>
      </c>
      <c r="D25" s="213">
        <v>3047</v>
      </c>
      <c r="E25" s="213"/>
      <c r="F25" s="213">
        <v>248</v>
      </c>
      <c r="G25" s="213">
        <v>59</v>
      </c>
      <c r="H25" s="213">
        <v>189</v>
      </c>
      <c r="I25" s="213"/>
      <c r="J25" s="213">
        <v>83</v>
      </c>
      <c r="K25" s="213">
        <v>9</v>
      </c>
      <c r="L25" s="213">
        <v>74</v>
      </c>
      <c r="M25" s="213"/>
      <c r="N25" s="213">
        <v>2516</v>
      </c>
      <c r="O25" s="213">
        <v>373</v>
      </c>
      <c r="P25" s="213">
        <v>2143</v>
      </c>
      <c r="Q25" s="213"/>
      <c r="R25" s="213">
        <v>894</v>
      </c>
      <c r="S25" s="213">
        <v>253</v>
      </c>
      <c r="T25" s="213">
        <v>641</v>
      </c>
    </row>
    <row r="26" spans="1:20" x14ac:dyDescent="0.2">
      <c r="A26" s="16" t="s">
        <v>29</v>
      </c>
      <c r="B26" s="213">
        <v>923</v>
      </c>
      <c r="C26" s="213">
        <v>279</v>
      </c>
      <c r="D26" s="213">
        <v>644</v>
      </c>
      <c r="E26" s="213"/>
      <c r="F26" s="213">
        <v>77</v>
      </c>
      <c r="G26" s="213">
        <v>32</v>
      </c>
      <c r="H26" s="213">
        <v>45</v>
      </c>
      <c r="I26" s="213"/>
      <c r="J26" s="213">
        <v>10</v>
      </c>
      <c r="K26" s="213">
        <v>2</v>
      </c>
      <c r="L26" s="213">
        <v>8</v>
      </c>
      <c r="M26" s="213"/>
      <c r="N26" s="213">
        <v>575</v>
      </c>
      <c r="O26" s="213">
        <v>190</v>
      </c>
      <c r="P26" s="213">
        <v>385</v>
      </c>
      <c r="Q26" s="213"/>
      <c r="R26" s="213">
        <v>261</v>
      </c>
      <c r="S26" s="213">
        <v>55</v>
      </c>
      <c r="T26" s="213">
        <v>206</v>
      </c>
    </row>
    <row r="27" spans="1:20" x14ac:dyDescent="0.2">
      <c r="A27" s="16" t="s">
        <v>30</v>
      </c>
      <c r="B27" s="213">
        <v>1174</v>
      </c>
      <c r="C27" s="213">
        <v>253</v>
      </c>
      <c r="D27" s="213">
        <v>921</v>
      </c>
      <c r="E27" s="213"/>
      <c r="F27" s="213">
        <v>66</v>
      </c>
      <c r="G27" s="213">
        <v>18</v>
      </c>
      <c r="H27" s="213">
        <v>48</v>
      </c>
      <c r="I27" s="213"/>
      <c r="J27" s="213">
        <v>21</v>
      </c>
      <c r="K27" s="213">
        <v>4</v>
      </c>
      <c r="L27" s="213">
        <v>17</v>
      </c>
      <c r="M27" s="213"/>
      <c r="N27" s="213">
        <v>782</v>
      </c>
      <c r="O27" s="213">
        <v>155</v>
      </c>
      <c r="P27" s="213">
        <v>627</v>
      </c>
      <c r="Q27" s="213"/>
      <c r="R27" s="213">
        <v>305</v>
      </c>
      <c r="S27" s="213">
        <v>76</v>
      </c>
      <c r="T27" s="213">
        <v>229</v>
      </c>
    </row>
    <row r="28" spans="1:20" x14ac:dyDescent="0.2">
      <c r="A28" s="16" t="s">
        <v>31</v>
      </c>
      <c r="B28" s="213">
        <v>1117</v>
      </c>
      <c r="C28" s="213">
        <v>344</v>
      </c>
      <c r="D28" s="213">
        <v>773</v>
      </c>
      <c r="E28" s="213"/>
      <c r="F28" s="213">
        <v>61</v>
      </c>
      <c r="G28" s="213">
        <v>16</v>
      </c>
      <c r="H28" s="213">
        <v>45</v>
      </c>
      <c r="I28" s="213"/>
      <c r="J28" s="213">
        <v>13</v>
      </c>
      <c r="K28" s="213">
        <v>1</v>
      </c>
      <c r="L28" s="213">
        <v>12</v>
      </c>
      <c r="M28" s="213"/>
      <c r="N28" s="213">
        <v>812</v>
      </c>
      <c r="O28" s="213">
        <v>263</v>
      </c>
      <c r="P28" s="213">
        <v>549</v>
      </c>
      <c r="Q28" s="213"/>
      <c r="R28" s="213">
        <v>231</v>
      </c>
      <c r="S28" s="213">
        <v>64</v>
      </c>
      <c r="T28" s="213">
        <v>167</v>
      </c>
    </row>
    <row r="29" spans="1:20" x14ac:dyDescent="0.2">
      <c r="A29" s="16" t="s">
        <v>32</v>
      </c>
      <c r="B29" s="213">
        <v>1257</v>
      </c>
      <c r="C29" s="213">
        <v>354</v>
      </c>
      <c r="D29" s="213">
        <v>903</v>
      </c>
      <c r="E29" s="213"/>
      <c r="F29" s="213">
        <v>92</v>
      </c>
      <c r="G29" s="213">
        <v>28</v>
      </c>
      <c r="H29" s="213">
        <v>64</v>
      </c>
      <c r="I29" s="213"/>
      <c r="J29" s="213">
        <v>22</v>
      </c>
      <c r="K29" s="213">
        <v>2</v>
      </c>
      <c r="L29" s="213">
        <v>20</v>
      </c>
      <c r="M29" s="213"/>
      <c r="N29" s="213">
        <v>867</v>
      </c>
      <c r="O29" s="213">
        <v>251</v>
      </c>
      <c r="P29" s="213">
        <v>616</v>
      </c>
      <c r="Q29" s="213"/>
      <c r="R29" s="213">
        <v>276</v>
      </c>
      <c r="S29" s="213">
        <v>73</v>
      </c>
      <c r="T29" s="213">
        <v>203</v>
      </c>
    </row>
    <row r="30" spans="1:20" x14ac:dyDescent="0.2">
      <c r="A30" s="16" t="s">
        <v>33</v>
      </c>
      <c r="B30" s="213">
        <v>844</v>
      </c>
      <c r="C30" s="213">
        <v>201</v>
      </c>
      <c r="D30" s="213">
        <v>643</v>
      </c>
      <c r="E30" s="213"/>
      <c r="F30" s="213">
        <v>50</v>
      </c>
      <c r="G30" s="213">
        <v>10</v>
      </c>
      <c r="H30" s="213">
        <v>40</v>
      </c>
      <c r="I30" s="213"/>
      <c r="J30" s="213">
        <v>13</v>
      </c>
      <c r="K30" s="213">
        <v>2</v>
      </c>
      <c r="L30" s="213">
        <v>11</v>
      </c>
      <c r="M30" s="213"/>
      <c r="N30" s="213">
        <v>606</v>
      </c>
      <c r="O30" s="213">
        <v>150</v>
      </c>
      <c r="P30" s="213">
        <v>456</v>
      </c>
      <c r="Q30" s="213"/>
      <c r="R30" s="213">
        <v>175</v>
      </c>
      <c r="S30" s="213">
        <v>39</v>
      </c>
      <c r="T30" s="213">
        <v>136</v>
      </c>
    </row>
    <row r="31" spans="1:20" x14ac:dyDescent="0.2">
      <c r="A31" s="16" t="s">
        <v>34</v>
      </c>
      <c r="B31" s="213">
        <v>1779</v>
      </c>
      <c r="C31" s="213">
        <v>428</v>
      </c>
      <c r="D31" s="213">
        <v>1351</v>
      </c>
      <c r="E31" s="213"/>
      <c r="F31" s="213">
        <v>98</v>
      </c>
      <c r="G31" s="213">
        <v>31</v>
      </c>
      <c r="H31" s="213">
        <v>67</v>
      </c>
      <c r="I31" s="213"/>
      <c r="J31" s="213">
        <v>40</v>
      </c>
      <c r="K31" s="213">
        <v>2</v>
      </c>
      <c r="L31" s="213">
        <v>38</v>
      </c>
      <c r="M31" s="213"/>
      <c r="N31" s="213">
        <v>1200</v>
      </c>
      <c r="O31" s="213">
        <v>263</v>
      </c>
      <c r="P31" s="213">
        <v>937</v>
      </c>
      <c r="Q31" s="213"/>
      <c r="R31" s="213">
        <v>441</v>
      </c>
      <c r="S31" s="213">
        <v>132</v>
      </c>
      <c r="T31" s="213">
        <v>309</v>
      </c>
    </row>
    <row r="32" spans="1:20" x14ac:dyDescent="0.2">
      <c r="A32" s="16" t="s">
        <v>35</v>
      </c>
      <c r="B32" s="213">
        <v>1884</v>
      </c>
      <c r="C32" s="213">
        <v>663</v>
      </c>
      <c r="D32" s="213">
        <v>1221</v>
      </c>
      <c r="E32" s="213"/>
      <c r="F32" s="213">
        <v>162</v>
      </c>
      <c r="G32" s="213">
        <v>66</v>
      </c>
      <c r="H32" s="213">
        <v>96</v>
      </c>
      <c r="I32" s="213"/>
      <c r="J32" s="213">
        <v>16</v>
      </c>
      <c r="K32" s="213">
        <v>1</v>
      </c>
      <c r="L32" s="213">
        <v>15</v>
      </c>
      <c r="M32" s="213"/>
      <c r="N32" s="213">
        <v>1300</v>
      </c>
      <c r="O32" s="213">
        <v>480</v>
      </c>
      <c r="P32" s="213">
        <v>820</v>
      </c>
      <c r="Q32" s="213"/>
      <c r="R32" s="213">
        <v>406</v>
      </c>
      <c r="S32" s="213">
        <v>116</v>
      </c>
      <c r="T32" s="213">
        <v>290</v>
      </c>
    </row>
    <row r="33" spans="1:20" x14ac:dyDescent="0.2">
      <c r="A33" s="16" t="s">
        <v>36</v>
      </c>
      <c r="B33" s="213">
        <v>805</v>
      </c>
      <c r="C33" s="213">
        <v>240</v>
      </c>
      <c r="D33" s="213">
        <v>565</v>
      </c>
      <c r="E33" s="213"/>
      <c r="F33" s="213">
        <v>61</v>
      </c>
      <c r="G33" s="213">
        <v>25</v>
      </c>
      <c r="H33" s="213">
        <v>36</v>
      </c>
      <c r="I33" s="213"/>
      <c r="J33" s="213">
        <v>15</v>
      </c>
      <c r="K33" s="213">
        <v>2</v>
      </c>
      <c r="L33" s="213">
        <v>13</v>
      </c>
      <c r="M33" s="213"/>
      <c r="N33" s="213">
        <v>526</v>
      </c>
      <c r="O33" s="213">
        <v>152</v>
      </c>
      <c r="P33" s="213">
        <v>374</v>
      </c>
      <c r="Q33" s="213"/>
      <c r="R33" s="213">
        <v>203</v>
      </c>
      <c r="S33" s="213">
        <v>61</v>
      </c>
      <c r="T33" s="213">
        <v>142</v>
      </c>
    </row>
    <row r="34" spans="1:20" x14ac:dyDescent="0.2">
      <c r="A34" s="16" t="s">
        <v>227</v>
      </c>
      <c r="B34" s="213">
        <v>1276</v>
      </c>
      <c r="C34" s="213">
        <v>500</v>
      </c>
      <c r="D34" s="213">
        <v>776</v>
      </c>
      <c r="E34" s="213"/>
      <c r="F34" s="213">
        <v>86</v>
      </c>
      <c r="G34" s="213">
        <v>42</v>
      </c>
      <c r="H34" s="213">
        <v>44</v>
      </c>
      <c r="I34" s="213"/>
      <c r="J34" s="213">
        <v>18</v>
      </c>
      <c r="K34" s="213">
        <v>0</v>
      </c>
      <c r="L34" s="213">
        <v>18</v>
      </c>
      <c r="M34" s="213"/>
      <c r="N34" s="213">
        <v>920</v>
      </c>
      <c r="O34" s="213">
        <v>392</v>
      </c>
      <c r="P34" s="213">
        <v>528</v>
      </c>
      <c r="Q34" s="213"/>
      <c r="R34" s="213">
        <v>252</v>
      </c>
      <c r="S34" s="213">
        <v>66</v>
      </c>
      <c r="T34" s="213">
        <v>186</v>
      </c>
    </row>
    <row r="35" spans="1:20" x14ac:dyDescent="0.2">
      <c r="A35" s="16" t="s">
        <v>38</v>
      </c>
      <c r="B35" s="213">
        <v>366</v>
      </c>
      <c r="C35" s="213">
        <v>133</v>
      </c>
      <c r="D35" s="213">
        <v>233</v>
      </c>
      <c r="E35" s="213"/>
      <c r="F35" s="213">
        <v>31</v>
      </c>
      <c r="G35" s="213">
        <v>5</v>
      </c>
      <c r="H35" s="213">
        <v>26</v>
      </c>
      <c r="I35" s="213"/>
      <c r="J35" s="213">
        <v>4</v>
      </c>
      <c r="K35" s="213">
        <v>0</v>
      </c>
      <c r="L35" s="213">
        <v>4</v>
      </c>
      <c r="M35" s="213"/>
      <c r="N35" s="213">
        <v>256</v>
      </c>
      <c r="O35" s="213">
        <v>101</v>
      </c>
      <c r="P35" s="213">
        <v>155</v>
      </c>
      <c r="Q35" s="213"/>
      <c r="R35" s="213">
        <v>75</v>
      </c>
      <c r="S35" s="213">
        <v>27</v>
      </c>
      <c r="T35" s="213">
        <v>48</v>
      </c>
    </row>
    <row r="36" spans="1:20" x14ac:dyDescent="0.2">
      <c r="A36" s="16" t="s">
        <v>39</v>
      </c>
      <c r="B36" s="213">
        <v>2702</v>
      </c>
      <c r="C36" s="213">
        <v>590</v>
      </c>
      <c r="D36" s="213">
        <v>2112</v>
      </c>
      <c r="E36" s="213"/>
      <c r="F36" s="213">
        <v>180</v>
      </c>
      <c r="G36" s="213">
        <v>48</v>
      </c>
      <c r="H36" s="213">
        <v>132</v>
      </c>
      <c r="I36" s="213"/>
      <c r="J36" s="213">
        <v>43</v>
      </c>
      <c r="K36" s="213">
        <v>4</v>
      </c>
      <c r="L36" s="213">
        <v>39</v>
      </c>
      <c r="M36" s="213"/>
      <c r="N36" s="213">
        <v>1827</v>
      </c>
      <c r="O36" s="213">
        <v>364</v>
      </c>
      <c r="P36" s="213">
        <v>1463</v>
      </c>
      <c r="Q36" s="213"/>
      <c r="R36" s="213">
        <v>652</v>
      </c>
      <c r="S36" s="213">
        <v>174</v>
      </c>
      <c r="T36" s="213">
        <v>478</v>
      </c>
    </row>
    <row r="37" spans="1:20" x14ac:dyDescent="0.2">
      <c r="A37" s="16" t="s">
        <v>40</v>
      </c>
      <c r="B37" s="213">
        <v>2230</v>
      </c>
      <c r="C37" s="213">
        <v>587</v>
      </c>
      <c r="D37" s="213">
        <v>1643</v>
      </c>
      <c r="E37" s="213"/>
      <c r="F37" s="213">
        <v>149</v>
      </c>
      <c r="G37" s="213">
        <v>64</v>
      </c>
      <c r="H37" s="213">
        <v>85</v>
      </c>
      <c r="I37" s="213"/>
      <c r="J37" s="213">
        <v>32</v>
      </c>
      <c r="K37" s="213">
        <v>4</v>
      </c>
      <c r="L37" s="213">
        <v>28</v>
      </c>
      <c r="M37" s="213"/>
      <c r="N37" s="213">
        <v>1461</v>
      </c>
      <c r="O37" s="213">
        <v>388</v>
      </c>
      <c r="P37" s="213">
        <v>1073</v>
      </c>
      <c r="Q37" s="213"/>
      <c r="R37" s="213">
        <v>588</v>
      </c>
      <c r="S37" s="213">
        <v>131</v>
      </c>
      <c r="T37" s="213">
        <v>457</v>
      </c>
    </row>
    <row r="38" spans="1:20" ht="13.5" thickBot="1" x14ac:dyDescent="0.25">
      <c r="A38" s="17" t="s">
        <v>41</v>
      </c>
      <c r="B38" s="213">
        <v>461</v>
      </c>
      <c r="C38" s="213">
        <v>250</v>
      </c>
      <c r="D38" s="213">
        <v>211</v>
      </c>
      <c r="E38" s="213"/>
      <c r="F38" s="213">
        <v>23</v>
      </c>
      <c r="G38" s="213">
        <v>15</v>
      </c>
      <c r="H38" s="213">
        <v>8</v>
      </c>
      <c r="I38" s="213"/>
      <c r="J38" s="213">
        <v>0</v>
      </c>
      <c r="K38" s="213">
        <v>0</v>
      </c>
      <c r="L38" s="213">
        <v>0</v>
      </c>
      <c r="M38" s="213"/>
      <c r="N38" s="213">
        <v>378</v>
      </c>
      <c r="O38" s="213">
        <v>226</v>
      </c>
      <c r="P38" s="213">
        <v>152</v>
      </c>
      <c r="Q38" s="213"/>
      <c r="R38" s="213">
        <v>60</v>
      </c>
      <c r="S38" s="213">
        <v>9</v>
      </c>
      <c r="T38" s="213">
        <v>51</v>
      </c>
    </row>
    <row r="39" spans="1:20" x14ac:dyDescent="0.2">
      <c r="A39" s="374" t="s">
        <v>233</v>
      </c>
      <c r="B39" s="374"/>
      <c r="C39" s="374"/>
      <c r="D39" s="374"/>
      <c r="E39" s="374"/>
      <c r="F39" s="374"/>
      <c r="G39" s="374"/>
      <c r="H39" s="374"/>
      <c r="I39" s="374"/>
      <c r="J39" s="374"/>
      <c r="K39" s="374"/>
      <c r="L39" s="374"/>
      <c r="M39" s="374"/>
      <c r="N39" s="374"/>
      <c r="O39" s="374"/>
      <c r="P39" s="374"/>
      <c r="Q39" s="374"/>
      <c r="R39" s="374"/>
      <c r="S39" s="374"/>
      <c r="T39" s="374"/>
    </row>
    <row r="40" spans="1:20" x14ac:dyDescent="0.2">
      <c r="A40" s="339" t="s">
        <v>232</v>
      </c>
      <c r="B40" s="339"/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39"/>
      <c r="S40" s="339"/>
      <c r="T40" s="339"/>
    </row>
  </sheetData>
  <mergeCells count="14">
    <mergeCell ref="A1:T1"/>
    <mergeCell ref="A2:T2"/>
    <mergeCell ref="A3:T3"/>
    <mergeCell ref="A4:T4"/>
    <mergeCell ref="A5:T5"/>
    <mergeCell ref="A6:T6"/>
    <mergeCell ref="A39:T39"/>
    <mergeCell ref="A40:T40"/>
    <mergeCell ref="B8:D8"/>
    <mergeCell ref="F8:H8"/>
    <mergeCell ref="J8:L8"/>
    <mergeCell ref="N8:P8"/>
    <mergeCell ref="A8:A9"/>
    <mergeCell ref="R8:T8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zoomScaleNormal="100" workbookViewId="0">
      <selection activeCell="A6" sqref="A6"/>
    </sheetView>
  </sheetViews>
  <sheetFormatPr baseColWidth="10" defaultRowHeight="12.75" x14ac:dyDescent="0.2"/>
  <cols>
    <col min="1" max="1" width="44.140625" style="73" bestFit="1" customWidth="1"/>
    <col min="2" max="2" width="7.85546875" style="19" customWidth="1"/>
    <col min="3" max="3" width="9.140625" style="19" bestFit="1" customWidth="1"/>
    <col min="4" max="4" width="8.5703125" style="19" bestFit="1" customWidth="1"/>
    <col min="5" max="5" width="2.7109375" style="5" customWidth="1"/>
    <col min="6" max="6" width="6.7109375" style="5" customWidth="1"/>
    <col min="7" max="7" width="9.140625" style="5" bestFit="1" customWidth="1"/>
    <col min="8" max="8" width="8.7109375" style="5" bestFit="1" customWidth="1"/>
    <col min="9" max="251" width="11.42578125" style="5"/>
    <col min="252" max="252" width="48.42578125" style="5" customWidth="1"/>
    <col min="253" max="255" width="5.85546875" style="5" customWidth="1"/>
    <col min="256" max="256" width="1.5703125" style="5" customWidth="1"/>
    <col min="257" max="259" width="6.7109375" style="5" customWidth="1"/>
    <col min="260" max="507" width="11.42578125" style="5"/>
    <col min="508" max="508" width="48.42578125" style="5" customWidth="1"/>
    <col min="509" max="511" width="5.85546875" style="5" customWidth="1"/>
    <col min="512" max="512" width="1.5703125" style="5" customWidth="1"/>
    <col min="513" max="515" width="6.7109375" style="5" customWidth="1"/>
    <col min="516" max="763" width="11.42578125" style="5"/>
    <col min="764" max="764" width="48.42578125" style="5" customWidth="1"/>
    <col min="765" max="767" width="5.85546875" style="5" customWidth="1"/>
    <col min="768" max="768" width="1.5703125" style="5" customWidth="1"/>
    <col min="769" max="771" width="6.7109375" style="5" customWidth="1"/>
    <col min="772" max="1019" width="11.42578125" style="5"/>
    <col min="1020" max="1020" width="48.42578125" style="5" customWidth="1"/>
    <col min="1021" max="1023" width="5.85546875" style="5" customWidth="1"/>
    <col min="1024" max="1024" width="1.5703125" style="5" customWidth="1"/>
    <col min="1025" max="1027" width="6.7109375" style="5" customWidth="1"/>
    <col min="1028" max="1275" width="11.42578125" style="5"/>
    <col min="1276" max="1276" width="48.42578125" style="5" customWidth="1"/>
    <col min="1277" max="1279" width="5.85546875" style="5" customWidth="1"/>
    <col min="1280" max="1280" width="1.5703125" style="5" customWidth="1"/>
    <col min="1281" max="1283" width="6.7109375" style="5" customWidth="1"/>
    <col min="1284" max="1531" width="11.42578125" style="5"/>
    <col min="1532" max="1532" width="48.42578125" style="5" customWidth="1"/>
    <col min="1533" max="1535" width="5.85546875" style="5" customWidth="1"/>
    <col min="1536" max="1536" width="1.5703125" style="5" customWidth="1"/>
    <col min="1537" max="1539" width="6.7109375" style="5" customWidth="1"/>
    <col min="1540" max="1787" width="11.42578125" style="5"/>
    <col min="1788" max="1788" width="48.42578125" style="5" customWidth="1"/>
    <col min="1789" max="1791" width="5.85546875" style="5" customWidth="1"/>
    <col min="1792" max="1792" width="1.5703125" style="5" customWidth="1"/>
    <col min="1793" max="1795" width="6.7109375" style="5" customWidth="1"/>
    <col min="1796" max="2043" width="11.42578125" style="5"/>
    <col min="2044" max="2044" width="48.42578125" style="5" customWidth="1"/>
    <col min="2045" max="2047" width="5.85546875" style="5" customWidth="1"/>
    <col min="2048" max="2048" width="1.5703125" style="5" customWidth="1"/>
    <col min="2049" max="2051" width="6.7109375" style="5" customWidth="1"/>
    <col min="2052" max="2299" width="11.42578125" style="5"/>
    <col min="2300" max="2300" width="48.42578125" style="5" customWidth="1"/>
    <col min="2301" max="2303" width="5.85546875" style="5" customWidth="1"/>
    <col min="2304" max="2304" width="1.5703125" style="5" customWidth="1"/>
    <col min="2305" max="2307" width="6.7109375" style="5" customWidth="1"/>
    <col min="2308" max="2555" width="11.42578125" style="5"/>
    <col min="2556" max="2556" width="48.42578125" style="5" customWidth="1"/>
    <col min="2557" max="2559" width="5.85546875" style="5" customWidth="1"/>
    <col min="2560" max="2560" width="1.5703125" style="5" customWidth="1"/>
    <col min="2561" max="2563" width="6.7109375" style="5" customWidth="1"/>
    <col min="2564" max="2811" width="11.42578125" style="5"/>
    <col min="2812" max="2812" width="48.42578125" style="5" customWidth="1"/>
    <col min="2813" max="2815" width="5.85546875" style="5" customWidth="1"/>
    <col min="2816" max="2816" width="1.5703125" style="5" customWidth="1"/>
    <col min="2817" max="2819" width="6.7109375" style="5" customWidth="1"/>
    <col min="2820" max="3067" width="11.42578125" style="5"/>
    <col min="3068" max="3068" width="48.42578125" style="5" customWidth="1"/>
    <col min="3069" max="3071" width="5.85546875" style="5" customWidth="1"/>
    <col min="3072" max="3072" width="1.5703125" style="5" customWidth="1"/>
    <col min="3073" max="3075" width="6.7109375" style="5" customWidth="1"/>
    <col min="3076" max="3323" width="11.42578125" style="5"/>
    <col min="3324" max="3324" width="48.42578125" style="5" customWidth="1"/>
    <col min="3325" max="3327" width="5.85546875" style="5" customWidth="1"/>
    <col min="3328" max="3328" width="1.5703125" style="5" customWidth="1"/>
    <col min="3329" max="3331" width="6.7109375" style="5" customWidth="1"/>
    <col min="3332" max="3579" width="11.42578125" style="5"/>
    <col min="3580" max="3580" width="48.42578125" style="5" customWidth="1"/>
    <col min="3581" max="3583" width="5.85546875" style="5" customWidth="1"/>
    <col min="3584" max="3584" width="1.5703125" style="5" customWidth="1"/>
    <col min="3585" max="3587" width="6.7109375" style="5" customWidth="1"/>
    <col min="3588" max="3835" width="11.42578125" style="5"/>
    <col min="3836" max="3836" width="48.42578125" style="5" customWidth="1"/>
    <col min="3837" max="3839" width="5.85546875" style="5" customWidth="1"/>
    <col min="3840" max="3840" width="1.5703125" style="5" customWidth="1"/>
    <col min="3841" max="3843" width="6.7109375" style="5" customWidth="1"/>
    <col min="3844" max="4091" width="11.42578125" style="5"/>
    <col min="4092" max="4092" width="48.42578125" style="5" customWidth="1"/>
    <col min="4093" max="4095" width="5.85546875" style="5" customWidth="1"/>
    <col min="4096" max="4096" width="1.5703125" style="5" customWidth="1"/>
    <col min="4097" max="4099" width="6.7109375" style="5" customWidth="1"/>
    <col min="4100" max="4347" width="11.42578125" style="5"/>
    <col min="4348" max="4348" width="48.42578125" style="5" customWidth="1"/>
    <col min="4349" max="4351" width="5.85546875" style="5" customWidth="1"/>
    <col min="4352" max="4352" width="1.5703125" style="5" customWidth="1"/>
    <col min="4353" max="4355" width="6.7109375" style="5" customWidth="1"/>
    <col min="4356" max="4603" width="11.42578125" style="5"/>
    <col min="4604" max="4604" width="48.42578125" style="5" customWidth="1"/>
    <col min="4605" max="4607" width="5.85546875" style="5" customWidth="1"/>
    <col min="4608" max="4608" width="1.5703125" style="5" customWidth="1"/>
    <col min="4609" max="4611" width="6.7109375" style="5" customWidth="1"/>
    <col min="4612" max="4859" width="11.42578125" style="5"/>
    <col min="4860" max="4860" width="48.42578125" style="5" customWidth="1"/>
    <col min="4861" max="4863" width="5.85546875" style="5" customWidth="1"/>
    <col min="4864" max="4864" width="1.5703125" style="5" customWidth="1"/>
    <col min="4865" max="4867" width="6.7109375" style="5" customWidth="1"/>
    <col min="4868" max="5115" width="11.42578125" style="5"/>
    <col min="5116" max="5116" width="48.42578125" style="5" customWidth="1"/>
    <col min="5117" max="5119" width="5.85546875" style="5" customWidth="1"/>
    <col min="5120" max="5120" width="1.5703125" style="5" customWidth="1"/>
    <col min="5121" max="5123" width="6.7109375" style="5" customWidth="1"/>
    <col min="5124" max="5371" width="11.42578125" style="5"/>
    <col min="5372" max="5372" width="48.42578125" style="5" customWidth="1"/>
    <col min="5373" max="5375" width="5.85546875" style="5" customWidth="1"/>
    <col min="5376" max="5376" width="1.5703125" style="5" customWidth="1"/>
    <col min="5377" max="5379" width="6.7109375" style="5" customWidth="1"/>
    <col min="5380" max="5627" width="11.42578125" style="5"/>
    <col min="5628" max="5628" width="48.42578125" style="5" customWidth="1"/>
    <col min="5629" max="5631" width="5.85546875" style="5" customWidth="1"/>
    <col min="5632" max="5632" width="1.5703125" style="5" customWidth="1"/>
    <col min="5633" max="5635" width="6.7109375" style="5" customWidth="1"/>
    <col min="5636" max="5883" width="11.42578125" style="5"/>
    <col min="5884" max="5884" width="48.42578125" style="5" customWidth="1"/>
    <col min="5885" max="5887" width="5.85546875" style="5" customWidth="1"/>
    <col min="5888" max="5888" width="1.5703125" style="5" customWidth="1"/>
    <col min="5889" max="5891" width="6.7109375" style="5" customWidth="1"/>
    <col min="5892" max="6139" width="11.42578125" style="5"/>
    <col min="6140" max="6140" width="48.42578125" style="5" customWidth="1"/>
    <col min="6141" max="6143" width="5.85546875" style="5" customWidth="1"/>
    <col min="6144" max="6144" width="1.5703125" style="5" customWidth="1"/>
    <col min="6145" max="6147" width="6.7109375" style="5" customWidth="1"/>
    <col min="6148" max="6395" width="11.42578125" style="5"/>
    <col min="6396" max="6396" width="48.42578125" style="5" customWidth="1"/>
    <col min="6397" max="6399" width="5.85546875" style="5" customWidth="1"/>
    <col min="6400" max="6400" width="1.5703125" style="5" customWidth="1"/>
    <col min="6401" max="6403" width="6.7109375" style="5" customWidth="1"/>
    <col min="6404" max="6651" width="11.42578125" style="5"/>
    <col min="6652" max="6652" width="48.42578125" style="5" customWidth="1"/>
    <col min="6653" max="6655" width="5.85546875" style="5" customWidth="1"/>
    <col min="6656" max="6656" width="1.5703125" style="5" customWidth="1"/>
    <col min="6657" max="6659" width="6.7109375" style="5" customWidth="1"/>
    <col min="6660" max="6907" width="11.42578125" style="5"/>
    <col min="6908" max="6908" width="48.42578125" style="5" customWidth="1"/>
    <col min="6909" max="6911" width="5.85546875" style="5" customWidth="1"/>
    <col min="6912" max="6912" width="1.5703125" style="5" customWidth="1"/>
    <col min="6913" max="6915" width="6.7109375" style="5" customWidth="1"/>
    <col min="6916" max="7163" width="11.42578125" style="5"/>
    <col min="7164" max="7164" width="48.42578125" style="5" customWidth="1"/>
    <col min="7165" max="7167" width="5.85546875" style="5" customWidth="1"/>
    <col min="7168" max="7168" width="1.5703125" style="5" customWidth="1"/>
    <col min="7169" max="7171" width="6.7109375" style="5" customWidth="1"/>
    <col min="7172" max="7419" width="11.42578125" style="5"/>
    <col min="7420" max="7420" width="48.42578125" style="5" customWidth="1"/>
    <col min="7421" max="7423" width="5.85546875" style="5" customWidth="1"/>
    <col min="7424" max="7424" width="1.5703125" style="5" customWidth="1"/>
    <col min="7425" max="7427" width="6.7109375" style="5" customWidth="1"/>
    <col min="7428" max="7675" width="11.42578125" style="5"/>
    <col min="7676" max="7676" width="48.42578125" style="5" customWidth="1"/>
    <col min="7677" max="7679" width="5.85546875" style="5" customWidth="1"/>
    <col min="7680" max="7680" width="1.5703125" style="5" customWidth="1"/>
    <col min="7681" max="7683" width="6.7109375" style="5" customWidth="1"/>
    <col min="7684" max="7931" width="11.42578125" style="5"/>
    <col min="7932" max="7932" width="48.42578125" style="5" customWidth="1"/>
    <col min="7933" max="7935" width="5.85546875" style="5" customWidth="1"/>
    <col min="7936" max="7936" width="1.5703125" style="5" customWidth="1"/>
    <col min="7937" max="7939" width="6.7109375" style="5" customWidth="1"/>
    <col min="7940" max="8187" width="11.42578125" style="5"/>
    <col min="8188" max="8188" width="48.42578125" style="5" customWidth="1"/>
    <col min="8189" max="8191" width="5.85546875" style="5" customWidth="1"/>
    <col min="8192" max="8192" width="1.5703125" style="5" customWidth="1"/>
    <col min="8193" max="8195" width="6.7109375" style="5" customWidth="1"/>
    <col min="8196" max="8443" width="11.42578125" style="5"/>
    <col min="8444" max="8444" width="48.42578125" style="5" customWidth="1"/>
    <col min="8445" max="8447" width="5.85546875" style="5" customWidth="1"/>
    <col min="8448" max="8448" width="1.5703125" style="5" customWidth="1"/>
    <col min="8449" max="8451" width="6.7109375" style="5" customWidth="1"/>
    <col min="8452" max="8699" width="11.42578125" style="5"/>
    <col min="8700" max="8700" width="48.42578125" style="5" customWidth="1"/>
    <col min="8701" max="8703" width="5.85546875" style="5" customWidth="1"/>
    <col min="8704" max="8704" width="1.5703125" style="5" customWidth="1"/>
    <col min="8705" max="8707" width="6.7109375" style="5" customWidth="1"/>
    <col min="8708" max="8955" width="11.42578125" style="5"/>
    <col min="8956" max="8956" width="48.42578125" style="5" customWidth="1"/>
    <col min="8957" max="8959" width="5.85546875" style="5" customWidth="1"/>
    <col min="8960" max="8960" width="1.5703125" style="5" customWidth="1"/>
    <col min="8961" max="8963" width="6.7109375" style="5" customWidth="1"/>
    <col min="8964" max="9211" width="11.42578125" style="5"/>
    <col min="9212" max="9212" width="48.42578125" style="5" customWidth="1"/>
    <col min="9213" max="9215" width="5.85546875" style="5" customWidth="1"/>
    <col min="9216" max="9216" width="1.5703125" style="5" customWidth="1"/>
    <col min="9217" max="9219" width="6.7109375" style="5" customWidth="1"/>
    <col min="9220" max="9467" width="11.42578125" style="5"/>
    <col min="9468" max="9468" width="48.42578125" style="5" customWidth="1"/>
    <col min="9469" max="9471" width="5.85546875" style="5" customWidth="1"/>
    <col min="9472" max="9472" width="1.5703125" style="5" customWidth="1"/>
    <col min="9473" max="9475" width="6.7109375" style="5" customWidth="1"/>
    <col min="9476" max="9723" width="11.42578125" style="5"/>
    <col min="9724" max="9724" width="48.42578125" style="5" customWidth="1"/>
    <col min="9725" max="9727" width="5.85546875" style="5" customWidth="1"/>
    <col min="9728" max="9728" width="1.5703125" style="5" customWidth="1"/>
    <col min="9729" max="9731" width="6.7109375" style="5" customWidth="1"/>
    <col min="9732" max="9979" width="11.42578125" style="5"/>
    <col min="9980" max="9980" width="48.42578125" style="5" customWidth="1"/>
    <col min="9981" max="9983" width="5.85546875" style="5" customWidth="1"/>
    <col min="9984" max="9984" width="1.5703125" style="5" customWidth="1"/>
    <col min="9985" max="9987" width="6.7109375" style="5" customWidth="1"/>
    <col min="9988" max="10235" width="11.42578125" style="5"/>
    <col min="10236" max="10236" width="48.42578125" style="5" customWidth="1"/>
    <col min="10237" max="10239" width="5.85546875" style="5" customWidth="1"/>
    <col min="10240" max="10240" width="1.5703125" style="5" customWidth="1"/>
    <col min="10241" max="10243" width="6.7109375" style="5" customWidth="1"/>
    <col min="10244" max="10491" width="11.42578125" style="5"/>
    <col min="10492" max="10492" width="48.42578125" style="5" customWidth="1"/>
    <col min="10493" max="10495" width="5.85546875" style="5" customWidth="1"/>
    <col min="10496" max="10496" width="1.5703125" style="5" customWidth="1"/>
    <col min="10497" max="10499" width="6.7109375" style="5" customWidth="1"/>
    <col min="10500" max="10747" width="11.42578125" style="5"/>
    <col min="10748" max="10748" width="48.42578125" style="5" customWidth="1"/>
    <col min="10749" max="10751" width="5.85546875" style="5" customWidth="1"/>
    <col min="10752" max="10752" width="1.5703125" style="5" customWidth="1"/>
    <col min="10753" max="10755" width="6.7109375" style="5" customWidth="1"/>
    <col min="10756" max="11003" width="11.42578125" style="5"/>
    <col min="11004" max="11004" width="48.42578125" style="5" customWidth="1"/>
    <col min="11005" max="11007" width="5.85546875" style="5" customWidth="1"/>
    <col min="11008" max="11008" width="1.5703125" style="5" customWidth="1"/>
    <col min="11009" max="11011" width="6.7109375" style="5" customWidth="1"/>
    <col min="11012" max="11259" width="11.42578125" style="5"/>
    <col min="11260" max="11260" width="48.42578125" style="5" customWidth="1"/>
    <col min="11261" max="11263" width="5.85546875" style="5" customWidth="1"/>
    <col min="11264" max="11264" width="1.5703125" style="5" customWidth="1"/>
    <col min="11265" max="11267" width="6.7109375" style="5" customWidth="1"/>
    <col min="11268" max="11515" width="11.42578125" style="5"/>
    <col min="11516" max="11516" width="48.42578125" style="5" customWidth="1"/>
    <col min="11517" max="11519" width="5.85546875" style="5" customWidth="1"/>
    <col min="11520" max="11520" width="1.5703125" style="5" customWidth="1"/>
    <col min="11521" max="11523" width="6.7109375" style="5" customWidth="1"/>
    <col min="11524" max="11771" width="11.42578125" style="5"/>
    <col min="11772" max="11772" width="48.42578125" style="5" customWidth="1"/>
    <col min="11773" max="11775" width="5.85546875" style="5" customWidth="1"/>
    <col min="11776" max="11776" width="1.5703125" style="5" customWidth="1"/>
    <col min="11777" max="11779" width="6.7109375" style="5" customWidth="1"/>
    <col min="11780" max="12027" width="11.42578125" style="5"/>
    <col min="12028" max="12028" width="48.42578125" style="5" customWidth="1"/>
    <col min="12029" max="12031" width="5.85546875" style="5" customWidth="1"/>
    <col min="12032" max="12032" width="1.5703125" style="5" customWidth="1"/>
    <col min="12033" max="12035" width="6.7109375" style="5" customWidth="1"/>
    <col min="12036" max="12283" width="11.42578125" style="5"/>
    <col min="12284" max="12284" width="48.42578125" style="5" customWidth="1"/>
    <col min="12285" max="12287" width="5.85546875" style="5" customWidth="1"/>
    <col min="12288" max="12288" width="1.5703125" style="5" customWidth="1"/>
    <col min="12289" max="12291" width="6.7109375" style="5" customWidth="1"/>
    <col min="12292" max="12539" width="11.42578125" style="5"/>
    <col min="12540" max="12540" width="48.42578125" style="5" customWidth="1"/>
    <col min="12541" max="12543" width="5.85546875" style="5" customWidth="1"/>
    <col min="12544" max="12544" width="1.5703125" style="5" customWidth="1"/>
    <col min="12545" max="12547" width="6.7109375" style="5" customWidth="1"/>
    <col min="12548" max="12795" width="11.42578125" style="5"/>
    <col min="12796" max="12796" width="48.42578125" style="5" customWidth="1"/>
    <col min="12797" max="12799" width="5.85546875" style="5" customWidth="1"/>
    <col min="12800" max="12800" width="1.5703125" style="5" customWidth="1"/>
    <col min="12801" max="12803" width="6.7109375" style="5" customWidth="1"/>
    <col min="12804" max="13051" width="11.42578125" style="5"/>
    <col min="13052" max="13052" width="48.42578125" style="5" customWidth="1"/>
    <col min="13053" max="13055" width="5.85546875" style="5" customWidth="1"/>
    <col min="13056" max="13056" width="1.5703125" style="5" customWidth="1"/>
    <col min="13057" max="13059" width="6.7109375" style="5" customWidth="1"/>
    <col min="13060" max="13307" width="11.42578125" style="5"/>
    <col min="13308" max="13308" width="48.42578125" style="5" customWidth="1"/>
    <col min="13309" max="13311" width="5.85546875" style="5" customWidth="1"/>
    <col min="13312" max="13312" width="1.5703125" style="5" customWidth="1"/>
    <col min="13313" max="13315" width="6.7109375" style="5" customWidth="1"/>
    <col min="13316" max="13563" width="11.42578125" style="5"/>
    <col min="13564" max="13564" width="48.42578125" style="5" customWidth="1"/>
    <col min="13565" max="13567" width="5.85546875" style="5" customWidth="1"/>
    <col min="13568" max="13568" width="1.5703125" style="5" customWidth="1"/>
    <col min="13569" max="13571" width="6.7109375" style="5" customWidth="1"/>
    <col min="13572" max="13819" width="11.42578125" style="5"/>
    <col min="13820" max="13820" width="48.42578125" style="5" customWidth="1"/>
    <col min="13821" max="13823" width="5.85546875" style="5" customWidth="1"/>
    <col min="13824" max="13824" width="1.5703125" style="5" customWidth="1"/>
    <col min="13825" max="13827" width="6.7109375" style="5" customWidth="1"/>
    <col min="13828" max="14075" width="11.42578125" style="5"/>
    <col min="14076" max="14076" width="48.42578125" style="5" customWidth="1"/>
    <col min="14077" max="14079" width="5.85546875" style="5" customWidth="1"/>
    <col min="14080" max="14080" width="1.5703125" style="5" customWidth="1"/>
    <col min="14081" max="14083" width="6.7109375" style="5" customWidth="1"/>
    <col min="14084" max="14331" width="11.42578125" style="5"/>
    <col min="14332" max="14332" width="48.42578125" style="5" customWidth="1"/>
    <col min="14333" max="14335" width="5.85546875" style="5" customWidth="1"/>
    <col min="14336" max="14336" width="1.5703125" style="5" customWidth="1"/>
    <col min="14337" max="14339" width="6.7109375" style="5" customWidth="1"/>
    <col min="14340" max="14587" width="11.42578125" style="5"/>
    <col min="14588" max="14588" width="48.42578125" style="5" customWidth="1"/>
    <col min="14589" max="14591" width="5.85546875" style="5" customWidth="1"/>
    <col min="14592" max="14592" width="1.5703125" style="5" customWidth="1"/>
    <col min="14593" max="14595" width="6.7109375" style="5" customWidth="1"/>
    <col min="14596" max="14843" width="11.42578125" style="5"/>
    <col min="14844" max="14844" width="48.42578125" style="5" customWidth="1"/>
    <col min="14845" max="14847" width="5.85546875" style="5" customWidth="1"/>
    <col min="14848" max="14848" width="1.5703125" style="5" customWidth="1"/>
    <col min="14849" max="14851" width="6.7109375" style="5" customWidth="1"/>
    <col min="14852" max="15099" width="11.42578125" style="5"/>
    <col min="15100" max="15100" width="48.42578125" style="5" customWidth="1"/>
    <col min="15101" max="15103" width="5.85546875" style="5" customWidth="1"/>
    <col min="15104" max="15104" width="1.5703125" style="5" customWidth="1"/>
    <col min="15105" max="15107" width="6.7109375" style="5" customWidth="1"/>
    <col min="15108" max="15355" width="11.42578125" style="5"/>
    <col min="15356" max="15356" width="48.42578125" style="5" customWidth="1"/>
    <col min="15357" max="15359" width="5.85546875" style="5" customWidth="1"/>
    <col min="15360" max="15360" width="1.5703125" style="5" customWidth="1"/>
    <col min="15361" max="15363" width="6.7109375" style="5" customWidth="1"/>
    <col min="15364" max="15611" width="11.42578125" style="5"/>
    <col min="15612" max="15612" width="48.42578125" style="5" customWidth="1"/>
    <col min="15613" max="15615" width="5.85546875" style="5" customWidth="1"/>
    <col min="15616" max="15616" width="1.5703125" style="5" customWidth="1"/>
    <col min="15617" max="15619" width="6.7109375" style="5" customWidth="1"/>
    <col min="15620" max="15867" width="11.42578125" style="5"/>
    <col min="15868" max="15868" width="48.42578125" style="5" customWidth="1"/>
    <col min="15869" max="15871" width="5.85546875" style="5" customWidth="1"/>
    <col min="15872" max="15872" width="1.5703125" style="5" customWidth="1"/>
    <col min="15873" max="15875" width="6.7109375" style="5" customWidth="1"/>
    <col min="15876" max="16123" width="11.42578125" style="5"/>
    <col min="16124" max="16124" width="48.42578125" style="5" customWidth="1"/>
    <col min="16125" max="16127" width="5.85546875" style="5" customWidth="1"/>
    <col min="16128" max="16128" width="1.5703125" style="5" customWidth="1"/>
    <col min="16129" max="16131" width="6.7109375" style="5" customWidth="1"/>
    <col min="16132" max="16384" width="11.42578125" style="5"/>
  </cols>
  <sheetData>
    <row r="1" spans="1:15" ht="19.5" thickBot="1" x14ac:dyDescent="0.35">
      <c r="A1" s="360" t="s">
        <v>242</v>
      </c>
      <c r="B1" s="360"/>
      <c r="C1" s="360"/>
      <c r="D1" s="360"/>
      <c r="E1" s="360"/>
      <c r="F1" s="360"/>
      <c r="G1" s="360"/>
      <c r="H1" s="360"/>
      <c r="J1" s="179"/>
      <c r="K1" s="285" t="s">
        <v>195</v>
      </c>
      <c r="L1" s="179"/>
    </row>
    <row r="2" spans="1:15" x14ac:dyDescent="0.2">
      <c r="A2" s="378" t="s">
        <v>49</v>
      </c>
      <c r="B2" s="378"/>
      <c r="C2" s="378"/>
      <c r="D2" s="378"/>
      <c r="E2" s="378"/>
      <c r="F2" s="378"/>
      <c r="G2" s="378"/>
      <c r="H2" s="378"/>
      <c r="J2" s="179"/>
      <c r="K2" s="179"/>
      <c r="L2" s="179"/>
    </row>
    <row r="3" spans="1:15" x14ac:dyDescent="0.2">
      <c r="A3" s="378" t="s">
        <v>361</v>
      </c>
      <c r="B3" s="378"/>
      <c r="C3" s="378"/>
      <c r="D3" s="378"/>
      <c r="E3" s="378"/>
      <c r="F3" s="378"/>
      <c r="G3" s="378"/>
      <c r="H3" s="378"/>
    </row>
    <row r="4" spans="1:15" x14ac:dyDescent="0.2">
      <c r="A4" s="378" t="s">
        <v>42</v>
      </c>
      <c r="B4" s="378"/>
      <c r="C4" s="378"/>
      <c r="D4" s="378"/>
      <c r="E4" s="378"/>
      <c r="F4" s="378"/>
      <c r="G4" s="378"/>
      <c r="H4" s="378"/>
    </row>
    <row r="5" spans="1:15" x14ac:dyDescent="0.2">
      <c r="A5" s="378" t="s">
        <v>409</v>
      </c>
      <c r="B5" s="378"/>
      <c r="C5" s="378"/>
      <c r="D5" s="378"/>
      <c r="E5" s="378"/>
      <c r="F5" s="378"/>
      <c r="G5" s="378"/>
      <c r="H5" s="378"/>
    </row>
    <row r="6" spans="1:15" ht="13.5" thickBot="1" x14ac:dyDescent="0.25">
      <c r="A6" s="6"/>
      <c r="B6" s="6"/>
      <c r="C6" s="6"/>
      <c r="D6" s="6"/>
      <c r="E6" s="61"/>
      <c r="F6" s="61"/>
      <c r="G6" s="61"/>
      <c r="H6" s="61"/>
    </row>
    <row r="7" spans="1:15" x14ac:dyDescent="0.2">
      <c r="A7" s="355" t="s">
        <v>45</v>
      </c>
      <c r="B7" s="377" t="s">
        <v>43</v>
      </c>
      <c r="C7" s="377"/>
      <c r="D7" s="377"/>
      <c r="E7" s="127"/>
      <c r="F7" s="377" t="s">
        <v>44</v>
      </c>
      <c r="G7" s="377"/>
      <c r="H7" s="377"/>
    </row>
    <row r="8" spans="1:15" ht="13.5" thickBot="1" x14ac:dyDescent="0.25">
      <c r="A8" s="354"/>
      <c r="B8" s="63" t="s">
        <v>0</v>
      </c>
      <c r="C8" s="63" t="s">
        <v>46</v>
      </c>
      <c r="D8" s="63" t="s">
        <v>47</v>
      </c>
      <c r="E8" s="64"/>
      <c r="F8" s="63" t="s">
        <v>0</v>
      </c>
      <c r="G8" s="63" t="s">
        <v>46</v>
      </c>
      <c r="H8" s="63" t="s">
        <v>47</v>
      </c>
    </row>
    <row r="9" spans="1:15" s="116" customFormat="1" ht="13.5" x14ac:dyDescent="0.25">
      <c r="A9" s="103" t="s">
        <v>0</v>
      </c>
      <c r="B9" s="303">
        <f>+B11+B17+B23+B42</f>
        <v>51496</v>
      </c>
      <c r="C9" s="303">
        <f>+C11+C17+C23+C42</f>
        <v>12763</v>
      </c>
      <c r="D9" s="303">
        <f>+D11+D17+D23+D42</f>
        <v>38733</v>
      </c>
      <c r="E9" s="103"/>
      <c r="F9" s="39">
        <f>+G9+H9</f>
        <v>100</v>
      </c>
      <c r="G9" s="39">
        <f>+C9/B9*100</f>
        <v>24.784449277613795</v>
      </c>
      <c r="H9" s="39">
        <f>+D9/B9*100</f>
        <v>75.215550722386197</v>
      </c>
      <c r="J9" s="309"/>
      <c r="K9" s="310"/>
      <c r="L9" s="310"/>
      <c r="M9" s="310"/>
      <c r="N9" s="309"/>
      <c r="O9" s="309"/>
    </row>
    <row r="10" spans="1:15" x14ac:dyDescent="0.2">
      <c r="A10" s="105"/>
      <c r="B10" s="27"/>
      <c r="C10" s="27"/>
      <c r="D10" s="27"/>
      <c r="E10" s="128"/>
      <c r="F10" s="41"/>
      <c r="G10" s="41"/>
      <c r="H10" s="41"/>
      <c r="J10" s="311"/>
      <c r="K10" s="311"/>
      <c r="L10" s="311"/>
      <c r="M10" s="311"/>
      <c r="N10" s="312"/>
      <c r="O10" s="312"/>
    </row>
    <row r="11" spans="1:15" s="3" customFormat="1" x14ac:dyDescent="0.2">
      <c r="A11" s="105" t="s">
        <v>85</v>
      </c>
      <c r="B11" s="222">
        <v>3316</v>
      </c>
      <c r="C11" s="222">
        <v>1025</v>
      </c>
      <c r="D11" s="222">
        <v>2291</v>
      </c>
      <c r="E11" s="290"/>
      <c r="F11" s="41">
        <f t="shared" ref="F11:F55" si="0">+G11+H11</f>
        <v>100</v>
      </c>
      <c r="G11" s="41">
        <f t="shared" ref="G11:G55" si="1">+C11/B11*100</f>
        <v>30.910735826296744</v>
      </c>
      <c r="H11" s="41">
        <f t="shared" ref="H11:H55" si="2">+D11/B11*100</f>
        <v>69.089264173703256</v>
      </c>
      <c r="J11" s="312"/>
      <c r="K11" s="312"/>
      <c r="L11" s="312"/>
      <c r="M11" s="312"/>
      <c r="N11" s="311"/>
      <c r="O11" s="311"/>
    </row>
    <row r="12" spans="1:15" x14ac:dyDescent="0.2">
      <c r="A12" s="106" t="s">
        <v>52</v>
      </c>
      <c r="B12" s="213">
        <v>2568</v>
      </c>
      <c r="C12" s="213">
        <v>913</v>
      </c>
      <c r="D12" s="213">
        <v>1655</v>
      </c>
      <c r="E12" s="128"/>
      <c r="F12" s="40">
        <f t="shared" si="0"/>
        <v>100</v>
      </c>
      <c r="G12" s="40">
        <f t="shared" si="1"/>
        <v>35.552959501557638</v>
      </c>
      <c r="H12" s="40">
        <f t="shared" si="2"/>
        <v>64.447040498442362</v>
      </c>
      <c r="J12" s="312"/>
      <c r="K12" s="312"/>
      <c r="L12" s="312"/>
      <c r="M12" s="312"/>
      <c r="N12" s="312"/>
      <c r="O12" s="312"/>
    </row>
    <row r="13" spans="1:15" x14ac:dyDescent="0.2">
      <c r="A13" s="106" t="s">
        <v>53</v>
      </c>
      <c r="B13" s="213">
        <v>502</v>
      </c>
      <c r="C13" s="213">
        <v>74</v>
      </c>
      <c r="D13" s="213">
        <v>428</v>
      </c>
      <c r="E13" s="128"/>
      <c r="F13" s="40">
        <f t="shared" si="0"/>
        <v>100</v>
      </c>
      <c r="G13" s="40">
        <f t="shared" si="1"/>
        <v>14.741035856573706</v>
      </c>
      <c r="H13" s="40">
        <f t="shared" si="2"/>
        <v>85.258964143426297</v>
      </c>
      <c r="J13" s="312"/>
      <c r="K13" s="312"/>
      <c r="L13" s="312"/>
      <c r="M13" s="312"/>
      <c r="N13" s="312"/>
      <c r="O13" s="312"/>
    </row>
    <row r="14" spans="1:15" x14ac:dyDescent="0.2">
      <c r="A14" s="106" t="s">
        <v>87</v>
      </c>
      <c r="B14" s="213">
        <v>129</v>
      </c>
      <c r="C14" s="213">
        <v>28</v>
      </c>
      <c r="D14" s="213">
        <v>101</v>
      </c>
      <c r="E14" s="128"/>
      <c r="F14" s="40">
        <f t="shared" si="0"/>
        <v>99.999999999999986</v>
      </c>
      <c r="G14" s="40">
        <f t="shared" si="1"/>
        <v>21.705426356589147</v>
      </c>
      <c r="H14" s="40">
        <f t="shared" si="2"/>
        <v>78.294573643410843</v>
      </c>
      <c r="J14" s="312"/>
      <c r="K14" s="312"/>
      <c r="L14" s="312"/>
      <c r="M14" s="312"/>
      <c r="N14" s="312"/>
      <c r="O14" s="312"/>
    </row>
    <row r="15" spans="1:15" x14ac:dyDescent="0.2">
      <c r="A15" s="106" t="s">
        <v>88</v>
      </c>
      <c r="B15" s="213">
        <v>117</v>
      </c>
      <c r="C15" s="213">
        <v>10</v>
      </c>
      <c r="D15" s="213">
        <v>107</v>
      </c>
      <c r="E15" s="128"/>
      <c r="F15" s="40">
        <f t="shared" si="0"/>
        <v>100</v>
      </c>
      <c r="G15" s="40">
        <f t="shared" si="1"/>
        <v>8.5470085470085468</v>
      </c>
      <c r="H15" s="40">
        <f t="shared" si="2"/>
        <v>91.452991452991455</v>
      </c>
      <c r="J15" s="311"/>
      <c r="K15" s="311"/>
      <c r="L15" s="311"/>
      <c r="M15" s="311"/>
      <c r="N15" s="312"/>
      <c r="O15" s="312"/>
    </row>
    <row r="16" spans="1:15" x14ac:dyDescent="0.2">
      <c r="A16" s="106"/>
      <c r="B16" s="213"/>
      <c r="C16" s="213"/>
      <c r="D16" s="213"/>
      <c r="E16" s="128"/>
      <c r="F16" s="41"/>
      <c r="G16" s="41"/>
      <c r="H16" s="41"/>
      <c r="J16" s="312"/>
      <c r="K16" s="312"/>
      <c r="L16" s="312"/>
      <c r="M16" s="312"/>
      <c r="N16" s="312"/>
      <c r="O16" s="312"/>
    </row>
    <row r="17" spans="1:15" s="3" customFormat="1" x14ac:dyDescent="0.2">
      <c r="A17" s="105" t="s">
        <v>89</v>
      </c>
      <c r="B17" s="222">
        <v>988</v>
      </c>
      <c r="C17" s="222">
        <v>113</v>
      </c>
      <c r="D17" s="222">
        <v>875</v>
      </c>
      <c r="E17" s="290"/>
      <c r="F17" s="41">
        <f t="shared" si="0"/>
        <v>100</v>
      </c>
      <c r="G17" s="41">
        <f t="shared" si="1"/>
        <v>11.437246963562753</v>
      </c>
      <c r="H17" s="41">
        <f t="shared" si="2"/>
        <v>88.562753036437243</v>
      </c>
      <c r="J17" s="312"/>
      <c r="K17" s="312"/>
      <c r="L17" s="312"/>
      <c r="M17" s="312"/>
      <c r="N17" s="311"/>
      <c r="O17" s="311"/>
    </row>
    <row r="18" spans="1:15" x14ac:dyDescent="0.2">
      <c r="A18" s="106" t="s">
        <v>54</v>
      </c>
      <c r="B18" s="213">
        <v>472</v>
      </c>
      <c r="C18" s="213">
        <v>57</v>
      </c>
      <c r="D18" s="213">
        <v>415</v>
      </c>
      <c r="E18" s="128"/>
      <c r="F18" s="40">
        <f t="shared" si="0"/>
        <v>100</v>
      </c>
      <c r="G18" s="40">
        <f t="shared" si="1"/>
        <v>12.076271186440678</v>
      </c>
      <c r="H18" s="40">
        <f t="shared" si="2"/>
        <v>87.923728813559322</v>
      </c>
      <c r="J18" s="312"/>
      <c r="K18" s="312"/>
      <c r="L18" s="312"/>
      <c r="M18" s="312"/>
      <c r="N18" s="312"/>
      <c r="O18" s="312"/>
    </row>
    <row r="19" spans="1:15" x14ac:dyDescent="0.2">
      <c r="A19" s="106" t="s">
        <v>55</v>
      </c>
      <c r="B19" s="213">
        <v>13</v>
      </c>
      <c r="C19" s="213">
        <v>0</v>
      </c>
      <c r="D19" s="213">
        <v>13</v>
      </c>
      <c r="E19" s="128"/>
      <c r="F19" s="40">
        <f t="shared" si="0"/>
        <v>100</v>
      </c>
      <c r="G19" s="40">
        <f t="shared" si="1"/>
        <v>0</v>
      </c>
      <c r="H19" s="40">
        <f t="shared" si="2"/>
        <v>100</v>
      </c>
      <c r="J19" s="312"/>
      <c r="K19" s="312"/>
      <c r="L19" s="312"/>
      <c r="M19" s="312"/>
      <c r="N19" s="312"/>
      <c r="O19" s="312"/>
    </row>
    <row r="20" spans="1:15" x14ac:dyDescent="0.2">
      <c r="A20" s="106" t="s">
        <v>90</v>
      </c>
      <c r="B20" s="213">
        <v>463</v>
      </c>
      <c r="C20" s="213">
        <v>45</v>
      </c>
      <c r="D20" s="213">
        <v>418</v>
      </c>
      <c r="E20" s="128"/>
      <c r="F20" s="40">
        <f t="shared" si="0"/>
        <v>100</v>
      </c>
      <c r="G20" s="40">
        <f t="shared" si="1"/>
        <v>9.7192224622030245</v>
      </c>
      <c r="H20" s="40">
        <f t="shared" si="2"/>
        <v>90.280777537796979</v>
      </c>
      <c r="J20" s="312"/>
      <c r="K20" s="312"/>
      <c r="L20" s="312"/>
      <c r="M20" s="312"/>
      <c r="N20" s="312"/>
      <c r="O20" s="312"/>
    </row>
    <row r="21" spans="1:15" x14ac:dyDescent="0.2">
      <c r="A21" s="106" t="s">
        <v>91</v>
      </c>
      <c r="B21" s="213">
        <v>40</v>
      </c>
      <c r="C21" s="213">
        <v>11</v>
      </c>
      <c r="D21" s="213">
        <v>29</v>
      </c>
      <c r="E21" s="128"/>
      <c r="F21" s="40">
        <f t="shared" si="0"/>
        <v>100</v>
      </c>
      <c r="G21" s="40">
        <f t="shared" si="1"/>
        <v>27.500000000000004</v>
      </c>
      <c r="H21" s="40">
        <f t="shared" si="2"/>
        <v>72.5</v>
      </c>
      <c r="J21" s="313"/>
      <c r="K21" s="313"/>
      <c r="L21" s="313"/>
      <c r="M21" s="311"/>
      <c r="N21" s="312"/>
      <c r="O21" s="312"/>
    </row>
    <row r="22" spans="1:15" x14ac:dyDescent="0.2">
      <c r="A22" s="106"/>
      <c r="B22" s="213"/>
      <c r="C22" s="213"/>
      <c r="D22" s="213"/>
      <c r="E22" s="128"/>
      <c r="F22" s="41"/>
      <c r="G22" s="41"/>
      <c r="H22" s="41"/>
      <c r="J22" s="313"/>
      <c r="K22" s="313"/>
      <c r="L22" s="313"/>
      <c r="M22" s="312"/>
      <c r="N22" s="312"/>
      <c r="O22" s="312"/>
    </row>
    <row r="23" spans="1:15" s="3" customFormat="1" x14ac:dyDescent="0.2">
      <c r="A23" s="110" t="s">
        <v>48</v>
      </c>
      <c r="B23" s="222">
        <v>35058</v>
      </c>
      <c r="C23" s="222">
        <v>8388</v>
      </c>
      <c r="D23" s="222">
        <v>26670</v>
      </c>
      <c r="E23" s="290"/>
      <c r="F23" s="41">
        <f t="shared" si="0"/>
        <v>100</v>
      </c>
      <c r="G23" s="41">
        <f t="shared" si="1"/>
        <v>23.926065377374638</v>
      </c>
      <c r="H23" s="41">
        <f t="shared" si="2"/>
        <v>76.073934622625359</v>
      </c>
      <c r="J23" s="313"/>
      <c r="K23" s="313"/>
      <c r="L23" s="313"/>
      <c r="M23" s="312"/>
      <c r="N23" s="311"/>
      <c r="O23" s="311"/>
    </row>
    <row r="24" spans="1:15" x14ac:dyDescent="0.2">
      <c r="A24" s="106" t="s">
        <v>111</v>
      </c>
      <c r="B24" s="213">
        <v>18024</v>
      </c>
      <c r="C24" s="213">
        <v>2126</v>
      </c>
      <c r="D24" s="213">
        <v>15898</v>
      </c>
      <c r="E24" s="128"/>
      <c r="F24" s="40">
        <f t="shared" si="0"/>
        <v>100</v>
      </c>
      <c r="G24" s="40">
        <f t="shared" si="1"/>
        <v>11.795383932534399</v>
      </c>
      <c r="H24" s="40">
        <f t="shared" si="2"/>
        <v>88.204616067465608</v>
      </c>
      <c r="J24" s="313"/>
      <c r="K24" s="313"/>
      <c r="L24" s="313"/>
      <c r="M24" s="312"/>
      <c r="N24" s="312"/>
      <c r="O24" s="312"/>
    </row>
    <row r="25" spans="1:15" x14ac:dyDescent="0.2">
      <c r="A25" s="106" t="s">
        <v>112</v>
      </c>
      <c r="B25" s="213">
        <v>1321</v>
      </c>
      <c r="C25" s="213">
        <v>525</v>
      </c>
      <c r="D25" s="213">
        <v>796</v>
      </c>
      <c r="E25" s="128"/>
      <c r="F25" s="40">
        <f t="shared" si="0"/>
        <v>100</v>
      </c>
      <c r="G25" s="40">
        <f t="shared" si="1"/>
        <v>39.742619227857681</v>
      </c>
      <c r="H25" s="40">
        <f t="shared" si="2"/>
        <v>60.257380772142319</v>
      </c>
      <c r="J25" s="313"/>
      <c r="K25" s="313"/>
      <c r="L25" s="313"/>
      <c r="M25" s="312"/>
      <c r="N25" s="312"/>
      <c r="O25" s="312"/>
    </row>
    <row r="26" spans="1:15" x14ac:dyDescent="0.2">
      <c r="A26" s="106" t="s">
        <v>113</v>
      </c>
      <c r="B26" s="213">
        <v>99</v>
      </c>
      <c r="C26" s="213">
        <v>11</v>
      </c>
      <c r="D26" s="213">
        <v>88</v>
      </c>
      <c r="E26" s="128"/>
      <c r="F26" s="40">
        <f t="shared" si="0"/>
        <v>100</v>
      </c>
      <c r="G26" s="40">
        <f t="shared" si="1"/>
        <v>11.111111111111111</v>
      </c>
      <c r="H26" s="40">
        <f t="shared" si="2"/>
        <v>88.888888888888886</v>
      </c>
      <c r="J26" s="313"/>
      <c r="K26" s="313"/>
      <c r="L26" s="313"/>
      <c r="M26" s="312"/>
      <c r="N26" s="312"/>
      <c r="O26" s="312"/>
    </row>
    <row r="27" spans="1:15" x14ac:dyDescent="0.2">
      <c r="A27" s="106" t="s">
        <v>64</v>
      </c>
      <c r="B27" s="213">
        <v>4269</v>
      </c>
      <c r="C27" s="213">
        <v>904</v>
      </c>
      <c r="D27" s="213">
        <v>3365</v>
      </c>
      <c r="E27" s="128"/>
      <c r="F27" s="40">
        <f t="shared" si="0"/>
        <v>100</v>
      </c>
      <c r="G27" s="40">
        <f t="shared" si="1"/>
        <v>21.1759194190677</v>
      </c>
      <c r="H27" s="40">
        <f t="shared" si="2"/>
        <v>78.824080580932304</v>
      </c>
      <c r="J27" s="313"/>
      <c r="K27" s="313"/>
      <c r="L27" s="313"/>
      <c r="M27" s="312"/>
      <c r="N27" s="312"/>
      <c r="O27" s="312"/>
    </row>
    <row r="28" spans="1:15" x14ac:dyDescent="0.2">
      <c r="A28" s="106" t="s">
        <v>63</v>
      </c>
      <c r="B28" s="213">
        <v>119</v>
      </c>
      <c r="C28" s="213">
        <v>23</v>
      </c>
      <c r="D28" s="213">
        <v>96</v>
      </c>
      <c r="E28" s="128"/>
      <c r="F28" s="40">
        <f t="shared" si="0"/>
        <v>100</v>
      </c>
      <c r="G28" s="40">
        <f t="shared" si="1"/>
        <v>19.327731092436977</v>
      </c>
      <c r="H28" s="40">
        <f t="shared" si="2"/>
        <v>80.672268907563023</v>
      </c>
      <c r="J28" s="313"/>
      <c r="K28" s="313"/>
      <c r="L28" s="313"/>
      <c r="M28" s="312"/>
      <c r="N28" s="312"/>
      <c r="O28" s="312"/>
    </row>
    <row r="29" spans="1:15" x14ac:dyDescent="0.2">
      <c r="A29" s="106" t="s">
        <v>92</v>
      </c>
      <c r="B29" s="213">
        <v>22</v>
      </c>
      <c r="C29" s="213">
        <v>2</v>
      </c>
      <c r="D29" s="213">
        <v>20</v>
      </c>
      <c r="E29" s="128"/>
      <c r="F29" s="40">
        <f t="shared" si="0"/>
        <v>100</v>
      </c>
      <c r="G29" s="40">
        <f t="shared" si="1"/>
        <v>9.0909090909090917</v>
      </c>
      <c r="H29" s="40">
        <f t="shared" si="2"/>
        <v>90.909090909090907</v>
      </c>
      <c r="J29" s="313"/>
      <c r="K29" s="313"/>
      <c r="L29" s="313"/>
      <c r="M29" s="312"/>
      <c r="N29" s="312"/>
      <c r="O29" s="312"/>
    </row>
    <row r="30" spans="1:15" x14ac:dyDescent="0.2">
      <c r="A30" s="106" t="s">
        <v>66</v>
      </c>
      <c r="B30" s="213">
        <v>2415</v>
      </c>
      <c r="C30" s="213">
        <v>1762</v>
      </c>
      <c r="D30" s="213">
        <v>653</v>
      </c>
      <c r="E30" s="128"/>
      <c r="F30" s="40">
        <f t="shared" si="0"/>
        <v>100</v>
      </c>
      <c r="G30" s="40">
        <f t="shared" si="1"/>
        <v>72.960662525879911</v>
      </c>
      <c r="H30" s="40">
        <f t="shared" si="2"/>
        <v>27.039337474120085</v>
      </c>
      <c r="J30" s="313"/>
      <c r="K30" s="313"/>
      <c r="L30" s="313"/>
      <c r="M30" s="312"/>
      <c r="N30" s="312"/>
      <c r="O30" s="312"/>
    </row>
    <row r="31" spans="1:15" x14ac:dyDescent="0.2">
      <c r="A31" s="106" t="s">
        <v>67</v>
      </c>
      <c r="B31" s="213">
        <v>1768</v>
      </c>
      <c r="C31" s="213">
        <v>1290</v>
      </c>
      <c r="D31" s="213">
        <v>478</v>
      </c>
      <c r="E31" s="16"/>
      <c r="F31" s="40">
        <f t="shared" si="0"/>
        <v>100</v>
      </c>
      <c r="G31" s="40">
        <f t="shared" si="1"/>
        <v>72.963800904977376</v>
      </c>
      <c r="H31" s="40">
        <f t="shared" si="2"/>
        <v>27.036199095022624</v>
      </c>
      <c r="J31" s="313"/>
      <c r="K31" s="313"/>
      <c r="L31" s="313"/>
      <c r="M31" s="312"/>
      <c r="N31" s="312"/>
      <c r="O31" s="312"/>
    </row>
    <row r="32" spans="1:15" x14ac:dyDescent="0.2">
      <c r="A32" s="106" t="s">
        <v>65</v>
      </c>
      <c r="B32" s="213">
        <v>1981</v>
      </c>
      <c r="C32" s="213">
        <v>459</v>
      </c>
      <c r="D32" s="213">
        <v>1522</v>
      </c>
      <c r="E32" s="16"/>
      <c r="F32" s="40">
        <f t="shared" si="0"/>
        <v>100.00000000000001</v>
      </c>
      <c r="G32" s="40">
        <f t="shared" si="1"/>
        <v>23.170116102978294</v>
      </c>
      <c r="H32" s="40">
        <f t="shared" si="2"/>
        <v>76.829883897021716</v>
      </c>
      <c r="J32" s="313"/>
      <c r="K32" s="313"/>
      <c r="L32" s="313"/>
      <c r="M32" s="312"/>
      <c r="N32" s="312"/>
      <c r="O32" s="312"/>
    </row>
    <row r="33" spans="1:15" x14ac:dyDescent="0.2">
      <c r="A33" s="106" t="s">
        <v>93</v>
      </c>
      <c r="B33" s="213">
        <v>1540</v>
      </c>
      <c r="C33" s="213">
        <v>496</v>
      </c>
      <c r="D33" s="213">
        <v>1044</v>
      </c>
      <c r="E33" s="16"/>
      <c r="F33" s="40">
        <f t="shared" si="0"/>
        <v>100</v>
      </c>
      <c r="G33" s="40">
        <f t="shared" si="1"/>
        <v>32.20779220779221</v>
      </c>
      <c r="H33" s="40">
        <f t="shared" si="2"/>
        <v>67.79220779220779</v>
      </c>
      <c r="J33" s="313"/>
      <c r="K33" s="313"/>
      <c r="L33" s="313"/>
      <c r="M33" s="312"/>
      <c r="N33" s="312"/>
      <c r="O33" s="312"/>
    </row>
    <row r="34" spans="1:15" x14ac:dyDescent="0.2">
      <c r="A34" s="106" t="s">
        <v>78</v>
      </c>
      <c r="B34" s="213">
        <v>812</v>
      </c>
      <c r="C34" s="213">
        <v>179</v>
      </c>
      <c r="D34" s="213">
        <v>633</v>
      </c>
      <c r="E34" s="16"/>
      <c r="F34" s="40">
        <f t="shared" si="0"/>
        <v>100</v>
      </c>
      <c r="G34" s="40">
        <f t="shared" si="1"/>
        <v>22.044334975369459</v>
      </c>
      <c r="H34" s="40">
        <f t="shared" si="2"/>
        <v>77.955665024630534</v>
      </c>
      <c r="J34" s="313"/>
      <c r="K34" s="313"/>
      <c r="L34" s="313"/>
      <c r="M34" s="312"/>
      <c r="N34" s="312"/>
      <c r="O34" s="312"/>
    </row>
    <row r="35" spans="1:15" x14ac:dyDescent="0.2">
      <c r="A35" s="106" t="s">
        <v>69</v>
      </c>
      <c r="B35" s="213">
        <v>258</v>
      </c>
      <c r="C35" s="213">
        <v>126</v>
      </c>
      <c r="D35" s="213">
        <v>132</v>
      </c>
      <c r="E35" s="16"/>
      <c r="F35" s="40">
        <f t="shared" si="0"/>
        <v>100</v>
      </c>
      <c r="G35" s="40">
        <f t="shared" si="1"/>
        <v>48.837209302325576</v>
      </c>
      <c r="H35" s="40">
        <f t="shared" si="2"/>
        <v>51.162790697674424</v>
      </c>
      <c r="J35" s="313"/>
      <c r="K35" s="313"/>
      <c r="L35" s="313"/>
      <c r="M35" s="312"/>
      <c r="N35" s="312"/>
      <c r="O35" s="312"/>
    </row>
    <row r="36" spans="1:15" x14ac:dyDescent="0.2">
      <c r="A36" s="106" t="s">
        <v>68</v>
      </c>
      <c r="B36" s="213">
        <v>488</v>
      </c>
      <c r="C36" s="213">
        <v>7</v>
      </c>
      <c r="D36" s="213">
        <v>481</v>
      </c>
      <c r="E36" s="16"/>
      <c r="F36" s="40">
        <f t="shared" si="0"/>
        <v>99.999999999999986</v>
      </c>
      <c r="G36" s="40">
        <f t="shared" si="1"/>
        <v>1.4344262295081966</v>
      </c>
      <c r="H36" s="40">
        <f t="shared" si="2"/>
        <v>98.565573770491795</v>
      </c>
      <c r="J36" s="313"/>
      <c r="K36" s="313"/>
      <c r="L36" s="313"/>
      <c r="M36" s="312"/>
      <c r="N36" s="312"/>
      <c r="O36" s="312"/>
    </row>
    <row r="37" spans="1:15" x14ac:dyDescent="0.2">
      <c r="A37" s="106" t="s">
        <v>393</v>
      </c>
      <c r="B37" s="213">
        <v>281</v>
      </c>
      <c r="C37" s="213">
        <v>193</v>
      </c>
      <c r="D37" s="213">
        <v>88</v>
      </c>
      <c r="E37" s="16"/>
      <c r="F37" s="40">
        <f t="shared" ref="F37" si="3">+G37+H37</f>
        <v>100</v>
      </c>
      <c r="G37" s="40">
        <f t="shared" ref="G37" si="4">+C37/B37*100</f>
        <v>68.683274021352318</v>
      </c>
      <c r="H37" s="40">
        <f t="shared" ref="H37" si="5">+D37/B37*100</f>
        <v>31.316725978647685</v>
      </c>
      <c r="J37" s="312"/>
      <c r="K37" s="312"/>
      <c r="L37" s="312"/>
      <c r="M37" s="312"/>
      <c r="N37" s="312"/>
      <c r="O37" s="312"/>
    </row>
    <row r="38" spans="1:15" x14ac:dyDescent="0.2">
      <c r="A38" s="106" t="s">
        <v>410</v>
      </c>
      <c r="B38" s="213">
        <v>252</v>
      </c>
      <c r="C38" s="213">
        <v>175</v>
      </c>
      <c r="D38" s="213">
        <v>77</v>
      </c>
      <c r="E38" s="16"/>
      <c r="F38" s="40">
        <f t="shared" ref="F38" si="6">+G38+H38</f>
        <v>100</v>
      </c>
      <c r="G38" s="40">
        <f t="shared" ref="G38" si="7">+C38/B38*100</f>
        <v>69.444444444444443</v>
      </c>
      <c r="H38" s="40">
        <f t="shared" ref="H38" si="8">+D38/B38*100</f>
        <v>30.555555555555557</v>
      </c>
      <c r="J38" s="312"/>
      <c r="K38" s="312"/>
      <c r="L38" s="312"/>
      <c r="M38" s="312"/>
      <c r="N38" s="312"/>
      <c r="O38" s="312"/>
    </row>
    <row r="39" spans="1:15" x14ac:dyDescent="0.2">
      <c r="A39" s="106" t="s">
        <v>94</v>
      </c>
      <c r="B39" s="213">
        <v>979</v>
      </c>
      <c r="C39" s="213">
        <v>70</v>
      </c>
      <c r="D39" s="213">
        <v>909</v>
      </c>
      <c r="E39" s="16"/>
      <c r="F39" s="40">
        <f t="shared" si="0"/>
        <v>100</v>
      </c>
      <c r="G39" s="40">
        <f t="shared" si="1"/>
        <v>7.1501532175689482</v>
      </c>
      <c r="H39" s="40">
        <f t="shared" si="2"/>
        <v>92.849846782431058</v>
      </c>
      <c r="J39" s="311"/>
      <c r="K39" s="311"/>
      <c r="L39" s="311"/>
      <c r="M39" s="311"/>
      <c r="N39" s="312"/>
      <c r="O39" s="312"/>
    </row>
    <row r="40" spans="1:15" x14ac:dyDescent="0.2">
      <c r="A40" s="106" t="s">
        <v>95</v>
      </c>
      <c r="B40" s="213">
        <v>430</v>
      </c>
      <c r="C40" s="213">
        <v>40</v>
      </c>
      <c r="D40" s="213">
        <v>390</v>
      </c>
      <c r="E40" s="16"/>
      <c r="F40" s="40">
        <f t="shared" si="0"/>
        <v>100</v>
      </c>
      <c r="G40" s="40">
        <f t="shared" si="1"/>
        <v>9.3023255813953494</v>
      </c>
      <c r="H40" s="40">
        <f t="shared" si="2"/>
        <v>90.697674418604649</v>
      </c>
      <c r="J40" s="311"/>
      <c r="K40" s="311"/>
      <c r="L40" s="311"/>
      <c r="M40" s="311"/>
      <c r="N40" s="312"/>
      <c r="O40" s="312"/>
    </row>
    <row r="41" spans="1:15" s="3" customFormat="1" x14ac:dyDescent="0.2">
      <c r="A41" s="106"/>
      <c r="B41" s="213"/>
      <c r="C41" s="213"/>
      <c r="D41" s="213"/>
      <c r="E41" s="16"/>
      <c r="F41" s="41"/>
      <c r="G41" s="41"/>
      <c r="H41" s="41"/>
      <c r="J41" s="312"/>
      <c r="K41" s="312"/>
      <c r="L41" s="312"/>
      <c r="M41" s="312"/>
      <c r="N41" s="311"/>
      <c r="O41" s="311"/>
    </row>
    <row r="42" spans="1:15" s="3" customFormat="1" x14ac:dyDescent="0.2">
      <c r="A42" s="105" t="s">
        <v>103</v>
      </c>
      <c r="B42" s="222">
        <v>12134</v>
      </c>
      <c r="C42" s="222">
        <v>3237</v>
      </c>
      <c r="D42" s="222">
        <v>8897</v>
      </c>
      <c r="E42" s="26"/>
      <c r="F42" s="41">
        <f t="shared" si="0"/>
        <v>100</v>
      </c>
      <c r="G42" s="41">
        <f t="shared" si="1"/>
        <v>26.67710565353552</v>
      </c>
      <c r="H42" s="41">
        <f t="shared" si="2"/>
        <v>73.32289434646448</v>
      </c>
      <c r="J42" s="312"/>
      <c r="K42" s="312"/>
      <c r="L42" s="312"/>
      <c r="M42" s="312"/>
      <c r="N42" s="311"/>
      <c r="O42" s="311"/>
    </row>
    <row r="43" spans="1:15" x14ac:dyDescent="0.2">
      <c r="A43" s="106" t="s">
        <v>70</v>
      </c>
      <c r="B43" s="213">
        <v>1015</v>
      </c>
      <c r="C43" s="213">
        <v>144</v>
      </c>
      <c r="D43" s="213">
        <v>871</v>
      </c>
      <c r="E43" s="26"/>
      <c r="F43" s="40">
        <f t="shared" si="0"/>
        <v>100</v>
      </c>
      <c r="G43" s="40">
        <f t="shared" si="1"/>
        <v>14.187192118226601</v>
      </c>
      <c r="H43" s="40">
        <f t="shared" si="2"/>
        <v>85.812807881773395</v>
      </c>
      <c r="J43" s="312"/>
      <c r="K43" s="312"/>
      <c r="L43" s="312"/>
      <c r="M43" s="312"/>
      <c r="N43" s="312"/>
      <c r="O43" s="312"/>
    </row>
    <row r="44" spans="1:15" x14ac:dyDescent="0.2">
      <c r="A44" s="106" t="s">
        <v>104</v>
      </c>
      <c r="B44" s="213">
        <v>295</v>
      </c>
      <c r="C44" s="213">
        <v>37</v>
      </c>
      <c r="D44" s="213">
        <v>258</v>
      </c>
      <c r="E44" s="16"/>
      <c r="F44" s="40">
        <f t="shared" si="0"/>
        <v>100</v>
      </c>
      <c r="G44" s="40">
        <f t="shared" si="1"/>
        <v>12.542372881355931</v>
      </c>
      <c r="H44" s="40">
        <f t="shared" si="2"/>
        <v>87.457627118644069</v>
      </c>
      <c r="J44" s="312"/>
      <c r="K44" s="312"/>
      <c r="L44" s="312"/>
      <c r="M44" s="312"/>
      <c r="N44" s="312"/>
      <c r="O44" s="312"/>
    </row>
    <row r="45" spans="1:15" x14ac:dyDescent="0.2">
      <c r="A45" s="106" t="s">
        <v>105</v>
      </c>
      <c r="B45" s="213">
        <v>37</v>
      </c>
      <c r="C45" s="213">
        <v>8</v>
      </c>
      <c r="D45" s="213">
        <v>29</v>
      </c>
      <c r="E45" s="16"/>
      <c r="F45" s="40">
        <f t="shared" si="0"/>
        <v>100</v>
      </c>
      <c r="G45" s="40">
        <f t="shared" si="1"/>
        <v>21.621621621621621</v>
      </c>
      <c r="H45" s="40">
        <f t="shared" si="2"/>
        <v>78.378378378378372</v>
      </c>
      <c r="J45" s="312"/>
      <c r="K45" s="312"/>
      <c r="L45" s="312"/>
      <c r="M45" s="312"/>
      <c r="N45" s="312"/>
      <c r="O45" s="312"/>
    </row>
    <row r="46" spans="1:15" x14ac:dyDescent="0.2">
      <c r="A46" s="106" t="s">
        <v>76</v>
      </c>
      <c r="B46" s="213">
        <v>127</v>
      </c>
      <c r="C46" s="213">
        <v>7</v>
      </c>
      <c r="D46" s="213">
        <v>120</v>
      </c>
      <c r="E46" s="16"/>
      <c r="F46" s="40">
        <f t="shared" si="0"/>
        <v>100</v>
      </c>
      <c r="G46" s="40">
        <f t="shared" si="1"/>
        <v>5.5118110236220472</v>
      </c>
      <c r="H46" s="40">
        <f t="shared" si="2"/>
        <v>94.488188976377955</v>
      </c>
      <c r="J46" s="312"/>
      <c r="K46" s="312"/>
      <c r="L46" s="312"/>
      <c r="M46" s="312"/>
      <c r="N46" s="312"/>
      <c r="O46" s="312"/>
    </row>
    <row r="47" spans="1:15" x14ac:dyDescent="0.2">
      <c r="A47" s="106" t="s">
        <v>106</v>
      </c>
      <c r="B47" s="213">
        <v>35</v>
      </c>
      <c r="C47" s="213">
        <v>9</v>
      </c>
      <c r="D47" s="213">
        <v>26</v>
      </c>
      <c r="E47" s="16"/>
      <c r="F47" s="40">
        <f t="shared" si="0"/>
        <v>100</v>
      </c>
      <c r="G47" s="40">
        <f t="shared" si="1"/>
        <v>25.714285714285712</v>
      </c>
      <c r="H47" s="40">
        <f t="shared" si="2"/>
        <v>74.285714285714292</v>
      </c>
      <c r="J47" s="312"/>
      <c r="K47" s="312"/>
      <c r="L47" s="312"/>
      <c r="M47" s="312"/>
      <c r="N47" s="312"/>
      <c r="O47" s="312"/>
    </row>
    <row r="48" spans="1:15" x14ac:dyDescent="0.2">
      <c r="A48" s="106" t="s">
        <v>77</v>
      </c>
      <c r="B48" s="213">
        <v>3</v>
      </c>
      <c r="C48" s="213">
        <v>0</v>
      </c>
      <c r="D48" s="213">
        <v>3</v>
      </c>
      <c r="E48" s="16"/>
      <c r="F48" s="40">
        <f t="shared" si="0"/>
        <v>100</v>
      </c>
      <c r="G48" s="40">
        <f t="shared" si="1"/>
        <v>0</v>
      </c>
      <c r="H48" s="40">
        <f t="shared" si="2"/>
        <v>100</v>
      </c>
      <c r="J48" s="312"/>
      <c r="K48" s="312"/>
      <c r="L48" s="312"/>
      <c r="M48" s="312"/>
      <c r="N48" s="312"/>
      <c r="O48" s="312"/>
    </row>
    <row r="49" spans="1:15" x14ac:dyDescent="0.2">
      <c r="A49" s="106" t="s">
        <v>107</v>
      </c>
      <c r="B49" s="213">
        <v>44</v>
      </c>
      <c r="C49" s="213">
        <v>30</v>
      </c>
      <c r="D49" s="213">
        <v>14</v>
      </c>
      <c r="E49" s="16"/>
      <c r="F49" s="40">
        <f t="shared" si="0"/>
        <v>99.999999999999986</v>
      </c>
      <c r="G49" s="40">
        <f t="shared" si="1"/>
        <v>68.181818181818173</v>
      </c>
      <c r="H49" s="40">
        <f t="shared" si="2"/>
        <v>31.818181818181817</v>
      </c>
      <c r="J49" s="312"/>
      <c r="K49" s="312"/>
      <c r="L49" s="312"/>
      <c r="M49" s="312"/>
      <c r="N49" s="312"/>
      <c r="O49" s="312"/>
    </row>
    <row r="50" spans="1:15" x14ac:dyDescent="0.2">
      <c r="A50" s="106" t="s">
        <v>108</v>
      </c>
      <c r="B50" s="213">
        <v>1597</v>
      </c>
      <c r="C50" s="213">
        <v>1445</v>
      </c>
      <c r="D50" s="213">
        <v>152</v>
      </c>
      <c r="E50" s="16"/>
      <c r="F50" s="40">
        <f t="shared" si="0"/>
        <v>100</v>
      </c>
      <c r="G50" s="40">
        <f t="shared" si="1"/>
        <v>90.482154038822799</v>
      </c>
      <c r="H50" s="40">
        <f t="shared" si="2"/>
        <v>9.5178459611772066</v>
      </c>
      <c r="J50" s="312"/>
      <c r="K50" s="312"/>
      <c r="L50" s="312"/>
      <c r="M50" s="312"/>
      <c r="N50" s="312"/>
      <c r="O50" s="312"/>
    </row>
    <row r="51" spans="1:15" x14ac:dyDescent="0.2">
      <c r="A51" s="106" t="s">
        <v>109</v>
      </c>
      <c r="B51" s="213">
        <v>772</v>
      </c>
      <c r="C51" s="213">
        <v>601</v>
      </c>
      <c r="D51" s="213">
        <v>171</v>
      </c>
      <c r="E51" s="16"/>
      <c r="F51" s="40">
        <f t="shared" si="0"/>
        <v>100</v>
      </c>
      <c r="G51" s="40">
        <f t="shared" si="1"/>
        <v>77.84974093264249</v>
      </c>
      <c r="H51" s="40">
        <f t="shared" si="2"/>
        <v>22.150259067357513</v>
      </c>
      <c r="J51" s="312"/>
      <c r="K51" s="312"/>
      <c r="L51" s="312"/>
      <c r="M51" s="312"/>
      <c r="N51" s="312"/>
      <c r="O51" s="312"/>
    </row>
    <row r="52" spans="1:15" x14ac:dyDescent="0.2">
      <c r="A52" s="106" t="s">
        <v>110</v>
      </c>
      <c r="B52" s="213">
        <v>3915</v>
      </c>
      <c r="C52" s="213">
        <v>648</v>
      </c>
      <c r="D52" s="213">
        <v>3267</v>
      </c>
      <c r="E52" s="16"/>
      <c r="F52" s="40">
        <f t="shared" si="0"/>
        <v>100</v>
      </c>
      <c r="G52" s="40">
        <f t="shared" si="1"/>
        <v>16.551724137931036</v>
      </c>
      <c r="H52" s="40">
        <f t="shared" si="2"/>
        <v>83.448275862068968</v>
      </c>
      <c r="J52" s="312"/>
      <c r="K52" s="312"/>
      <c r="L52" s="312"/>
      <c r="M52" s="312"/>
      <c r="N52" s="312"/>
      <c r="O52" s="312"/>
    </row>
    <row r="53" spans="1:15" x14ac:dyDescent="0.2">
      <c r="A53" s="106" t="s">
        <v>71</v>
      </c>
      <c r="B53" s="213">
        <v>3153</v>
      </c>
      <c r="C53" s="213">
        <v>140</v>
      </c>
      <c r="D53" s="213">
        <v>3013</v>
      </c>
      <c r="E53" s="16"/>
      <c r="F53" s="40">
        <f t="shared" si="0"/>
        <v>100</v>
      </c>
      <c r="G53" s="40">
        <f t="shared" si="1"/>
        <v>4.4402156676181415</v>
      </c>
      <c r="H53" s="40">
        <f t="shared" si="2"/>
        <v>95.559784332381852</v>
      </c>
      <c r="J53" s="312"/>
      <c r="K53" s="312"/>
      <c r="L53" s="312"/>
      <c r="M53" s="312"/>
      <c r="N53" s="312"/>
      <c r="O53" s="312"/>
    </row>
    <row r="54" spans="1:15" x14ac:dyDescent="0.2">
      <c r="A54" s="106" t="s">
        <v>124</v>
      </c>
      <c r="B54" s="213">
        <v>891</v>
      </c>
      <c r="C54" s="213">
        <v>62</v>
      </c>
      <c r="D54" s="213">
        <v>829</v>
      </c>
      <c r="E54" s="16"/>
      <c r="F54" s="40">
        <f t="shared" si="0"/>
        <v>99.999999999999986</v>
      </c>
      <c r="G54" s="40">
        <f t="shared" si="1"/>
        <v>6.9584736251402921</v>
      </c>
      <c r="H54" s="40">
        <f t="shared" si="2"/>
        <v>93.0415263748597</v>
      </c>
      <c r="J54" s="312"/>
      <c r="K54" s="312"/>
      <c r="L54" s="312"/>
      <c r="M54" s="312"/>
      <c r="N54" s="312"/>
      <c r="O54" s="312"/>
    </row>
    <row r="55" spans="1:15" ht="13.5" thickBot="1" x14ac:dyDescent="0.25">
      <c r="A55" s="111" t="s">
        <v>56</v>
      </c>
      <c r="B55" s="112">
        <v>250</v>
      </c>
      <c r="C55" s="112">
        <v>106</v>
      </c>
      <c r="D55" s="112">
        <v>144</v>
      </c>
      <c r="E55" s="17"/>
      <c r="F55" s="43">
        <f t="shared" si="0"/>
        <v>100</v>
      </c>
      <c r="G55" s="43">
        <f t="shared" si="1"/>
        <v>42.4</v>
      </c>
      <c r="H55" s="43">
        <f t="shared" si="2"/>
        <v>57.599999999999994</v>
      </c>
      <c r="J55" s="312"/>
      <c r="K55" s="312"/>
      <c r="L55" s="312"/>
      <c r="M55" s="312"/>
      <c r="N55" s="312"/>
      <c r="O55" s="312"/>
    </row>
    <row r="56" spans="1:15" x14ac:dyDescent="0.2">
      <c r="J56" s="312"/>
      <c r="K56" s="312"/>
      <c r="L56" s="312"/>
      <c r="M56" s="312"/>
      <c r="N56" s="312"/>
      <c r="O56" s="312"/>
    </row>
    <row r="57" spans="1:15" x14ac:dyDescent="0.2">
      <c r="J57" s="312"/>
      <c r="K57" s="312"/>
      <c r="L57" s="312"/>
      <c r="M57" s="312"/>
      <c r="N57" s="312"/>
      <c r="O57" s="312"/>
    </row>
    <row r="58" spans="1:15" x14ac:dyDescent="0.2">
      <c r="J58" s="312"/>
      <c r="K58" s="312"/>
      <c r="L58" s="312"/>
      <c r="M58" s="312"/>
      <c r="N58" s="312"/>
      <c r="O58" s="312"/>
    </row>
    <row r="59" spans="1:15" x14ac:dyDescent="0.2">
      <c r="J59" s="312"/>
      <c r="K59" s="312"/>
      <c r="L59" s="312"/>
      <c r="M59" s="312"/>
      <c r="N59" s="312"/>
      <c r="O59" s="312"/>
    </row>
    <row r="60" spans="1:15" x14ac:dyDescent="0.2">
      <c r="J60" s="312"/>
      <c r="K60" s="312"/>
      <c r="L60" s="312"/>
      <c r="M60" s="312"/>
      <c r="N60" s="312"/>
      <c r="O60" s="312"/>
    </row>
    <row r="61" spans="1:15" x14ac:dyDescent="0.2">
      <c r="J61" s="312"/>
      <c r="K61" s="312"/>
      <c r="L61" s="312"/>
      <c r="M61" s="312"/>
      <c r="N61" s="312"/>
      <c r="O61" s="312"/>
    </row>
    <row r="62" spans="1:15" x14ac:dyDescent="0.2">
      <c r="J62" s="312"/>
      <c r="K62" s="312"/>
      <c r="L62" s="312"/>
      <c r="M62" s="312"/>
      <c r="N62" s="312"/>
      <c r="O62" s="312"/>
    </row>
    <row r="63" spans="1:15" x14ac:dyDescent="0.2">
      <c r="J63" s="312"/>
      <c r="K63" s="312"/>
      <c r="L63" s="312"/>
      <c r="M63" s="312"/>
      <c r="N63" s="312"/>
      <c r="O63" s="312"/>
    </row>
    <row r="64" spans="1:15" x14ac:dyDescent="0.2">
      <c r="J64" s="312"/>
      <c r="K64" s="312"/>
      <c r="L64" s="312"/>
      <c r="M64" s="312"/>
      <c r="N64" s="312"/>
      <c r="O64" s="312"/>
    </row>
    <row r="65" spans="10:15" x14ac:dyDescent="0.2">
      <c r="J65" s="312"/>
      <c r="K65" s="312"/>
      <c r="L65" s="312"/>
      <c r="M65" s="312"/>
      <c r="N65" s="312"/>
      <c r="O65" s="312"/>
    </row>
    <row r="66" spans="10:15" x14ac:dyDescent="0.2">
      <c r="J66" s="312"/>
      <c r="K66" s="312"/>
      <c r="L66" s="312"/>
      <c r="M66" s="312"/>
      <c r="N66" s="312"/>
      <c r="O66" s="312"/>
    </row>
    <row r="67" spans="10:15" x14ac:dyDescent="0.2">
      <c r="J67" s="312"/>
      <c r="K67" s="312"/>
      <c r="L67" s="312"/>
      <c r="M67" s="312"/>
      <c r="N67" s="312"/>
      <c r="O67" s="312"/>
    </row>
    <row r="68" spans="10:15" x14ac:dyDescent="0.2">
      <c r="J68" s="312"/>
      <c r="K68" s="312"/>
      <c r="L68" s="312"/>
      <c r="M68" s="312"/>
      <c r="N68" s="312"/>
      <c r="O68" s="312"/>
    </row>
    <row r="69" spans="10:15" x14ac:dyDescent="0.2">
      <c r="J69" s="312"/>
      <c r="K69" s="312"/>
      <c r="L69" s="312"/>
      <c r="M69" s="312"/>
      <c r="N69" s="312"/>
      <c r="O69" s="312"/>
    </row>
    <row r="70" spans="10:15" x14ac:dyDescent="0.2">
      <c r="J70" s="312"/>
      <c r="K70" s="312"/>
      <c r="L70" s="312"/>
      <c r="M70" s="312"/>
      <c r="N70" s="312"/>
      <c r="O70" s="312"/>
    </row>
  </sheetData>
  <mergeCells count="8">
    <mergeCell ref="A1:H1"/>
    <mergeCell ref="B7:D7"/>
    <mergeCell ref="F7:H7"/>
    <mergeCell ref="A7:A8"/>
    <mergeCell ref="A2:H2"/>
    <mergeCell ref="A3:H3"/>
    <mergeCell ref="A4:H4"/>
    <mergeCell ref="A5:H5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zoomScaleNormal="100" workbookViewId="0">
      <selection activeCell="L19" sqref="L19"/>
    </sheetView>
  </sheetViews>
  <sheetFormatPr baseColWidth="10" defaultRowHeight="12.75" x14ac:dyDescent="0.2"/>
  <cols>
    <col min="1" max="1" width="18.140625" style="18" customWidth="1"/>
    <col min="2" max="2" width="8.140625" style="19" bestFit="1" customWidth="1"/>
    <col min="3" max="3" width="11.140625" style="19" customWidth="1"/>
    <col min="4" max="4" width="9.7109375" style="19" bestFit="1" customWidth="1"/>
    <col min="5" max="5" width="7.85546875" style="19" customWidth="1"/>
    <col min="6" max="6" width="7.140625" style="19" bestFit="1" customWidth="1"/>
    <col min="7" max="7" width="7.42578125" style="19" bestFit="1" customWidth="1"/>
    <col min="8" max="8" width="7" style="19" bestFit="1" customWidth="1"/>
    <col min="9" max="9" width="9.85546875" style="19" bestFit="1" customWidth="1"/>
    <col min="10" max="10" width="10.28515625" style="19" bestFit="1" customWidth="1"/>
    <col min="11" max="11" width="9.7109375" style="19" bestFit="1" customWidth="1"/>
    <col min="12" max="12" width="10.140625" style="5" bestFit="1" customWidth="1"/>
    <col min="13" max="13" width="8.28515625" style="5" bestFit="1" customWidth="1"/>
    <col min="14" max="14" width="10.5703125" style="5" bestFit="1" customWidth="1"/>
    <col min="15" max="17" width="11.5703125" style="5" customWidth="1"/>
    <col min="18" max="18" width="10" style="5" bestFit="1" customWidth="1"/>
    <col min="19" max="19" width="8.28515625" style="5" bestFit="1" customWidth="1"/>
    <col min="20" max="246" width="11.42578125" style="5"/>
    <col min="247" max="247" width="18.140625" style="5" customWidth="1"/>
    <col min="248" max="248" width="6.5703125" style="5" customWidth="1"/>
    <col min="249" max="249" width="9.28515625" style="5" bestFit="1" customWidth="1"/>
    <col min="250" max="250" width="9.42578125" style="5" bestFit="1" customWidth="1"/>
    <col min="251" max="251" width="10.5703125" style="5" bestFit="1" customWidth="1"/>
    <col min="252" max="252" width="6.42578125" style="5" bestFit="1" customWidth="1"/>
    <col min="253" max="253" width="7.5703125" style="5" bestFit="1" customWidth="1"/>
    <col min="254" max="254" width="7.85546875" style="5" bestFit="1" customWidth="1"/>
    <col min="255" max="256" width="9.7109375" style="5" bestFit="1" customWidth="1"/>
    <col min="257" max="257" width="8.85546875" style="5" customWidth="1"/>
    <col min="258" max="502" width="11.42578125" style="5"/>
    <col min="503" max="503" width="18.140625" style="5" customWidth="1"/>
    <col min="504" max="504" width="6.5703125" style="5" customWidth="1"/>
    <col min="505" max="505" width="9.28515625" style="5" bestFit="1" customWidth="1"/>
    <col min="506" max="506" width="9.42578125" style="5" bestFit="1" customWidth="1"/>
    <col min="507" max="507" width="10.5703125" style="5" bestFit="1" customWidth="1"/>
    <col min="508" max="508" width="6.42578125" style="5" bestFit="1" customWidth="1"/>
    <col min="509" max="509" width="7.5703125" style="5" bestFit="1" customWidth="1"/>
    <col min="510" max="510" width="7.85546875" style="5" bestFit="1" customWidth="1"/>
    <col min="511" max="512" width="9.7109375" style="5" bestFit="1" customWidth="1"/>
    <col min="513" max="513" width="8.85546875" style="5" customWidth="1"/>
    <col min="514" max="758" width="11.42578125" style="5"/>
    <col min="759" max="759" width="18.140625" style="5" customWidth="1"/>
    <col min="760" max="760" width="6.5703125" style="5" customWidth="1"/>
    <col min="761" max="761" width="9.28515625" style="5" bestFit="1" customWidth="1"/>
    <col min="762" max="762" width="9.42578125" style="5" bestFit="1" customWidth="1"/>
    <col min="763" max="763" width="10.5703125" style="5" bestFit="1" customWidth="1"/>
    <col min="764" max="764" width="6.42578125" style="5" bestFit="1" customWidth="1"/>
    <col min="765" max="765" width="7.5703125" style="5" bestFit="1" customWidth="1"/>
    <col min="766" max="766" width="7.85546875" style="5" bestFit="1" customWidth="1"/>
    <col min="767" max="768" width="9.7109375" style="5" bestFit="1" customWidth="1"/>
    <col min="769" max="769" width="8.85546875" style="5" customWidth="1"/>
    <col min="770" max="1014" width="11.42578125" style="5"/>
    <col min="1015" max="1015" width="18.140625" style="5" customWidth="1"/>
    <col min="1016" max="1016" width="6.5703125" style="5" customWidth="1"/>
    <col min="1017" max="1017" width="9.28515625" style="5" bestFit="1" customWidth="1"/>
    <col min="1018" max="1018" width="9.42578125" style="5" bestFit="1" customWidth="1"/>
    <col min="1019" max="1019" width="10.5703125" style="5" bestFit="1" customWidth="1"/>
    <col min="1020" max="1020" width="6.42578125" style="5" bestFit="1" customWidth="1"/>
    <col min="1021" max="1021" width="7.5703125" style="5" bestFit="1" customWidth="1"/>
    <col min="1022" max="1022" width="7.85546875" style="5" bestFit="1" customWidth="1"/>
    <col min="1023" max="1024" width="9.7109375" style="5" bestFit="1" customWidth="1"/>
    <col min="1025" max="1025" width="8.85546875" style="5" customWidth="1"/>
    <col min="1026" max="1270" width="11.42578125" style="5"/>
    <col min="1271" max="1271" width="18.140625" style="5" customWidth="1"/>
    <col min="1272" max="1272" width="6.5703125" style="5" customWidth="1"/>
    <col min="1273" max="1273" width="9.28515625" style="5" bestFit="1" customWidth="1"/>
    <col min="1274" max="1274" width="9.42578125" style="5" bestFit="1" customWidth="1"/>
    <col min="1275" max="1275" width="10.5703125" style="5" bestFit="1" customWidth="1"/>
    <col min="1276" max="1276" width="6.42578125" style="5" bestFit="1" customWidth="1"/>
    <col min="1277" max="1277" width="7.5703125" style="5" bestFit="1" customWidth="1"/>
    <col min="1278" max="1278" width="7.85546875" style="5" bestFit="1" customWidth="1"/>
    <col min="1279" max="1280" width="9.7109375" style="5" bestFit="1" customWidth="1"/>
    <col min="1281" max="1281" width="8.85546875" style="5" customWidth="1"/>
    <col min="1282" max="1526" width="11.42578125" style="5"/>
    <col min="1527" max="1527" width="18.140625" style="5" customWidth="1"/>
    <col min="1528" max="1528" width="6.5703125" style="5" customWidth="1"/>
    <col min="1529" max="1529" width="9.28515625" style="5" bestFit="1" customWidth="1"/>
    <col min="1530" max="1530" width="9.42578125" style="5" bestFit="1" customWidth="1"/>
    <col min="1531" max="1531" width="10.5703125" style="5" bestFit="1" customWidth="1"/>
    <col min="1532" max="1532" width="6.42578125" style="5" bestFit="1" customWidth="1"/>
    <col min="1533" max="1533" width="7.5703125" style="5" bestFit="1" customWidth="1"/>
    <col min="1534" max="1534" width="7.85546875" style="5" bestFit="1" customWidth="1"/>
    <col min="1535" max="1536" width="9.7109375" style="5" bestFit="1" customWidth="1"/>
    <col min="1537" max="1537" width="8.85546875" style="5" customWidth="1"/>
    <col min="1538" max="1782" width="11.42578125" style="5"/>
    <col min="1783" max="1783" width="18.140625" style="5" customWidth="1"/>
    <col min="1784" max="1784" width="6.5703125" style="5" customWidth="1"/>
    <col min="1785" max="1785" width="9.28515625" style="5" bestFit="1" customWidth="1"/>
    <col min="1786" max="1786" width="9.42578125" style="5" bestFit="1" customWidth="1"/>
    <col min="1787" max="1787" width="10.5703125" style="5" bestFit="1" customWidth="1"/>
    <col min="1788" max="1788" width="6.42578125" style="5" bestFit="1" customWidth="1"/>
    <col min="1789" max="1789" width="7.5703125" style="5" bestFit="1" customWidth="1"/>
    <col min="1790" max="1790" width="7.85546875" style="5" bestFit="1" customWidth="1"/>
    <col min="1791" max="1792" width="9.7109375" style="5" bestFit="1" customWidth="1"/>
    <col min="1793" max="1793" width="8.85546875" style="5" customWidth="1"/>
    <col min="1794" max="2038" width="11.42578125" style="5"/>
    <col min="2039" max="2039" width="18.140625" style="5" customWidth="1"/>
    <col min="2040" max="2040" width="6.5703125" style="5" customWidth="1"/>
    <col min="2041" max="2041" width="9.28515625" style="5" bestFit="1" customWidth="1"/>
    <col min="2042" max="2042" width="9.42578125" style="5" bestFit="1" customWidth="1"/>
    <col min="2043" max="2043" width="10.5703125" style="5" bestFit="1" customWidth="1"/>
    <col min="2044" max="2044" width="6.42578125" style="5" bestFit="1" customWidth="1"/>
    <col min="2045" max="2045" width="7.5703125" style="5" bestFit="1" customWidth="1"/>
    <col min="2046" max="2046" width="7.85546875" style="5" bestFit="1" customWidth="1"/>
    <col min="2047" max="2048" width="9.7109375" style="5" bestFit="1" customWidth="1"/>
    <col min="2049" max="2049" width="8.85546875" style="5" customWidth="1"/>
    <col min="2050" max="2294" width="11.42578125" style="5"/>
    <col min="2295" max="2295" width="18.140625" style="5" customWidth="1"/>
    <col min="2296" max="2296" width="6.5703125" style="5" customWidth="1"/>
    <col min="2297" max="2297" width="9.28515625" style="5" bestFit="1" customWidth="1"/>
    <col min="2298" max="2298" width="9.42578125" style="5" bestFit="1" customWidth="1"/>
    <col min="2299" max="2299" width="10.5703125" style="5" bestFit="1" customWidth="1"/>
    <col min="2300" max="2300" width="6.42578125" style="5" bestFit="1" customWidth="1"/>
    <col min="2301" max="2301" width="7.5703125" style="5" bestFit="1" customWidth="1"/>
    <col min="2302" max="2302" width="7.85546875" style="5" bestFit="1" customWidth="1"/>
    <col min="2303" max="2304" width="9.7109375" style="5" bestFit="1" customWidth="1"/>
    <col min="2305" max="2305" width="8.85546875" style="5" customWidth="1"/>
    <col min="2306" max="2550" width="11.42578125" style="5"/>
    <col min="2551" max="2551" width="18.140625" style="5" customWidth="1"/>
    <col min="2552" max="2552" width="6.5703125" style="5" customWidth="1"/>
    <col min="2553" max="2553" width="9.28515625" style="5" bestFit="1" customWidth="1"/>
    <col min="2554" max="2554" width="9.42578125" style="5" bestFit="1" customWidth="1"/>
    <col min="2555" max="2555" width="10.5703125" style="5" bestFit="1" customWidth="1"/>
    <col min="2556" max="2556" width="6.42578125" style="5" bestFit="1" customWidth="1"/>
    <col min="2557" max="2557" width="7.5703125" style="5" bestFit="1" customWidth="1"/>
    <col min="2558" max="2558" width="7.85546875" style="5" bestFit="1" customWidth="1"/>
    <col min="2559" max="2560" width="9.7109375" style="5" bestFit="1" customWidth="1"/>
    <col min="2561" max="2561" width="8.85546875" style="5" customWidth="1"/>
    <col min="2562" max="2806" width="11.42578125" style="5"/>
    <col min="2807" max="2807" width="18.140625" style="5" customWidth="1"/>
    <col min="2808" max="2808" width="6.5703125" style="5" customWidth="1"/>
    <col min="2809" max="2809" width="9.28515625" style="5" bestFit="1" customWidth="1"/>
    <col min="2810" max="2810" width="9.42578125" style="5" bestFit="1" customWidth="1"/>
    <col min="2811" max="2811" width="10.5703125" style="5" bestFit="1" customWidth="1"/>
    <col min="2812" max="2812" width="6.42578125" style="5" bestFit="1" customWidth="1"/>
    <col min="2813" max="2813" width="7.5703125" style="5" bestFit="1" customWidth="1"/>
    <col min="2814" max="2814" width="7.85546875" style="5" bestFit="1" customWidth="1"/>
    <col min="2815" max="2816" width="9.7109375" style="5" bestFit="1" customWidth="1"/>
    <col min="2817" max="2817" width="8.85546875" style="5" customWidth="1"/>
    <col min="2818" max="3062" width="11.42578125" style="5"/>
    <col min="3063" max="3063" width="18.140625" style="5" customWidth="1"/>
    <col min="3064" max="3064" width="6.5703125" style="5" customWidth="1"/>
    <col min="3065" max="3065" width="9.28515625" style="5" bestFit="1" customWidth="1"/>
    <col min="3066" max="3066" width="9.42578125" style="5" bestFit="1" customWidth="1"/>
    <col min="3067" max="3067" width="10.5703125" style="5" bestFit="1" customWidth="1"/>
    <col min="3068" max="3068" width="6.42578125" style="5" bestFit="1" customWidth="1"/>
    <col min="3069" max="3069" width="7.5703125" style="5" bestFit="1" customWidth="1"/>
    <col min="3070" max="3070" width="7.85546875" style="5" bestFit="1" customWidth="1"/>
    <col min="3071" max="3072" width="9.7109375" style="5" bestFit="1" customWidth="1"/>
    <col min="3073" max="3073" width="8.85546875" style="5" customWidth="1"/>
    <col min="3074" max="3318" width="11.42578125" style="5"/>
    <col min="3319" max="3319" width="18.140625" style="5" customWidth="1"/>
    <col min="3320" max="3320" width="6.5703125" style="5" customWidth="1"/>
    <col min="3321" max="3321" width="9.28515625" style="5" bestFit="1" customWidth="1"/>
    <col min="3322" max="3322" width="9.42578125" style="5" bestFit="1" customWidth="1"/>
    <col min="3323" max="3323" width="10.5703125" style="5" bestFit="1" customWidth="1"/>
    <col min="3324" max="3324" width="6.42578125" style="5" bestFit="1" customWidth="1"/>
    <col min="3325" max="3325" width="7.5703125" style="5" bestFit="1" customWidth="1"/>
    <col min="3326" max="3326" width="7.85546875" style="5" bestFit="1" customWidth="1"/>
    <col min="3327" max="3328" width="9.7109375" style="5" bestFit="1" customWidth="1"/>
    <col min="3329" max="3329" width="8.85546875" style="5" customWidth="1"/>
    <col min="3330" max="3574" width="11.42578125" style="5"/>
    <col min="3575" max="3575" width="18.140625" style="5" customWidth="1"/>
    <col min="3576" max="3576" width="6.5703125" style="5" customWidth="1"/>
    <col min="3577" max="3577" width="9.28515625" style="5" bestFit="1" customWidth="1"/>
    <col min="3578" max="3578" width="9.42578125" style="5" bestFit="1" customWidth="1"/>
    <col min="3579" max="3579" width="10.5703125" style="5" bestFit="1" customWidth="1"/>
    <col min="3580" max="3580" width="6.42578125" style="5" bestFit="1" customWidth="1"/>
    <col min="3581" max="3581" width="7.5703125" style="5" bestFit="1" customWidth="1"/>
    <col min="3582" max="3582" width="7.85546875" style="5" bestFit="1" customWidth="1"/>
    <col min="3583" max="3584" width="9.7109375" style="5" bestFit="1" customWidth="1"/>
    <col min="3585" max="3585" width="8.85546875" style="5" customWidth="1"/>
    <col min="3586" max="3830" width="11.42578125" style="5"/>
    <col min="3831" max="3831" width="18.140625" style="5" customWidth="1"/>
    <col min="3832" max="3832" width="6.5703125" style="5" customWidth="1"/>
    <col min="3833" max="3833" width="9.28515625" style="5" bestFit="1" customWidth="1"/>
    <col min="3834" max="3834" width="9.42578125" style="5" bestFit="1" customWidth="1"/>
    <col min="3835" max="3835" width="10.5703125" style="5" bestFit="1" customWidth="1"/>
    <col min="3836" max="3836" width="6.42578125" style="5" bestFit="1" customWidth="1"/>
    <col min="3837" max="3837" width="7.5703125" style="5" bestFit="1" customWidth="1"/>
    <col min="3838" max="3838" width="7.85546875" style="5" bestFit="1" customWidth="1"/>
    <col min="3839" max="3840" width="9.7109375" style="5" bestFit="1" customWidth="1"/>
    <col min="3841" max="3841" width="8.85546875" style="5" customWidth="1"/>
    <col min="3842" max="4086" width="11.42578125" style="5"/>
    <col min="4087" max="4087" width="18.140625" style="5" customWidth="1"/>
    <col min="4088" max="4088" width="6.5703125" style="5" customWidth="1"/>
    <col min="4089" max="4089" width="9.28515625" style="5" bestFit="1" customWidth="1"/>
    <col min="4090" max="4090" width="9.42578125" style="5" bestFit="1" customWidth="1"/>
    <col min="4091" max="4091" width="10.5703125" style="5" bestFit="1" customWidth="1"/>
    <col min="4092" max="4092" width="6.42578125" style="5" bestFit="1" customWidth="1"/>
    <col min="4093" max="4093" width="7.5703125" style="5" bestFit="1" customWidth="1"/>
    <col min="4094" max="4094" width="7.85546875" style="5" bestFit="1" customWidth="1"/>
    <col min="4095" max="4096" width="9.7109375" style="5" bestFit="1" customWidth="1"/>
    <col min="4097" max="4097" width="8.85546875" style="5" customWidth="1"/>
    <col min="4098" max="4342" width="11.42578125" style="5"/>
    <col min="4343" max="4343" width="18.140625" style="5" customWidth="1"/>
    <col min="4344" max="4344" width="6.5703125" style="5" customWidth="1"/>
    <col min="4345" max="4345" width="9.28515625" style="5" bestFit="1" customWidth="1"/>
    <col min="4346" max="4346" width="9.42578125" style="5" bestFit="1" customWidth="1"/>
    <col min="4347" max="4347" width="10.5703125" style="5" bestFit="1" customWidth="1"/>
    <col min="4348" max="4348" width="6.42578125" style="5" bestFit="1" customWidth="1"/>
    <col min="4349" max="4349" width="7.5703125" style="5" bestFit="1" customWidth="1"/>
    <col min="4350" max="4350" width="7.85546875" style="5" bestFit="1" customWidth="1"/>
    <col min="4351" max="4352" width="9.7109375" style="5" bestFit="1" customWidth="1"/>
    <col min="4353" max="4353" width="8.85546875" style="5" customWidth="1"/>
    <col min="4354" max="4598" width="11.42578125" style="5"/>
    <col min="4599" max="4599" width="18.140625" style="5" customWidth="1"/>
    <col min="4600" max="4600" width="6.5703125" style="5" customWidth="1"/>
    <col min="4601" max="4601" width="9.28515625" style="5" bestFit="1" customWidth="1"/>
    <col min="4602" max="4602" width="9.42578125" style="5" bestFit="1" customWidth="1"/>
    <col min="4603" max="4603" width="10.5703125" style="5" bestFit="1" customWidth="1"/>
    <col min="4604" max="4604" width="6.42578125" style="5" bestFit="1" customWidth="1"/>
    <col min="4605" max="4605" width="7.5703125" style="5" bestFit="1" customWidth="1"/>
    <col min="4606" max="4606" width="7.85546875" style="5" bestFit="1" customWidth="1"/>
    <col min="4607" max="4608" width="9.7109375" style="5" bestFit="1" customWidth="1"/>
    <col min="4609" max="4609" width="8.85546875" style="5" customWidth="1"/>
    <col min="4610" max="4854" width="11.42578125" style="5"/>
    <col min="4855" max="4855" width="18.140625" style="5" customWidth="1"/>
    <col min="4856" max="4856" width="6.5703125" style="5" customWidth="1"/>
    <col min="4857" max="4857" width="9.28515625" style="5" bestFit="1" customWidth="1"/>
    <col min="4858" max="4858" width="9.42578125" style="5" bestFit="1" customWidth="1"/>
    <col min="4859" max="4859" width="10.5703125" style="5" bestFit="1" customWidth="1"/>
    <col min="4860" max="4860" width="6.42578125" style="5" bestFit="1" customWidth="1"/>
    <col min="4861" max="4861" width="7.5703125" style="5" bestFit="1" customWidth="1"/>
    <col min="4862" max="4862" width="7.85546875" style="5" bestFit="1" customWidth="1"/>
    <col min="4863" max="4864" width="9.7109375" style="5" bestFit="1" customWidth="1"/>
    <col min="4865" max="4865" width="8.85546875" style="5" customWidth="1"/>
    <col min="4866" max="5110" width="11.42578125" style="5"/>
    <col min="5111" max="5111" width="18.140625" style="5" customWidth="1"/>
    <col min="5112" max="5112" width="6.5703125" style="5" customWidth="1"/>
    <col min="5113" max="5113" width="9.28515625" style="5" bestFit="1" customWidth="1"/>
    <col min="5114" max="5114" width="9.42578125" style="5" bestFit="1" customWidth="1"/>
    <col min="5115" max="5115" width="10.5703125" style="5" bestFit="1" customWidth="1"/>
    <col min="5116" max="5116" width="6.42578125" style="5" bestFit="1" customWidth="1"/>
    <col min="5117" max="5117" width="7.5703125" style="5" bestFit="1" customWidth="1"/>
    <col min="5118" max="5118" width="7.85546875" style="5" bestFit="1" customWidth="1"/>
    <col min="5119" max="5120" width="9.7109375" style="5" bestFit="1" customWidth="1"/>
    <col min="5121" max="5121" width="8.85546875" style="5" customWidth="1"/>
    <col min="5122" max="5366" width="11.42578125" style="5"/>
    <col min="5367" max="5367" width="18.140625" style="5" customWidth="1"/>
    <col min="5368" max="5368" width="6.5703125" style="5" customWidth="1"/>
    <col min="5369" max="5369" width="9.28515625" style="5" bestFit="1" customWidth="1"/>
    <col min="5370" max="5370" width="9.42578125" style="5" bestFit="1" customWidth="1"/>
    <col min="5371" max="5371" width="10.5703125" style="5" bestFit="1" customWidth="1"/>
    <col min="5372" max="5372" width="6.42578125" style="5" bestFit="1" customWidth="1"/>
    <col min="5373" max="5373" width="7.5703125" style="5" bestFit="1" customWidth="1"/>
    <col min="5374" max="5374" width="7.85546875" style="5" bestFit="1" customWidth="1"/>
    <col min="5375" max="5376" width="9.7109375" style="5" bestFit="1" customWidth="1"/>
    <col min="5377" max="5377" width="8.85546875" style="5" customWidth="1"/>
    <col min="5378" max="5622" width="11.42578125" style="5"/>
    <col min="5623" max="5623" width="18.140625" style="5" customWidth="1"/>
    <col min="5624" max="5624" width="6.5703125" style="5" customWidth="1"/>
    <col min="5625" max="5625" width="9.28515625" style="5" bestFit="1" customWidth="1"/>
    <col min="5626" max="5626" width="9.42578125" style="5" bestFit="1" customWidth="1"/>
    <col min="5627" max="5627" width="10.5703125" style="5" bestFit="1" customWidth="1"/>
    <col min="5628" max="5628" width="6.42578125" style="5" bestFit="1" customWidth="1"/>
    <col min="5629" max="5629" width="7.5703125" style="5" bestFit="1" customWidth="1"/>
    <col min="5630" max="5630" width="7.85546875" style="5" bestFit="1" customWidth="1"/>
    <col min="5631" max="5632" width="9.7109375" style="5" bestFit="1" customWidth="1"/>
    <col min="5633" max="5633" width="8.85546875" style="5" customWidth="1"/>
    <col min="5634" max="5878" width="11.42578125" style="5"/>
    <col min="5879" max="5879" width="18.140625" style="5" customWidth="1"/>
    <col min="5880" max="5880" width="6.5703125" style="5" customWidth="1"/>
    <col min="5881" max="5881" width="9.28515625" style="5" bestFit="1" customWidth="1"/>
    <col min="5882" max="5882" width="9.42578125" style="5" bestFit="1" customWidth="1"/>
    <col min="5883" max="5883" width="10.5703125" style="5" bestFit="1" customWidth="1"/>
    <col min="5884" max="5884" width="6.42578125" style="5" bestFit="1" customWidth="1"/>
    <col min="5885" max="5885" width="7.5703125" style="5" bestFit="1" customWidth="1"/>
    <col min="5886" max="5886" width="7.85546875" style="5" bestFit="1" customWidth="1"/>
    <col min="5887" max="5888" width="9.7109375" style="5" bestFit="1" customWidth="1"/>
    <col min="5889" max="5889" width="8.85546875" style="5" customWidth="1"/>
    <col min="5890" max="6134" width="11.42578125" style="5"/>
    <col min="6135" max="6135" width="18.140625" style="5" customWidth="1"/>
    <col min="6136" max="6136" width="6.5703125" style="5" customWidth="1"/>
    <col min="6137" max="6137" width="9.28515625" style="5" bestFit="1" customWidth="1"/>
    <col min="6138" max="6138" width="9.42578125" style="5" bestFit="1" customWidth="1"/>
    <col min="6139" max="6139" width="10.5703125" style="5" bestFit="1" customWidth="1"/>
    <col min="6140" max="6140" width="6.42578125" style="5" bestFit="1" customWidth="1"/>
    <col min="6141" max="6141" width="7.5703125" style="5" bestFit="1" customWidth="1"/>
    <col min="6142" max="6142" width="7.85546875" style="5" bestFit="1" customWidth="1"/>
    <col min="6143" max="6144" width="9.7109375" style="5" bestFit="1" customWidth="1"/>
    <col min="6145" max="6145" width="8.85546875" style="5" customWidth="1"/>
    <col min="6146" max="6390" width="11.42578125" style="5"/>
    <col min="6391" max="6391" width="18.140625" style="5" customWidth="1"/>
    <col min="6392" max="6392" width="6.5703125" style="5" customWidth="1"/>
    <col min="6393" max="6393" width="9.28515625" style="5" bestFit="1" customWidth="1"/>
    <col min="6394" max="6394" width="9.42578125" style="5" bestFit="1" customWidth="1"/>
    <col min="6395" max="6395" width="10.5703125" style="5" bestFit="1" customWidth="1"/>
    <col min="6396" max="6396" width="6.42578125" style="5" bestFit="1" customWidth="1"/>
    <col min="6397" max="6397" width="7.5703125" style="5" bestFit="1" customWidth="1"/>
    <col min="6398" max="6398" width="7.85546875" style="5" bestFit="1" customWidth="1"/>
    <col min="6399" max="6400" width="9.7109375" style="5" bestFit="1" customWidth="1"/>
    <col min="6401" max="6401" width="8.85546875" style="5" customWidth="1"/>
    <col min="6402" max="6646" width="11.42578125" style="5"/>
    <col min="6647" max="6647" width="18.140625" style="5" customWidth="1"/>
    <col min="6648" max="6648" width="6.5703125" style="5" customWidth="1"/>
    <col min="6649" max="6649" width="9.28515625" style="5" bestFit="1" customWidth="1"/>
    <col min="6650" max="6650" width="9.42578125" style="5" bestFit="1" customWidth="1"/>
    <col min="6651" max="6651" width="10.5703125" style="5" bestFit="1" customWidth="1"/>
    <col min="6652" max="6652" width="6.42578125" style="5" bestFit="1" customWidth="1"/>
    <col min="6653" max="6653" width="7.5703125" style="5" bestFit="1" customWidth="1"/>
    <col min="6654" max="6654" width="7.85546875" style="5" bestFit="1" customWidth="1"/>
    <col min="6655" max="6656" width="9.7109375" style="5" bestFit="1" customWidth="1"/>
    <col min="6657" max="6657" width="8.85546875" style="5" customWidth="1"/>
    <col min="6658" max="6902" width="11.42578125" style="5"/>
    <col min="6903" max="6903" width="18.140625" style="5" customWidth="1"/>
    <col min="6904" max="6904" width="6.5703125" style="5" customWidth="1"/>
    <col min="6905" max="6905" width="9.28515625" style="5" bestFit="1" customWidth="1"/>
    <col min="6906" max="6906" width="9.42578125" style="5" bestFit="1" customWidth="1"/>
    <col min="6907" max="6907" width="10.5703125" style="5" bestFit="1" customWidth="1"/>
    <col min="6908" max="6908" width="6.42578125" style="5" bestFit="1" customWidth="1"/>
    <col min="6909" max="6909" width="7.5703125" style="5" bestFit="1" customWidth="1"/>
    <col min="6910" max="6910" width="7.85546875" style="5" bestFit="1" customWidth="1"/>
    <col min="6911" max="6912" width="9.7109375" style="5" bestFit="1" customWidth="1"/>
    <col min="6913" max="6913" width="8.85546875" style="5" customWidth="1"/>
    <col min="6914" max="7158" width="11.42578125" style="5"/>
    <col min="7159" max="7159" width="18.140625" style="5" customWidth="1"/>
    <col min="7160" max="7160" width="6.5703125" style="5" customWidth="1"/>
    <col min="7161" max="7161" width="9.28515625" style="5" bestFit="1" customWidth="1"/>
    <col min="7162" max="7162" width="9.42578125" style="5" bestFit="1" customWidth="1"/>
    <col min="7163" max="7163" width="10.5703125" style="5" bestFit="1" customWidth="1"/>
    <col min="7164" max="7164" width="6.42578125" style="5" bestFit="1" customWidth="1"/>
    <col min="7165" max="7165" width="7.5703125" style="5" bestFit="1" customWidth="1"/>
    <col min="7166" max="7166" width="7.85546875" style="5" bestFit="1" customWidth="1"/>
    <col min="7167" max="7168" width="9.7109375" style="5" bestFit="1" customWidth="1"/>
    <col min="7169" max="7169" width="8.85546875" style="5" customWidth="1"/>
    <col min="7170" max="7414" width="11.42578125" style="5"/>
    <col min="7415" max="7415" width="18.140625" style="5" customWidth="1"/>
    <col min="7416" max="7416" width="6.5703125" style="5" customWidth="1"/>
    <col min="7417" max="7417" width="9.28515625" style="5" bestFit="1" customWidth="1"/>
    <col min="7418" max="7418" width="9.42578125" style="5" bestFit="1" customWidth="1"/>
    <col min="7419" max="7419" width="10.5703125" style="5" bestFit="1" customWidth="1"/>
    <col min="7420" max="7420" width="6.42578125" style="5" bestFit="1" customWidth="1"/>
    <col min="7421" max="7421" width="7.5703125" style="5" bestFit="1" customWidth="1"/>
    <col min="7422" max="7422" width="7.85546875" style="5" bestFit="1" customWidth="1"/>
    <col min="7423" max="7424" width="9.7109375" style="5" bestFit="1" customWidth="1"/>
    <col min="7425" max="7425" width="8.85546875" style="5" customWidth="1"/>
    <col min="7426" max="7670" width="11.42578125" style="5"/>
    <col min="7671" max="7671" width="18.140625" style="5" customWidth="1"/>
    <col min="7672" max="7672" width="6.5703125" style="5" customWidth="1"/>
    <col min="7673" max="7673" width="9.28515625" style="5" bestFit="1" customWidth="1"/>
    <col min="7674" max="7674" width="9.42578125" style="5" bestFit="1" customWidth="1"/>
    <col min="7675" max="7675" width="10.5703125" style="5" bestFit="1" customWidth="1"/>
    <col min="7676" max="7676" width="6.42578125" style="5" bestFit="1" customWidth="1"/>
    <col min="7677" max="7677" width="7.5703125" style="5" bestFit="1" customWidth="1"/>
    <col min="7678" max="7678" width="7.85546875" style="5" bestFit="1" customWidth="1"/>
    <col min="7679" max="7680" width="9.7109375" style="5" bestFit="1" customWidth="1"/>
    <col min="7681" max="7681" width="8.85546875" style="5" customWidth="1"/>
    <col min="7682" max="7926" width="11.42578125" style="5"/>
    <col min="7927" max="7927" width="18.140625" style="5" customWidth="1"/>
    <col min="7928" max="7928" width="6.5703125" style="5" customWidth="1"/>
    <col min="7929" max="7929" width="9.28515625" style="5" bestFit="1" customWidth="1"/>
    <col min="7930" max="7930" width="9.42578125" style="5" bestFit="1" customWidth="1"/>
    <col min="7931" max="7931" width="10.5703125" style="5" bestFit="1" customWidth="1"/>
    <col min="7932" max="7932" width="6.42578125" style="5" bestFit="1" customWidth="1"/>
    <col min="7933" max="7933" width="7.5703125" style="5" bestFit="1" customWidth="1"/>
    <col min="7934" max="7934" width="7.85546875" style="5" bestFit="1" customWidth="1"/>
    <col min="7935" max="7936" width="9.7109375" style="5" bestFit="1" customWidth="1"/>
    <col min="7937" max="7937" width="8.85546875" style="5" customWidth="1"/>
    <col min="7938" max="8182" width="11.42578125" style="5"/>
    <col min="8183" max="8183" width="18.140625" style="5" customWidth="1"/>
    <col min="8184" max="8184" width="6.5703125" style="5" customWidth="1"/>
    <col min="8185" max="8185" width="9.28515625" style="5" bestFit="1" customWidth="1"/>
    <col min="8186" max="8186" width="9.42578125" style="5" bestFit="1" customWidth="1"/>
    <col min="8187" max="8187" width="10.5703125" style="5" bestFit="1" customWidth="1"/>
    <col min="8188" max="8188" width="6.42578125" style="5" bestFit="1" customWidth="1"/>
    <col min="8189" max="8189" width="7.5703125" style="5" bestFit="1" customWidth="1"/>
    <col min="8190" max="8190" width="7.85546875" style="5" bestFit="1" customWidth="1"/>
    <col min="8191" max="8192" width="9.7109375" style="5" bestFit="1" customWidth="1"/>
    <col min="8193" max="8193" width="8.85546875" style="5" customWidth="1"/>
    <col min="8194" max="8438" width="11.42578125" style="5"/>
    <col min="8439" max="8439" width="18.140625" style="5" customWidth="1"/>
    <col min="8440" max="8440" width="6.5703125" style="5" customWidth="1"/>
    <col min="8441" max="8441" width="9.28515625" style="5" bestFit="1" customWidth="1"/>
    <col min="8442" max="8442" width="9.42578125" style="5" bestFit="1" customWidth="1"/>
    <col min="8443" max="8443" width="10.5703125" style="5" bestFit="1" customWidth="1"/>
    <col min="8444" max="8444" width="6.42578125" style="5" bestFit="1" customWidth="1"/>
    <col min="8445" max="8445" width="7.5703125" style="5" bestFit="1" customWidth="1"/>
    <col min="8446" max="8446" width="7.85546875" style="5" bestFit="1" customWidth="1"/>
    <col min="8447" max="8448" width="9.7109375" style="5" bestFit="1" customWidth="1"/>
    <col min="8449" max="8449" width="8.85546875" style="5" customWidth="1"/>
    <col min="8450" max="8694" width="11.42578125" style="5"/>
    <col min="8695" max="8695" width="18.140625" style="5" customWidth="1"/>
    <col min="8696" max="8696" width="6.5703125" style="5" customWidth="1"/>
    <col min="8697" max="8697" width="9.28515625" style="5" bestFit="1" customWidth="1"/>
    <col min="8698" max="8698" width="9.42578125" style="5" bestFit="1" customWidth="1"/>
    <col min="8699" max="8699" width="10.5703125" style="5" bestFit="1" customWidth="1"/>
    <col min="8700" max="8700" width="6.42578125" style="5" bestFit="1" customWidth="1"/>
    <col min="8701" max="8701" width="7.5703125" style="5" bestFit="1" customWidth="1"/>
    <col min="8702" max="8702" width="7.85546875" style="5" bestFit="1" customWidth="1"/>
    <col min="8703" max="8704" width="9.7109375" style="5" bestFit="1" customWidth="1"/>
    <col min="8705" max="8705" width="8.85546875" style="5" customWidth="1"/>
    <col min="8706" max="8950" width="11.42578125" style="5"/>
    <col min="8951" max="8951" width="18.140625" style="5" customWidth="1"/>
    <col min="8952" max="8952" width="6.5703125" style="5" customWidth="1"/>
    <col min="8953" max="8953" width="9.28515625" style="5" bestFit="1" customWidth="1"/>
    <col min="8954" max="8954" width="9.42578125" style="5" bestFit="1" customWidth="1"/>
    <col min="8955" max="8955" width="10.5703125" style="5" bestFit="1" customWidth="1"/>
    <col min="8956" max="8956" width="6.42578125" style="5" bestFit="1" customWidth="1"/>
    <col min="8957" max="8957" width="7.5703125" style="5" bestFit="1" customWidth="1"/>
    <col min="8958" max="8958" width="7.85546875" style="5" bestFit="1" customWidth="1"/>
    <col min="8959" max="8960" width="9.7109375" style="5" bestFit="1" customWidth="1"/>
    <col min="8961" max="8961" width="8.85546875" style="5" customWidth="1"/>
    <col min="8962" max="9206" width="11.42578125" style="5"/>
    <col min="9207" max="9207" width="18.140625" style="5" customWidth="1"/>
    <col min="9208" max="9208" width="6.5703125" style="5" customWidth="1"/>
    <col min="9209" max="9209" width="9.28515625" style="5" bestFit="1" customWidth="1"/>
    <col min="9210" max="9210" width="9.42578125" style="5" bestFit="1" customWidth="1"/>
    <col min="9211" max="9211" width="10.5703125" style="5" bestFit="1" customWidth="1"/>
    <col min="9212" max="9212" width="6.42578125" style="5" bestFit="1" customWidth="1"/>
    <col min="9213" max="9213" width="7.5703125" style="5" bestFit="1" customWidth="1"/>
    <col min="9214" max="9214" width="7.85546875" style="5" bestFit="1" customWidth="1"/>
    <col min="9215" max="9216" width="9.7109375" style="5" bestFit="1" customWidth="1"/>
    <col min="9217" max="9217" width="8.85546875" style="5" customWidth="1"/>
    <col min="9218" max="9462" width="11.42578125" style="5"/>
    <col min="9463" max="9463" width="18.140625" style="5" customWidth="1"/>
    <col min="9464" max="9464" width="6.5703125" style="5" customWidth="1"/>
    <col min="9465" max="9465" width="9.28515625" style="5" bestFit="1" customWidth="1"/>
    <col min="9466" max="9466" width="9.42578125" style="5" bestFit="1" customWidth="1"/>
    <col min="9467" max="9467" width="10.5703125" style="5" bestFit="1" customWidth="1"/>
    <col min="9468" max="9468" width="6.42578125" style="5" bestFit="1" customWidth="1"/>
    <col min="9469" max="9469" width="7.5703125" style="5" bestFit="1" customWidth="1"/>
    <col min="9470" max="9470" width="7.85546875" style="5" bestFit="1" customWidth="1"/>
    <col min="9471" max="9472" width="9.7109375" style="5" bestFit="1" customWidth="1"/>
    <col min="9473" max="9473" width="8.85546875" style="5" customWidth="1"/>
    <col min="9474" max="9718" width="11.42578125" style="5"/>
    <col min="9719" max="9719" width="18.140625" style="5" customWidth="1"/>
    <col min="9720" max="9720" width="6.5703125" style="5" customWidth="1"/>
    <col min="9721" max="9721" width="9.28515625" style="5" bestFit="1" customWidth="1"/>
    <col min="9722" max="9722" width="9.42578125" style="5" bestFit="1" customWidth="1"/>
    <col min="9723" max="9723" width="10.5703125" style="5" bestFit="1" customWidth="1"/>
    <col min="9724" max="9724" width="6.42578125" style="5" bestFit="1" customWidth="1"/>
    <col min="9725" max="9725" width="7.5703125" style="5" bestFit="1" customWidth="1"/>
    <col min="9726" max="9726" width="7.85546875" style="5" bestFit="1" customWidth="1"/>
    <col min="9727" max="9728" width="9.7109375" style="5" bestFit="1" customWidth="1"/>
    <col min="9729" max="9729" width="8.85546875" style="5" customWidth="1"/>
    <col min="9730" max="9974" width="11.42578125" style="5"/>
    <col min="9975" max="9975" width="18.140625" style="5" customWidth="1"/>
    <col min="9976" max="9976" width="6.5703125" style="5" customWidth="1"/>
    <col min="9977" max="9977" width="9.28515625" style="5" bestFit="1" customWidth="1"/>
    <col min="9978" max="9978" width="9.42578125" style="5" bestFit="1" customWidth="1"/>
    <col min="9979" max="9979" width="10.5703125" style="5" bestFit="1" customWidth="1"/>
    <col min="9980" max="9980" width="6.42578125" style="5" bestFit="1" customWidth="1"/>
    <col min="9981" max="9981" width="7.5703125" style="5" bestFit="1" customWidth="1"/>
    <col min="9982" max="9982" width="7.85546875" style="5" bestFit="1" customWidth="1"/>
    <col min="9983" max="9984" width="9.7109375" style="5" bestFit="1" customWidth="1"/>
    <col min="9985" max="9985" width="8.85546875" style="5" customWidth="1"/>
    <col min="9986" max="10230" width="11.42578125" style="5"/>
    <col min="10231" max="10231" width="18.140625" style="5" customWidth="1"/>
    <col min="10232" max="10232" width="6.5703125" style="5" customWidth="1"/>
    <col min="10233" max="10233" width="9.28515625" style="5" bestFit="1" customWidth="1"/>
    <col min="10234" max="10234" width="9.42578125" style="5" bestFit="1" customWidth="1"/>
    <col min="10235" max="10235" width="10.5703125" style="5" bestFit="1" customWidth="1"/>
    <col min="10236" max="10236" width="6.42578125" style="5" bestFit="1" customWidth="1"/>
    <col min="10237" max="10237" width="7.5703125" style="5" bestFit="1" customWidth="1"/>
    <col min="10238" max="10238" width="7.85546875" style="5" bestFit="1" customWidth="1"/>
    <col min="10239" max="10240" width="9.7109375" style="5" bestFit="1" customWidth="1"/>
    <col min="10241" max="10241" width="8.85546875" style="5" customWidth="1"/>
    <col min="10242" max="10486" width="11.42578125" style="5"/>
    <col min="10487" max="10487" width="18.140625" style="5" customWidth="1"/>
    <col min="10488" max="10488" width="6.5703125" style="5" customWidth="1"/>
    <col min="10489" max="10489" width="9.28515625" style="5" bestFit="1" customWidth="1"/>
    <col min="10490" max="10490" width="9.42578125" style="5" bestFit="1" customWidth="1"/>
    <col min="10491" max="10491" width="10.5703125" style="5" bestFit="1" customWidth="1"/>
    <col min="10492" max="10492" width="6.42578125" style="5" bestFit="1" customWidth="1"/>
    <col min="10493" max="10493" width="7.5703125" style="5" bestFit="1" customWidth="1"/>
    <col min="10494" max="10494" width="7.85546875" style="5" bestFit="1" customWidth="1"/>
    <col min="10495" max="10496" width="9.7109375" style="5" bestFit="1" customWidth="1"/>
    <col min="10497" max="10497" width="8.85546875" style="5" customWidth="1"/>
    <col min="10498" max="10742" width="11.42578125" style="5"/>
    <col min="10743" max="10743" width="18.140625" style="5" customWidth="1"/>
    <col min="10744" max="10744" width="6.5703125" style="5" customWidth="1"/>
    <col min="10745" max="10745" width="9.28515625" style="5" bestFit="1" customWidth="1"/>
    <col min="10746" max="10746" width="9.42578125" style="5" bestFit="1" customWidth="1"/>
    <col min="10747" max="10747" width="10.5703125" style="5" bestFit="1" customWidth="1"/>
    <col min="10748" max="10748" width="6.42578125" style="5" bestFit="1" customWidth="1"/>
    <col min="10749" max="10749" width="7.5703125" style="5" bestFit="1" customWidth="1"/>
    <col min="10750" max="10750" width="7.85546875" style="5" bestFit="1" customWidth="1"/>
    <col min="10751" max="10752" width="9.7109375" style="5" bestFit="1" customWidth="1"/>
    <col min="10753" max="10753" width="8.85546875" style="5" customWidth="1"/>
    <col min="10754" max="10998" width="11.42578125" style="5"/>
    <col min="10999" max="10999" width="18.140625" style="5" customWidth="1"/>
    <col min="11000" max="11000" width="6.5703125" style="5" customWidth="1"/>
    <col min="11001" max="11001" width="9.28515625" style="5" bestFit="1" customWidth="1"/>
    <col min="11002" max="11002" width="9.42578125" style="5" bestFit="1" customWidth="1"/>
    <col min="11003" max="11003" width="10.5703125" style="5" bestFit="1" customWidth="1"/>
    <col min="11004" max="11004" width="6.42578125" style="5" bestFit="1" customWidth="1"/>
    <col min="11005" max="11005" width="7.5703125" style="5" bestFit="1" customWidth="1"/>
    <col min="11006" max="11006" width="7.85546875" style="5" bestFit="1" customWidth="1"/>
    <col min="11007" max="11008" width="9.7109375" style="5" bestFit="1" customWidth="1"/>
    <col min="11009" max="11009" width="8.85546875" style="5" customWidth="1"/>
    <col min="11010" max="11254" width="11.42578125" style="5"/>
    <col min="11255" max="11255" width="18.140625" style="5" customWidth="1"/>
    <col min="11256" max="11256" width="6.5703125" style="5" customWidth="1"/>
    <col min="11257" max="11257" width="9.28515625" style="5" bestFit="1" customWidth="1"/>
    <col min="11258" max="11258" width="9.42578125" style="5" bestFit="1" customWidth="1"/>
    <col min="11259" max="11259" width="10.5703125" style="5" bestFit="1" customWidth="1"/>
    <col min="11260" max="11260" width="6.42578125" style="5" bestFit="1" customWidth="1"/>
    <col min="11261" max="11261" width="7.5703125" style="5" bestFit="1" customWidth="1"/>
    <col min="11262" max="11262" width="7.85546875" style="5" bestFit="1" customWidth="1"/>
    <col min="11263" max="11264" width="9.7109375" style="5" bestFit="1" customWidth="1"/>
    <col min="11265" max="11265" width="8.85546875" style="5" customWidth="1"/>
    <col min="11266" max="11510" width="11.42578125" style="5"/>
    <col min="11511" max="11511" width="18.140625" style="5" customWidth="1"/>
    <col min="11512" max="11512" width="6.5703125" style="5" customWidth="1"/>
    <col min="11513" max="11513" width="9.28515625" style="5" bestFit="1" customWidth="1"/>
    <col min="11514" max="11514" width="9.42578125" style="5" bestFit="1" customWidth="1"/>
    <col min="11515" max="11515" width="10.5703125" style="5" bestFit="1" customWidth="1"/>
    <col min="11516" max="11516" width="6.42578125" style="5" bestFit="1" customWidth="1"/>
    <col min="11517" max="11517" width="7.5703125" style="5" bestFit="1" customWidth="1"/>
    <col min="11518" max="11518" width="7.85546875" style="5" bestFit="1" customWidth="1"/>
    <col min="11519" max="11520" width="9.7109375" style="5" bestFit="1" customWidth="1"/>
    <col min="11521" max="11521" width="8.85546875" style="5" customWidth="1"/>
    <col min="11522" max="11766" width="11.42578125" style="5"/>
    <col min="11767" max="11767" width="18.140625" style="5" customWidth="1"/>
    <col min="11768" max="11768" width="6.5703125" style="5" customWidth="1"/>
    <col min="11769" max="11769" width="9.28515625" style="5" bestFit="1" customWidth="1"/>
    <col min="11770" max="11770" width="9.42578125" style="5" bestFit="1" customWidth="1"/>
    <col min="11771" max="11771" width="10.5703125" style="5" bestFit="1" customWidth="1"/>
    <col min="11772" max="11772" width="6.42578125" style="5" bestFit="1" customWidth="1"/>
    <col min="11773" max="11773" width="7.5703125" style="5" bestFit="1" customWidth="1"/>
    <col min="11774" max="11774" width="7.85546875" style="5" bestFit="1" customWidth="1"/>
    <col min="11775" max="11776" width="9.7109375" style="5" bestFit="1" customWidth="1"/>
    <col min="11777" max="11777" width="8.85546875" style="5" customWidth="1"/>
    <col min="11778" max="12022" width="11.42578125" style="5"/>
    <col min="12023" max="12023" width="18.140625" style="5" customWidth="1"/>
    <col min="12024" max="12024" width="6.5703125" style="5" customWidth="1"/>
    <col min="12025" max="12025" width="9.28515625" style="5" bestFit="1" customWidth="1"/>
    <col min="12026" max="12026" width="9.42578125" style="5" bestFit="1" customWidth="1"/>
    <col min="12027" max="12027" width="10.5703125" style="5" bestFit="1" customWidth="1"/>
    <col min="12028" max="12028" width="6.42578125" style="5" bestFit="1" customWidth="1"/>
    <col min="12029" max="12029" width="7.5703125" style="5" bestFit="1" customWidth="1"/>
    <col min="12030" max="12030" width="7.85546875" style="5" bestFit="1" customWidth="1"/>
    <col min="12031" max="12032" width="9.7109375" style="5" bestFit="1" customWidth="1"/>
    <col min="12033" max="12033" width="8.85546875" style="5" customWidth="1"/>
    <col min="12034" max="12278" width="11.42578125" style="5"/>
    <col min="12279" max="12279" width="18.140625" style="5" customWidth="1"/>
    <col min="12280" max="12280" width="6.5703125" style="5" customWidth="1"/>
    <col min="12281" max="12281" width="9.28515625" style="5" bestFit="1" customWidth="1"/>
    <col min="12282" max="12282" width="9.42578125" style="5" bestFit="1" customWidth="1"/>
    <col min="12283" max="12283" width="10.5703125" style="5" bestFit="1" customWidth="1"/>
    <col min="12284" max="12284" width="6.42578125" style="5" bestFit="1" customWidth="1"/>
    <col min="12285" max="12285" width="7.5703125" style="5" bestFit="1" customWidth="1"/>
    <col min="12286" max="12286" width="7.85546875" style="5" bestFit="1" customWidth="1"/>
    <col min="12287" max="12288" width="9.7109375" style="5" bestFit="1" customWidth="1"/>
    <col min="12289" max="12289" width="8.85546875" style="5" customWidth="1"/>
    <col min="12290" max="12534" width="11.42578125" style="5"/>
    <col min="12535" max="12535" width="18.140625" style="5" customWidth="1"/>
    <col min="12536" max="12536" width="6.5703125" style="5" customWidth="1"/>
    <col min="12537" max="12537" width="9.28515625" style="5" bestFit="1" customWidth="1"/>
    <col min="12538" max="12538" width="9.42578125" style="5" bestFit="1" customWidth="1"/>
    <col min="12539" max="12539" width="10.5703125" style="5" bestFit="1" customWidth="1"/>
    <col min="12540" max="12540" width="6.42578125" style="5" bestFit="1" customWidth="1"/>
    <col min="12541" max="12541" width="7.5703125" style="5" bestFit="1" customWidth="1"/>
    <col min="12542" max="12542" width="7.85546875" style="5" bestFit="1" customWidth="1"/>
    <col min="12543" max="12544" width="9.7109375" style="5" bestFit="1" customWidth="1"/>
    <col min="12545" max="12545" width="8.85546875" style="5" customWidth="1"/>
    <col min="12546" max="12790" width="11.42578125" style="5"/>
    <col min="12791" max="12791" width="18.140625" style="5" customWidth="1"/>
    <col min="12792" max="12792" width="6.5703125" style="5" customWidth="1"/>
    <col min="12793" max="12793" width="9.28515625" style="5" bestFit="1" customWidth="1"/>
    <col min="12794" max="12794" width="9.42578125" style="5" bestFit="1" customWidth="1"/>
    <col min="12795" max="12795" width="10.5703125" style="5" bestFit="1" customWidth="1"/>
    <col min="12796" max="12796" width="6.42578125" style="5" bestFit="1" customWidth="1"/>
    <col min="12797" max="12797" width="7.5703125" style="5" bestFit="1" customWidth="1"/>
    <col min="12798" max="12798" width="7.85546875" style="5" bestFit="1" customWidth="1"/>
    <col min="12799" max="12800" width="9.7109375" style="5" bestFit="1" customWidth="1"/>
    <col min="12801" max="12801" width="8.85546875" style="5" customWidth="1"/>
    <col min="12802" max="13046" width="11.42578125" style="5"/>
    <col min="13047" max="13047" width="18.140625" style="5" customWidth="1"/>
    <col min="13048" max="13048" width="6.5703125" style="5" customWidth="1"/>
    <col min="13049" max="13049" width="9.28515625" style="5" bestFit="1" customWidth="1"/>
    <col min="13050" max="13050" width="9.42578125" style="5" bestFit="1" customWidth="1"/>
    <col min="13051" max="13051" width="10.5703125" style="5" bestFit="1" customWidth="1"/>
    <col min="13052" max="13052" width="6.42578125" style="5" bestFit="1" customWidth="1"/>
    <col min="13053" max="13053" width="7.5703125" style="5" bestFit="1" customWidth="1"/>
    <col min="13054" max="13054" width="7.85546875" style="5" bestFit="1" customWidth="1"/>
    <col min="13055" max="13056" width="9.7109375" style="5" bestFit="1" customWidth="1"/>
    <col min="13057" max="13057" width="8.85546875" style="5" customWidth="1"/>
    <col min="13058" max="13302" width="11.42578125" style="5"/>
    <col min="13303" max="13303" width="18.140625" style="5" customWidth="1"/>
    <col min="13304" max="13304" width="6.5703125" style="5" customWidth="1"/>
    <col min="13305" max="13305" width="9.28515625" style="5" bestFit="1" customWidth="1"/>
    <col min="13306" max="13306" width="9.42578125" style="5" bestFit="1" customWidth="1"/>
    <col min="13307" max="13307" width="10.5703125" style="5" bestFit="1" customWidth="1"/>
    <col min="13308" max="13308" width="6.42578125" style="5" bestFit="1" customWidth="1"/>
    <col min="13309" max="13309" width="7.5703125" style="5" bestFit="1" customWidth="1"/>
    <col min="13310" max="13310" width="7.85546875" style="5" bestFit="1" customWidth="1"/>
    <col min="13311" max="13312" width="9.7109375" style="5" bestFit="1" customWidth="1"/>
    <col min="13313" max="13313" width="8.85546875" style="5" customWidth="1"/>
    <col min="13314" max="13558" width="11.42578125" style="5"/>
    <col min="13559" max="13559" width="18.140625" style="5" customWidth="1"/>
    <col min="13560" max="13560" width="6.5703125" style="5" customWidth="1"/>
    <col min="13561" max="13561" width="9.28515625" style="5" bestFit="1" customWidth="1"/>
    <col min="13562" max="13562" width="9.42578125" style="5" bestFit="1" customWidth="1"/>
    <col min="13563" max="13563" width="10.5703125" style="5" bestFit="1" customWidth="1"/>
    <col min="13564" max="13564" width="6.42578125" style="5" bestFit="1" customWidth="1"/>
    <col min="13565" max="13565" width="7.5703125" style="5" bestFit="1" customWidth="1"/>
    <col min="13566" max="13566" width="7.85546875" style="5" bestFit="1" customWidth="1"/>
    <col min="13567" max="13568" width="9.7109375" style="5" bestFit="1" customWidth="1"/>
    <col min="13569" max="13569" width="8.85546875" style="5" customWidth="1"/>
    <col min="13570" max="13814" width="11.42578125" style="5"/>
    <col min="13815" max="13815" width="18.140625" style="5" customWidth="1"/>
    <col min="13816" max="13816" width="6.5703125" style="5" customWidth="1"/>
    <col min="13817" max="13817" width="9.28515625" style="5" bestFit="1" customWidth="1"/>
    <col min="13818" max="13818" width="9.42578125" style="5" bestFit="1" customWidth="1"/>
    <col min="13819" max="13819" width="10.5703125" style="5" bestFit="1" customWidth="1"/>
    <col min="13820" max="13820" width="6.42578125" style="5" bestFit="1" customWidth="1"/>
    <col min="13821" max="13821" width="7.5703125" style="5" bestFit="1" customWidth="1"/>
    <col min="13822" max="13822" width="7.85546875" style="5" bestFit="1" customWidth="1"/>
    <col min="13823" max="13824" width="9.7109375" style="5" bestFit="1" customWidth="1"/>
    <col min="13825" max="13825" width="8.85546875" style="5" customWidth="1"/>
    <col min="13826" max="14070" width="11.42578125" style="5"/>
    <col min="14071" max="14071" width="18.140625" style="5" customWidth="1"/>
    <col min="14072" max="14072" width="6.5703125" style="5" customWidth="1"/>
    <col min="14073" max="14073" width="9.28515625" style="5" bestFit="1" customWidth="1"/>
    <col min="14074" max="14074" width="9.42578125" style="5" bestFit="1" customWidth="1"/>
    <col min="14075" max="14075" width="10.5703125" style="5" bestFit="1" customWidth="1"/>
    <col min="14076" max="14076" width="6.42578125" style="5" bestFit="1" customWidth="1"/>
    <col min="14077" max="14077" width="7.5703125" style="5" bestFit="1" customWidth="1"/>
    <col min="14078" max="14078" width="7.85546875" style="5" bestFit="1" customWidth="1"/>
    <col min="14079" max="14080" width="9.7109375" style="5" bestFit="1" customWidth="1"/>
    <col min="14081" max="14081" width="8.85546875" style="5" customWidth="1"/>
    <col min="14082" max="14326" width="11.42578125" style="5"/>
    <col min="14327" max="14327" width="18.140625" style="5" customWidth="1"/>
    <col min="14328" max="14328" width="6.5703125" style="5" customWidth="1"/>
    <col min="14329" max="14329" width="9.28515625" style="5" bestFit="1" customWidth="1"/>
    <col min="14330" max="14330" width="9.42578125" style="5" bestFit="1" customWidth="1"/>
    <col min="14331" max="14331" width="10.5703125" style="5" bestFit="1" customWidth="1"/>
    <col min="14332" max="14332" width="6.42578125" style="5" bestFit="1" customWidth="1"/>
    <col min="14333" max="14333" width="7.5703125" style="5" bestFit="1" customWidth="1"/>
    <col min="14334" max="14334" width="7.85546875" style="5" bestFit="1" customWidth="1"/>
    <col min="14335" max="14336" width="9.7109375" style="5" bestFit="1" customWidth="1"/>
    <col min="14337" max="14337" width="8.85546875" style="5" customWidth="1"/>
    <col min="14338" max="14582" width="11.42578125" style="5"/>
    <col min="14583" max="14583" width="18.140625" style="5" customWidth="1"/>
    <col min="14584" max="14584" width="6.5703125" style="5" customWidth="1"/>
    <col min="14585" max="14585" width="9.28515625" style="5" bestFit="1" customWidth="1"/>
    <col min="14586" max="14586" width="9.42578125" style="5" bestFit="1" customWidth="1"/>
    <col min="14587" max="14587" width="10.5703125" style="5" bestFit="1" customWidth="1"/>
    <col min="14588" max="14588" width="6.42578125" style="5" bestFit="1" customWidth="1"/>
    <col min="14589" max="14589" width="7.5703125" style="5" bestFit="1" customWidth="1"/>
    <col min="14590" max="14590" width="7.85546875" style="5" bestFit="1" customWidth="1"/>
    <col min="14591" max="14592" width="9.7109375" style="5" bestFit="1" customWidth="1"/>
    <col min="14593" max="14593" width="8.85546875" style="5" customWidth="1"/>
    <col min="14594" max="14838" width="11.42578125" style="5"/>
    <col min="14839" max="14839" width="18.140625" style="5" customWidth="1"/>
    <col min="14840" max="14840" width="6.5703125" style="5" customWidth="1"/>
    <col min="14841" max="14841" width="9.28515625" style="5" bestFit="1" customWidth="1"/>
    <col min="14842" max="14842" width="9.42578125" style="5" bestFit="1" customWidth="1"/>
    <col min="14843" max="14843" width="10.5703125" style="5" bestFit="1" customWidth="1"/>
    <col min="14844" max="14844" width="6.42578125" style="5" bestFit="1" customWidth="1"/>
    <col min="14845" max="14845" width="7.5703125" style="5" bestFit="1" customWidth="1"/>
    <col min="14846" max="14846" width="7.85546875" style="5" bestFit="1" customWidth="1"/>
    <col min="14847" max="14848" width="9.7109375" style="5" bestFit="1" customWidth="1"/>
    <col min="14849" max="14849" width="8.85546875" style="5" customWidth="1"/>
    <col min="14850" max="15094" width="11.42578125" style="5"/>
    <col min="15095" max="15095" width="18.140625" style="5" customWidth="1"/>
    <col min="15096" max="15096" width="6.5703125" style="5" customWidth="1"/>
    <col min="15097" max="15097" width="9.28515625" style="5" bestFit="1" customWidth="1"/>
    <col min="15098" max="15098" width="9.42578125" style="5" bestFit="1" customWidth="1"/>
    <col min="15099" max="15099" width="10.5703125" style="5" bestFit="1" customWidth="1"/>
    <col min="15100" max="15100" width="6.42578125" style="5" bestFit="1" customWidth="1"/>
    <col min="15101" max="15101" width="7.5703125" style="5" bestFit="1" customWidth="1"/>
    <col min="15102" max="15102" width="7.85546875" style="5" bestFit="1" customWidth="1"/>
    <col min="15103" max="15104" width="9.7109375" style="5" bestFit="1" customWidth="1"/>
    <col min="15105" max="15105" width="8.85546875" style="5" customWidth="1"/>
    <col min="15106" max="15350" width="11.42578125" style="5"/>
    <col min="15351" max="15351" width="18.140625" style="5" customWidth="1"/>
    <col min="15352" max="15352" width="6.5703125" style="5" customWidth="1"/>
    <col min="15353" max="15353" width="9.28515625" style="5" bestFit="1" customWidth="1"/>
    <col min="15354" max="15354" width="9.42578125" style="5" bestFit="1" customWidth="1"/>
    <col min="15355" max="15355" width="10.5703125" style="5" bestFit="1" customWidth="1"/>
    <col min="15356" max="15356" width="6.42578125" style="5" bestFit="1" customWidth="1"/>
    <col min="15357" max="15357" width="7.5703125" style="5" bestFit="1" customWidth="1"/>
    <col min="15358" max="15358" width="7.85546875" style="5" bestFit="1" customWidth="1"/>
    <col min="15359" max="15360" width="9.7109375" style="5" bestFit="1" customWidth="1"/>
    <col min="15361" max="15361" width="8.85546875" style="5" customWidth="1"/>
    <col min="15362" max="15606" width="11.42578125" style="5"/>
    <col min="15607" max="15607" width="18.140625" style="5" customWidth="1"/>
    <col min="15608" max="15608" width="6.5703125" style="5" customWidth="1"/>
    <col min="15609" max="15609" width="9.28515625" style="5" bestFit="1" customWidth="1"/>
    <col min="15610" max="15610" width="9.42578125" style="5" bestFit="1" customWidth="1"/>
    <col min="15611" max="15611" width="10.5703125" style="5" bestFit="1" customWidth="1"/>
    <col min="15612" max="15612" width="6.42578125" style="5" bestFit="1" customWidth="1"/>
    <col min="15613" max="15613" width="7.5703125" style="5" bestFit="1" customWidth="1"/>
    <col min="15614" max="15614" width="7.85546875" style="5" bestFit="1" customWidth="1"/>
    <col min="15615" max="15616" width="9.7109375" style="5" bestFit="1" customWidth="1"/>
    <col min="15617" max="15617" width="8.85546875" style="5" customWidth="1"/>
    <col min="15618" max="15862" width="11.42578125" style="5"/>
    <col min="15863" max="15863" width="18.140625" style="5" customWidth="1"/>
    <col min="15864" max="15864" width="6.5703125" style="5" customWidth="1"/>
    <col min="15865" max="15865" width="9.28515625" style="5" bestFit="1" customWidth="1"/>
    <col min="15866" max="15866" width="9.42578125" style="5" bestFit="1" customWidth="1"/>
    <col min="15867" max="15867" width="10.5703125" style="5" bestFit="1" customWidth="1"/>
    <col min="15868" max="15868" width="6.42578125" style="5" bestFit="1" customWidth="1"/>
    <col min="15869" max="15869" width="7.5703125" style="5" bestFit="1" customWidth="1"/>
    <col min="15870" max="15870" width="7.85546875" style="5" bestFit="1" customWidth="1"/>
    <col min="15871" max="15872" width="9.7109375" style="5" bestFit="1" customWidth="1"/>
    <col min="15873" max="15873" width="8.85546875" style="5" customWidth="1"/>
    <col min="15874" max="16118" width="11.42578125" style="5"/>
    <col min="16119" max="16119" width="18.140625" style="5" customWidth="1"/>
    <col min="16120" max="16120" width="6.5703125" style="5" customWidth="1"/>
    <col min="16121" max="16121" width="9.28515625" style="5" bestFit="1" customWidth="1"/>
    <col min="16122" max="16122" width="9.42578125" style="5" bestFit="1" customWidth="1"/>
    <col min="16123" max="16123" width="10.5703125" style="5" bestFit="1" customWidth="1"/>
    <col min="16124" max="16124" width="6.42578125" style="5" bestFit="1" customWidth="1"/>
    <col min="16125" max="16125" width="7.5703125" style="5" bestFit="1" customWidth="1"/>
    <col min="16126" max="16126" width="7.85546875" style="5" bestFit="1" customWidth="1"/>
    <col min="16127" max="16128" width="9.7109375" style="5" bestFit="1" customWidth="1"/>
    <col min="16129" max="16129" width="8.85546875" style="5" customWidth="1"/>
    <col min="16130" max="16384" width="11.42578125" style="5"/>
  </cols>
  <sheetData>
    <row r="1" spans="1:23" ht="19.5" thickBot="1" x14ac:dyDescent="0.35">
      <c r="A1" s="378" t="s">
        <v>246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U1" s="179"/>
      <c r="V1" s="285" t="s">
        <v>195</v>
      </c>
      <c r="W1" s="179"/>
    </row>
    <row r="2" spans="1:23" x14ac:dyDescent="0.2">
      <c r="A2" s="378" t="s">
        <v>151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U2" s="179"/>
      <c r="V2" s="179"/>
      <c r="W2" s="179"/>
    </row>
    <row r="3" spans="1:23" x14ac:dyDescent="0.2">
      <c r="A3" s="378" t="s">
        <v>361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</row>
    <row r="4" spans="1:23" x14ac:dyDescent="0.2">
      <c r="A4" s="378" t="s">
        <v>150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</row>
    <row r="5" spans="1:23" x14ac:dyDescent="0.2">
      <c r="A5" s="378" t="s">
        <v>409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</row>
    <row r="6" spans="1:23" ht="13.5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7"/>
      <c r="M6" s="7"/>
      <c r="N6" s="7"/>
      <c r="O6" s="7"/>
      <c r="P6" s="7"/>
      <c r="Q6" s="7"/>
      <c r="R6" s="7"/>
      <c r="S6" s="7"/>
    </row>
    <row r="7" spans="1:23" s="3" customFormat="1" ht="26.25" thickBot="1" x14ac:dyDescent="0.25">
      <c r="A7" s="8" t="s">
        <v>148</v>
      </c>
      <c r="B7" s="9" t="s">
        <v>0</v>
      </c>
      <c r="C7" s="10" t="s">
        <v>111</v>
      </c>
      <c r="D7" s="10" t="s">
        <v>112</v>
      </c>
      <c r="E7" s="10" t="s">
        <v>113</v>
      </c>
      <c r="F7" s="10" t="s">
        <v>64</v>
      </c>
      <c r="G7" s="10" t="s">
        <v>63</v>
      </c>
      <c r="H7" s="10" t="s">
        <v>92</v>
      </c>
      <c r="I7" s="10" t="s">
        <v>66</v>
      </c>
      <c r="J7" s="10" t="s">
        <v>67</v>
      </c>
      <c r="K7" s="10" t="s">
        <v>65</v>
      </c>
      <c r="L7" s="10" t="s">
        <v>93</v>
      </c>
      <c r="M7" s="10" t="s">
        <v>78</v>
      </c>
      <c r="N7" s="10" t="s">
        <v>69</v>
      </c>
      <c r="O7" s="10" t="s">
        <v>68</v>
      </c>
      <c r="P7" s="10" t="s">
        <v>393</v>
      </c>
      <c r="Q7" s="10" t="s">
        <v>410</v>
      </c>
      <c r="R7" s="10" t="s">
        <v>94</v>
      </c>
      <c r="S7" s="10" t="s">
        <v>95</v>
      </c>
    </row>
    <row r="8" spans="1:23" s="13" customFormat="1" ht="15" customHeight="1" x14ac:dyDescent="0.25">
      <c r="A8" s="11" t="s">
        <v>14</v>
      </c>
      <c r="B8" s="214">
        <f>SUM(B10:B36)</f>
        <v>35058</v>
      </c>
      <c r="C8" s="214">
        <f t="shared" ref="C8:S8" si="0">SUM(C10:C36)</f>
        <v>18024</v>
      </c>
      <c r="D8" s="214">
        <f t="shared" si="0"/>
        <v>1321</v>
      </c>
      <c r="E8" s="214">
        <f t="shared" si="0"/>
        <v>99</v>
      </c>
      <c r="F8" s="214">
        <f t="shared" si="0"/>
        <v>4269</v>
      </c>
      <c r="G8" s="214">
        <f t="shared" si="0"/>
        <v>119</v>
      </c>
      <c r="H8" s="214">
        <f t="shared" si="0"/>
        <v>22</v>
      </c>
      <c r="I8" s="214">
        <f t="shared" si="0"/>
        <v>2415</v>
      </c>
      <c r="J8" s="214">
        <f t="shared" si="0"/>
        <v>1768</v>
      </c>
      <c r="K8" s="214">
        <f t="shared" si="0"/>
        <v>1981</v>
      </c>
      <c r="L8" s="214">
        <f t="shared" si="0"/>
        <v>1540</v>
      </c>
      <c r="M8" s="214">
        <f t="shared" si="0"/>
        <v>812</v>
      </c>
      <c r="N8" s="214">
        <f t="shared" si="0"/>
        <v>258</v>
      </c>
      <c r="O8" s="214">
        <f t="shared" si="0"/>
        <v>488</v>
      </c>
      <c r="P8" s="214">
        <f t="shared" si="0"/>
        <v>281</v>
      </c>
      <c r="Q8" s="214">
        <f t="shared" si="0"/>
        <v>252</v>
      </c>
      <c r="R8" s="214">
        <f t="shared" si="0"/>
        <v>979</v>
      </c>
      <c r="S8" s="214">
        <f t="shared" si="0"/>
        <v>430</v>
      </c>
    </row>
    <row r="9" spans="1:23" ht="15" customHeight="1" x14ac:dyDescent="0.2">
      <c r="A9" s="2"/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12"/>
      <c r="M9" s="212"/>
      <c r="N9" s="212"/>
      <c r="O9" s="212"/>
      <c r="P9" s="212"/>
      <c r="Q9" s="212"/>
      <c r="R9" s="212"/>
      <c r="S9" s="212"/>
    </row>
    <row r="10" spans="1:23" ht="15" customHeight="1" x14ac:dyDescent="0.2">
      <c r="A10" s="7" t="s">
        <v>15</v>
      </c>
      <c r="B10" s="212">
        <v>1939</v>
      </c>
      <c r="C10" s="213">
        <v>1203</v>
      </c>
      <c r="D10" s="213">
        <v>2</v>
      </c>
      <c r="E10" s="213">
        <v>11</v>
      </c>
      <c r="F10" s="213">
        <v>194</v>
      </c>
      <c r="G10" s="213">
        <v>20</v>
      </c>
      <c r="H10" s="213">
        <v>0</v>
      </c>
      <c r="I10" s="213">
        <v>94</v>
      </c>
      <c r="J10" s="213">
        <v>78</v>
      </c>
      <c r="K10" s="213">
        <v>97</v>
      </c>
      <c r="L10" s="213">
        <v>86</v>
      </c>
      <c r="M10" s="213">
        <v>36</v>
      </c>
      <c r="N10" s="213">
        <v>16</v>
      </c>
      <c r="O10" s="213">
        <v>24</v>
      </c>
      <c r="P10" s="213">
        <v>0</v>
      </c>
      <c r="Q10" s="213">
        <v>0</v>
      </c>
      <c r="R10" s="213">
        <v>61</v>
      </c>
      <c r="S10" s="213">
        <v>17</v>
      </c>
    </row>
    <row r="11" spans="1:23" ht="15" customHeight="1" x14ac:dyDescent="0.2">
      <c r="A11" s="7" t="s">
        <v>16</v>
      </c>
      <c r="B11" s="212">
        <v>2024</v>
      </c>
      <c r="C11" s="213">
        <v>1144</v>
      </c>
      <c r="D11" s="213">
        <v>2</v>
      </c>
      <c r="E11" s="213">
        <v>5</v>
      </c>
      <c r="F11" s="213">
        <v>264</v>
      </c>
      <c r="G11" s="213">
        <v>23</v>
      </c>
      <c r="H11" s="213">
        <v>0</v>
      </c>
      <c r="I11" s="213">
        <v>102</v>
      </c>
      <c r="J11" s="213">
        <v>90</v>
      </c>
      <c r="K11" s="213">
        <v>84</v>
      </c>
      <c r="L11" s="213">
        <v>101</v>
      </c>
      <c r="M11" s="213">
        <v>68</v>
      </c>
      <c r="N11" s="213">
        <v>13</v>
      </c>
      <c r="O11" s="213">
        <v>25</v>
      </c>
      <c r="P11" s="213">
        <v>1</v>
      </c>
      <c r="Q11" s="213">
        <v>0</v>
      </c>
      <c r="R11" s="213">
        <v>65</v>
      </c>
      <c r="S11" s="213">
        <v>37</v>
      </c>
    </row>
    <row r="12" spans="1:23" ht="15" customHeight="1" x14ac:dyDescent="0.2">
      <c r="A12" s="7" t="s">
        <v>17</v>
      </c>
      <c r="B12" s="212">
        <v>1795</v>
      </c>
      <c r="C12" s="213">
        <v>1134</v>
      </c>
      <c r="D12" s="213">
        <v>1</v>
      </c>
      <c r="E12" s="213">
        <v>6</v>
      </c>
      <c r="F12" s="213">
        <v>200</v>
      </c>
      <c r="G12" s="213">
        <v>10</v>
      </c>
      <c r="H12" s="213">
        <v>1</v>
      </c>
      <c r="I12" s="213">
        <v>83</v>
      </c>
      <c r="J12" s="213">
        <v>71</v>
      </c>
      <c r="K12" s="213">
        <v>77</v>
      </c>
      <c r="L12" s="213">
        <v>79</v>
      </c>
      <c r="M12" s="213">
        <v>36</v>
      </c>
      <c r="N12" s="213">
        <v>10</v>
      </c>
      <c r="O12" s="213">
        <v>17</v>
      </c>
      <c r="P12" s="213">
        <v>0</v>
      </c>
      <c r="Q12" s="213">
        <v>0</v>
      </c>
      <c r="R12" s="213">
        <v>54</v>
      </c>
      <c r="S12" s="213">
        <v>16</v>
      </c>
    </row>
    <row r="13" spans="1:23" ht="15" customHeight="1" x14ac:dyDescent="0.2">
      <c r="A13" s="7" t="s">
        <v>18</v>
      </c>
      <c r="B13" s="212">
        <v>1752</v>
      </c>
      <c r="C13" s="213">
        <v>1053</v>
      </c>
      <c r="D13" s="213">
        <v>30</v>
      </c>
      <c r="E13" s="213">
        <v>9</v>
      </c>
      <c r="F13" s="213">
        <v>175</v>
      </c>
      <c r="G13" s="213">
        <v>6</v>
      </c>
      <c r="H13" s="213">
        <v>0</v>
      </c>
      <c r="I13" s="213">
        <v>92</v>
      </c>
      <c r="J13" s="213">
        <v>88</v>
      </c>
      <c r="K13" s="213">
        <v>102</v>
      </c>
      <c r="L13" s="213">
        <v>92</v>
      </c>
      <c r="M13" s="213">
        <v>16</v>
      </c>
      <c r="N13" s="213">
        <v>4</v>
      </c>
      <c r="O13" s="213">
        <v>10</v>
      </c>
      <c r="P13" s="213">
        <v>0</v>
      </c>
      <c r="Q13" s="213">
        <v>0</v>
      </c>
      <c r="R13" s="213">
        <v>56</v>
      </c>
      <c r="S13" s="213">
        <v>19</v>
      </c>
    </row>
    <row r="14" spans="1:23" ht="15" customHeight="1" x14ac:dyDescent="0.2">
      <c r="A14" s="7" t="s">
        <v>19</v>
      </c>
      <c r="B14" s="212">
        <v>674</v>
      </c>
      <c r="C14" s="213">
        <v>265</v>
      </c>
      <c r="D14" s="213">
        <v>58</v>
      </c>
      <c r="E14" s="213">
        <v>1</v>
      </c>
      <c r="F14" s="213">
        <v>83</v>
      </c>
      <c r="G14" s="213">
        <v>0</v>
      </c>
      <c r="H14" s="213">
        <v>0</v>
      </c>
      <c r="I14" s="213">
        <v>56</v>
      </c>
      <c r="J14" s="213">
        <v>46</v>
      </c>
      <c r="K14" s="213">
        <v>78</v>
      </c>
      <c r="L14" s="213">
        <v>19</v>
      </c>
      <c r="M14" s="213">
        <v>13</v>
      </c>
      <c r="N14" s="213">
        <v>8</v>
      </c>
      <c r="O14" s="213">
        <v>12</v>
      </c>
      <c r="P14" s="213">
        <v>0</v>
      </c>
      <c r="Q14" s="213">
        <v>4</v>
      </c>
      <c r="R14" s="213">
        <v>26</v>
      </c>
      <c r="S14" s="213">
        <v>5</v>
      </c>
    </row>
    <row r="15" spans="1:23" ht="15" customHeight="1" x14ac:dyDescent="0.2">
      <c r="A15" s="7" t="s">
        <v>20</v>
      </c>
      <c r="B15" s="212">
        <v>1460</v>
      </c>
      <c r="C15" s="213">
        <v>609</v>
      </c>
      <c r="D15" s="213">
        <v>88</v>
      </c>
      <c r="E15" s="213">
        <v>2</v>
      </c>
      <c r="F15" s="213">
        <v>215</v>
      </c>
      <c r="G15" s="213">
        <v>0</v>
      </c>
      <c r="H15" s="213">
        <v>0</v>
      </c>
      <c r="I15" s="213">
        <v>154</v>
      </c>
      <c r="J15" s="213">
        <v>105</v>
      </c>
      <c r="K15" s="213">
        <v>88</v>
      </c>
      <c r="L15" s="213">
        <v>58</v>
      </c>
      <c r="M15" s="213">
        <v>45</v>
      </c>
      <c r="N15" s="213">
        <v>14</v>
      </c>
      <c r="O15" s="213">
        <v>24</v>
      </c>
      <c r="P15" s="213">
        <v>1</v>
      </c>
      <c r="Q15" s="213">
        <v>1</v>
      </c>
      <c r="R15" s="213">
        <v>39</v>
      </c>
      <c r="S15" s="213">
        <v>17</v>
      </c>
    </row>
    <row r="16" spans="1:23" ht="15" customHeight="1" x14ac:dyDescent="0.2">
      <c r="A16" s="7" t="s">
        <v>21</v>
      </c>
      <c r="B16" s="212">
        <v>373</v>
      </c>
      <c r="C16" s="213">
        <v>156</v>
      </c>
      <c r="D16" s="213">
        <v>32</v>
      </c>
      <c r="E16" s="213">
        <v>0</v>
      </c>
      <c r="F16" s="213">
        <v>55</v>
      </c>
      <c r="G16" s="213">
        <v>0</v>
      </c>
      <c r="H16" s="213">
        <v>0</v>
      </c>
      <c r="I16" s="213">
        <v>24</v>
      </c>
      <c r="J16" s="213">
        <v>25</v>
      </c>
      <c r="K16" s="213">
        <v>25</v>
      </c>
      <c r="L16" s="213">
        <v>12</v>
      </c>
      <c r="M16" s="213">
        <v>13</v>
      </c>
      <c r="N16" s="213">
        <v>10</v>
      </c>
      <c r="O16" s="213">
        <v>15</v>
      </c>
      <c r="P16" s="213">
        <v>2</v>
      </c>
      <c r="Q16" s="213">
        <v>1</v>
      </c>
      <c r="R16" s="213">
        <v>2</v>
      </c>
      <c r="S16" s="213">
        <v>1</v>
      </c>
    </row>
    <row r="17" spans="1:19" ht="15" customHeight="1" x14ac:dyDescent="0.2">
      <c r="A17" s="7" t="s">
        <v>22</v>
      </c>
      <c r="B17" s="212">
        <v>2878</v>
      </c>
      <c r="C17" s="213">
        <v>1570</v>
      </c>
      <c r="D17" s="213">
        <v>13</v>
      </c>
      <c r="E17" s="213">
        <v>11</v>
      </c>
      <c r="F17" s="213">
        <v>321</v>
      </c>
      <c r="G17" s="213">
        <v>2</v>
      </c>
      <c r="H17" s="213">
        <v>1</v>
      </c>
      <c r="I17" s="213">
        <v>170</v>
      </c>
      <c r="J17" s="213">
        <v>123</v>
      </c>
      <c r="K17" s="213">
        <v>160</v>
      </c>
      <c r="L17" s="213">
        <v>163</v>
      </c>
      <c r="M17" s="213">
        <v>59</v>
      </c>
      <c r="N17" s="213">
        <v>23</v>
      </c>
      <c r="O17" s="213">
        <v>48</v>
      </c>
      <c r="P17" s="213">
        <v>0</v>
      </c>
      <c r="Q17" s="213">
        <v>0</v>
      </c>
      <c r="R17" s="213">
        <v>186</v>
      </c>
      <c r="S17" s="213">
        <v>28</v>
      </c>
    </row>
    <row r="18" spans="1:19" ht="15" customHeight="1" x14ac:dyDescent="0.2">
      <c r="A18" s="7" t="s">
        <v>23</v>
      </c>
      <c r="B18" s="212">
        <v>1494</v>
      </c>
      <c r="C18" s="213">
        <v>709</v>
      </c>
      <c r="D18" s="213">
        <v>28</v>
      </c>
      <c r="E18" s="213">
        <v>1</v>
      </c>
      <c r="F18" s="213">
        <v>203</v>
      </c>
      <c r="G18" s="213">
        <v>1</v>
      </c>
      <c r="H18" s="213">
        <v>0</v>
      </c>
      <c r="I18" s="213">
        <v>112</v>
      </c>
      <c r="J18" s="213">
        <v>58</v>
      </c>
      <c r="K18" s="213">
        <v>131</v>
      </c>
      <c r="L18" s="213">
        <v>94</v>
      </c>
      <c r="M18" s="213">
        <v>34</v>
      </c>
      <c r="N18" s="213">
        <v>7</v>
      </c>
      <c r="O18" s="213">
        <v>17</v>
      </c>
      <c r="P18" s="213">
        <v>0</v>
      </c>
      <c r="Q18" s="213">
        <v>0</v>
      </c>
      <c r="R18" s="213">
        <v>87</v>
      </c>
      <c r="S18" s="213">
        <v>12</v>
      </c>
    </row>
    <row r="19" spans="1:19" ht="15" customHeight="1" x14ac:dyDescent="0.2">
      <c r="A19" s="7" t="s">
        <v>24</v>
      </c>
      <c r="B19" s="212">
        <v>1779</v>
      </c>
      <c r="C19" s="213">
        <v>970</v>
      </c>
      <c r="D19" s="213">
        <v>96</v>
      </c>
      <c r="E19" s="213">
        <v>5</v>
      </c>
      <c r="F19" s="213">
        <v>244</v>
      </c>
      <c r="G19" s="213">
        <v>1</v>
      </c>
      <c r="H19" s="213">
        <v>0</v>
      </c>
      <c r="I19" s="213">
        <v>131</v>
      </c>
      <c r="J19" s="213">
        <v>65</v>
      </c>
      <c r="K19" s="213">
        <v>82</v>
      </c>
      <c r="L19" s="213">
        <v>62</v>
      </c>
      <c r="M19" s="213">
        <v>30</v>
      </c>
      <c r="N19" s="213">
        <v>14</v>
      </c>
      <c r="O19" s="213">
        <v>17</v>
      </c>
      <c r="P19" s="213">
        <v>0</v>
      </c>
      <c r="Q19" s="213">
        <v>0</v>
      </c>
      <c r="R19" s="213">
        <v>28</v>
      </c>
      <c r="S19" s="213">
        <v>34</v>
      </c>
    </row>
    <row r="20" spans="1:19" ht="15" customHeight="1" x14ac:dyDescent="0.2">
      <c r="A20" s="7" t="s">
        <v>25</v>
      </c>
      <c r="B20" s="212">
        <v>651</v>
      </c>
      <c r="C20" s="213">
        <v>319</v>
      </c>
      <c r="D20" s="213">
        <v>70</v>
      </c>
      <c r="E20" s="213">
        <v>2</v>
      </c>
      <c r="F20" s="213">
        <v>78</v>
      </c>
      <c r="G20" s="213">
        <v>0</v>
      </c>
      <c r="H20" s="213">
        <v>0</v>
      </c>
      <c r="I20" s="213">
        <v>23</v>
      </c>
      <c r="J20" s="213">
        <v>40</v>
      </c>
      <c r="K20" s="213">
        <v>43</v>
      </c>
      <c r="L20" s="213">
        <v>30</v>
      </c>
      <c r="M20" s="213">
        <v>8</v>
      </c>
      <c r="N20" s="213">
        <v>0</v>
      </c>
      <c r="O20" s="213">
        <v>0</v>
      </c>
      <c r="P20" s="213">
        <v>4</v>
      </c>
      <c r="Q20" s="213">
        <v>4</v>
      </c>
      <c r="R20" s="213">
        <v>3</v>
      </c>
      <c r="S20" s="213">
        <v>27</v>
      </c>
    </row>
    <row r="21" spans="1:19" ht="15" customHeight="1" x14ac:dyDescent="0.2">
      <c r="A21" s="15" t="s">
        <v>26</v>
      </c>
      <c r="B21" s="212">
        <v>2590</v>
      </c>
      <c r="C21" s="213">
        <v>1537</v>
      </c>
      <c r="D21" s="213">
        <v>18</v>
      </c>
      <c r="E21" s="213">
        <v>14</v>
      </c>
      <c r="F21" s="213">
        <v>271</v>
      </c>
      <c r="G21" s="213">
        <v>25</v>
      </c>
      <c r="H21" s="213">
        <v>2</v>
      </c>
      <c r="I21" s="213">
        <v>127</v>
      </c>
      <c r="J21" s="213">
        <v>140</v>
      </c>
      <c r="K21" s="213">
        <v>151</v>
      </c>
      <c r="L21" s="213">
        <v>142</v>
      </c>
      <c r="M21" s="213">
        <v>53</v>
      </c>
      <c r="N21" s="213">
        <v>15</v>
      </c>
      <c r="O21" s="213">
        <v>33</v>
      </c>
      <c r="P21" s="213">
        <v>0</v>
      </c>
      <c r="Q21" s="213">
        <v>0</v>
      </c>
      <c r="R21" s="213">
        <v>56</v>
      </c>
      <c r="S21" s="213">
        <v>6</v>
      </c>
    </row>
    <row r="22" spans="1:19" ht="15" customHeight="1" x14ac:dyDescent="0.2">
      <c r="A22" s="7" t="s">
        <v>27</v>
      </c>
      <c r="B22" s="212">
        <v>1108</v>
      </c>
      <c r="C22" s="213">
        <v>386</v>
      </c>
      <c r="D22" s="213">
        <v>70</v>
      </c>
      <c r="E22" s="213">
        <v>2</v>
      </c>
      <c r="F22" s="213">
        <v>92</v>
      </c>
      <c r="G22" s="213">
        <v>0</v>
      </c>
      <c r="H22" s="213">
        <v>1</v>
      </c>
      <c r="I22" s="213">
        <v>87</v>
      </c>
      <c r="J22" s="213">
        <v>71</v>
      </c>
      <c r="K22" s="213">
        <v>62</v>
      </c>
      <c r="L22" s="213">
        <v>32</v>
      </c>
      <c r="M22" s="213">
        <v>57</v>
      </c>
      <c r="N22" s="213">
        <v>25</v>
      </c>
      <c r="O22" s="213">
        <v>36</v>
      </c>
      <c r="P22" s="213">
        <v>70</v>
      </c>
      <c r="Q22" s="213">
        <v>66</v>
      </c>
      <c r="R22" s="213">
        <v>18</v>
      </c>
      <c r="S22" s="213">
        <v>33</v>
      </c>
    </row>
    <row r="23" spans="1:19" ht="15" customHeight="1" x14ac:dyDescent="0.2">
      <c r="A23" s="7" t="s">
        <v>28</v>
      </c>
      <c r="B23" s="212">
        <v>2601</v>
      </c>
      <c r="C23" s="213">
        <v>1432</v>
      </c>
      <c r="D23" s="213">
        <v>3</v>
      </c>
      <c r="E23" s="213">
        <v>7</v>
      </c>
      <c r="F23" s="213">
        <v>331</v>
      </c>
      <c r="G23" s="213">
        <v>17</v>
      </c>
      <c r="H23" s="213">
        <v>1</v>
      </c>
      <c r="I23" s="213">
        <v>153</v>
      </c>
      <c r="J23" s="213">
        <v>136</v>
      </c>
      <c r="K23" s="213">
        <v>115</v>
      </c>
      <c r="L23" s="213">
        <v>128</v>
      </c>
      <c r="M23" s="213">
        <v>64</v>
      </c>
      <c r="N23" s="213">
        <v>27</v>
      </c>
      <c r="O23" s="213">
        <v>61</v>
      </c>
      <c r="P23" s="213">
        <v>0</v>
      </c>
      <c r="Q23" s="213">
        <v>0</v>
      </c>
      <c r="R23" s="213">
        <v>94</v>
      </c>
      <c r="S23" s="213">
        <v>32</v>
      </c>
    </row>
    <row r="24" spans="1:19" ht="15" customHeight="1" x14ac:dyDescent="0.2">
      <c r="A24" s="7" t="s">
        <v>29</v>
      </c>
      <c r="B24" s="212">
        <v>575</v>
      </c>
      <c r="C24" s="213">
        <v>282</v>
      </c>
      <c r="D24" s="213">
        <v>40</v>
      </c>
      <c r="E24" s="213">
        <v>0</v>
      </c>
      <c r="F24" s="213">
        <v>90</v>
      </c>
      <c r="G24" s="213">
        <v>0</v>
      </c>
      <c r="H24" s="213">
        <v>0</v>
      </c>
      <c r="I24" s="213">
        <v>51</v>
      </c>
      <c r="J24" s="213">
        <v>35</v>
      </c>
      <c r="K24" s="213">
        <v>18</v>
      </c>
      <c r="L24" s="213">
        <v>20</v>
      </c>
      <c r="M24" s="213">
        <v>21</v>
      </c>
      <c r="N24" s="213">
        <v>0</v>
      </c>
      <c r="O24" s="213">
        <v>0</v>
      </c>
      <c r="P24" s="213">
        <v>0</v>
      </c>
      <c r="Q24" s="213">
        <v>0</v>
      </c>
      <c r="R24" s="213">
        <v>6</v>
      </c>
      <c r="S24" s="213">
        <v>12</v>
      </c>
    </row>
    <row r="25" spans="1:19" ht="15" customHeight="1" x14ac:dyDescent="0.2">
      <c r="A25" s="7" t="s">
        <v>30</v>
      </c>
      <c r="B25" s="212">
        <v>782</v>
      </c>
      <c r="C25" s="213">
        <v>474</v>
      </c>
      <c r="D25" s="213">
        <v>34</v>
      </c>
      <c r="E25" s="213">
        <v>2</v>
      </c>
      <c r="F25" s="213">
        <v>104</v>
      </c>
      <c r="G25" s="213">
        <v>0</v>
      </c>
      <c r="H25" s="213">
        <v>0</v>
      </c>
      <c r="I25" s="213">
        <v>38</v>
      </c>
      <c r="J25" s="213">
        <v>35</v>
      </c>
      <c r="K25" s="213">
        <v>32</v>
      </c>
      <c r="L25" s="213">
        <v>30</v>
      </c>
      <c r="M25" s="213">
        <v>8</v>
      </c>
      <c r="N25" s="213">
        <v>2</v>
      </c>
      <c r="O25" s="213">
        <v>4</v>
      </c>
      <c r="P25" s="213">
        <v>0</v>
      </c>
      <c r="Q25" s="213">
        <v>0</v>
      </c>
      <c r="R25" s="213">
        <v>16</v>
      </c>
      <c r="S25" s="213">
        <v>3</v>
      </c>
    </row>
    <row r="26" spans="1:19" ht="15" customHeight="1" x14ac:dyDescent="0.2">
      <c r="A26" s="7" t="s">
        <v>31</v>
      </c>
      <c r="B26" s="212">
        <v>812</v>
      </c>
      <c r="C26" s="213">
        <v>250</v>
      </c>
      <c r="D26" s="213">
        <v>104</v>
      </c>
      <c r="E26" s="213">
        <v>1</v>
      </c>
      <c r="F26" s="213">
        <v>136</v>
      </c>
      <c r="G26" s="213">
        <v>0</v>
      </c>
      <c r="H26" s="213">
        <v>1</v>
      </c>
      <c r="I26" s="213">
        <v>81</v>
      </c>
      <c r="J26" s="213">
        <v>52</v>
      </c>
      <c r="K26" s="213">
        <v>95</v>
      </c>
      <c r="L26" s="213">
        <v>33</v>
      </c>
      <c r="M26" s="213">
        <v>18</v>
      </c>
      <c r="N26" s="213">
        <v>0</v>
      </c>
      <c r="O26" s="213">
        <v>7</v>
      </c>
      <c r="P26" s="213">
        <v>0</v>
      </c>
      <c r="Q26" s="213">
        <v>2</v>
      </c>
      <c r="R26" s="213">
        <v>24</v>
      </c>
      <c r="S26" s="213">
        <v>8</v>
      </c>
    </row>
    <row r="27" spans="1:19" ht="15" customHeight="1" x14ac:dyDescent="0.2">
      <c r="A27" s="7" t="s">
        <v>32</v>
      </c>
      <c r="B27" s="212">
        <v>922</v>
      </c>
      <c r="C27" s="213">
        <v>413</v>
      </c>
      <c r="D27" s="213">
        <v>30</v>
      </c>
      <c r="E27" s="213">
        <v>1</v>
      </c>
      <c r="F27" s="213">
        <v>136</v>
      </c>
      <c r="G27" s="213">
        <v>2</v>
      </c>
      <c r="H27" s="213">
        <v>0</v>
      </c>
      <c r="I27" s="213">
        <v>83</v>
      </c>
      <c r="J27" s="213">
        <v>54</v>
      </c>
      <c r="K27" s="213">
        <v>63</v>
      </c>
      <c r="L27" s="213">
        <v>35</v>
      </c>
      <c r="M27" s="213">
        <v>35</v>
      </c>
      <c r="N27" s="213">
        <v>2</v>
      </c>
      <c r="O27" s="213">
        <v>21</v>
      </c>
      <c r="P27" s="213">
        <v>0</v>
      </c>
      <c r="Q27" s="213">
        <v>0</v>
      </c>
      <c r="R27" s="213">
        <v>38</v>
      </c>
      <c r="S27" s="213">
        <v>9</v>
      </c>
    </row>
    <row r="28" spans="1:19" ht="15" customHeight="1" x14ac:dyDescent="0.2">
      <c r="A28" s="7" t="s">
        <v>33</v>
      </c>
      <c r="B28" s="212">
        <v>632</v>
      </c>
      <c r="C28" s="213">
        <v>287</v>
      </c>
      <c r="D28" s="213">
        <v>51</v>
      </c>
      <c r="E28" s="213">
        <v>2</v>
      </c>
      <c r="F28" s="213">
        <v>83</v>
      </c>
      <c r="G28" s="213">
        <v>4</v>
      </c>
      <c r="H28" s="213">
        <v>0</v>
      </c>
      <c r="I28" s="213">
        <v>43</v>
      </c>
      <c r="J28" s="213">
        <v>36</v>
      </c>
      <c r="K28" s="213">
        <v>63</v>
      </c>
      <c r="L28" s="213">
        <v>19</v>
      </c>
      <c r="M28" s="213">
        <v>17</v>
      </c>
      <c r="N28" s="213">
        <v>2</v>
      </c>
      <c r="O28" s="213">
        <v>8</v>
      </c>
      <c r="P28" s="213">
        <v>0</v>
      </c>
      <c r="Q28" s="213">
        <v>0</v>
      </c>
      <c r="R28" s="213">
        <v>12</v>
      </c>
      <c r="S28" s="213">
        <v>5</v>
      </c>
    </row>
    <row r="29" spans="1:19" ht="15" customHeight="1" x14ac:dyDescent="0.2">
      <c r="A29" s="7" t="s">
        <v>34</v>
      </c>
      <c r="B29" s="212">
        <v>1217</v>
      </c>
      <c r="C29" s="213">
        <v>649</v>
      </c>
      <c r="D29" s="213">
        <v>53</v>
      </c>
      <c r="E29" s="213">
        <v>4</v>
      </c>
      <c r="F29" s="213">
        <v>147</v>
      </c>
      <c r="G29" s="213">
        <v>0</v>
      </c>
      <c r="H29" s="213">
        <v>0</v>
      </c>
      <c r="I29" s="213">
        <v>79</v>
      </c>
      <c r="J29" s="213">
        <v>71</v>
      </c>
      <c r="K29" s="213">
        <v>47</v>
      </c>
      <c r="L29" s="213">
        <v>57</v>
      </c>
      <c r="M29" s="213">
        <v>20</v>
      </c>
      <c r="N29" s="213">
        <v>10</v>
      </c>
      <c r="O29" s="213">
        <v>27</v>
      </c>
      <c r="P29" s="213">
        <v>0</v>
      </c>
      <c r="Q29" s="213">
        <v>0</v>
      </c>
      <c r="R29" s="213">
        <v>35</v>
      </c>
      <c r="S29" s="213">
        <v>18</v>
      </c>
    </row>
    <row r="30" spans="1:19" ht="15" customHeight="1" x14ac:dyDescent="0.2">
      <c r="A30" s="7" t="s">
        <v>35</v>
      </c>
      <c r="B30" s="212">
        <v>1410</v>
      </c>
      <c r="C30" s="213">
        <v>545</v>
      </c>
      <c r="D30" s="213">
        <v>139</v>
      </c>
      <c r="E30" s="213">
        <v>2</v>
      </c>
      <c r="F30" s="213">
        <v>184</v>
      </c>
      <c r="G30" s="213">
        <v>0</v>
      </c>
      <c r="H30" s="213">
        <v>14</v>
      </c>
      <c r="I30" s="213">
        <v>161</v>
      </c>
      <c r="J30" s="213">
        <v>82</v>
      </c>
      <c r="K30" s="213">
        <v>69</v>
      </c>
      <c r="L30" s="213">
        <v>44</v>
      </c>
      <c r="M30" s="213">
        <v>32</v>
      </c>
      <c r="N30" s="213">
        <v>4</v>
      </c>
      <c r="O30" s="213">
        <v>15</v>
      </c>
      <c r="P30" s="213">
        <v>46</v>
      </c>
      <c r="Q30" s="213">
        <v>38</v>
      </c>
      <c r="R30" s="213">
        <v>18</v>
      </c>
      <c r="S30" s="213">
        <v>17</v>
      </c>
    </row>
    <row r="31" spans="1:19" ht="15" customHeight="1" x14ac:dyDescent="0.2">
      <c r="A31" s="7" t="s">
        <v>36</v>
      </c>
      <c r="B31" s="212">
        <v>564</v>
      </c>
      <c r="C31" s="213">
        <v>255</v>
      </c>
      <c r="D31" s="213">
        <v>43</v>
      </c>
      <c r="E31" s="213">
        <v>3</v>
      </c>
      <c r="F31" s="213">
        <v>79</v>
      </c>
      <c r="G31" s="213">
        <v>1</v>
      </c>
      <c r="H31" s="213">
        <v>0</v>
      </c>
      <c r="I31" s="213">
        <v>46</v>
      </c>
      <c r="J31" s="213">
        <v>27</v>
      </c>
      <c r="K31" s="213">
        <v>39</v>
      </c>
      <c r="L31" s="213">
        <v>26</v>
      </c>
      <c r="M31" s="213">
        <v>17</v>
      </c>
      <c r="N31" s="213">
        <v>5</v>
      </c>
      <c r="O31" s="213">
        <v>7</v>
      </c>
      <c r="P31" s="213">
        <v>0</v>
      </c>
      <c r="Q31" s="213">
        <v>1</v>
      </c>
      <c r="R31" s="213">
        <v>3</v>
      </c>
      <c r="S31" s="213">
        <v>12</v>
      </c>
    </row>
    <row r="32" spans="1:19" ht="15" customHeight="1" x14ac:dyDescent="0.2">
      <c r="A32" s="7" t="s">
        <v>37</v>
      </c>
      <c r="B32" s="212">
        <v>960</v>
      </c>
      <c r="C32" s="213">
        <v>343</v>
      </c>
      <c r="D32" s="213">
        <v>141</v>
      </c>
      <c r="E32" s="213">
        <v>0</v>
      </c>
      <c r="F32" s="213">
        <v>97</v>
      </c>
      <c r="G32" s="213">
        <v>0</v>
      </c>
      <c r="H32" s="213">
        <v>0</v>
      </c>
      <c r="I32" s="213">
        <v>89</v>
      </c>
      <c r="J32" s="213">
        <v>56</v>
      </c>
      <c r="K32" s="213">
        <v>35</v>
      </c>
      <c r="L32" s="213">
        <v>25</v>
      </c>
      <c r="M32" s="213">
        <v>10</v>
      </c>
      <c r="N32" s="213">
        <v>5</v>
      </c>
      <c r="O32" s="213">
        <v>4</v>
      </c>
      <c r="P32" s="213">
        <v>71</v>
      </c>
      <c r="Q32" s="213">
        <v>53</v>
      </c>
      <c r="R32" s="213">
        <v>8</v>
      </c>
      <c r="S32" s="213">
        <v>23</v>
      </c>
    </row>
    <row r="33" spans="1:19" ht="15" customHeight="1" x14ac:dyDescent="0.2">
      <c r="A33" s="7" t="s">
        <v>38</v>
      </c>
      <c r="B33" s="212">
        <v>275</v>
      </c>
      <c r="C33" s="213">
        <v>117</v>
      </c>
      <c r="D33" s="213">
        <v>32</v>
      </c>
      <c r="E33" s="213">
        <v>0</v>
      </c>
      <c r="F33" s="213">
        <v>44</v>
      </c>
      <c r="G33" s="213">
        <v>1</v>
      </c>
      <c r="H33" s="213">
        <v>0</v>
      </c>
      <c r="I33" s="213">
        <v>28</v>
      </c>
      <c r="J33" s="213">
        <v>20</v>
      </c>
      <c r="K33" s="213">
        <v>14</v>
      </c>
      <c r="L33" s="213">
        <v>8</v>
      </c>
      <c r="M33" s="213">
        <v>2</v>
      </c>
      <c r="N33" s="213">
        <v>3</v>
      </c>
      <c r="O33" s="213">
        <v>1</v>
      </c>
      <c r="P33" s="213">
        <v>0</v>
      </c>
      <c r="Q33" s="213">
        <v>0</v>
      </c>
      <c r="R33" s="213">
        <v>4</v>
      </c>
      <c r="S33" s="213">
        <v>1</v>
      </c>
    </row>
    <row r="34" spans="1:19" ht="15" customHeight="1" x14ac:dyDescent="0.2">
      <c r="A34" s="7" t="s">
        <v>39</v>
      </c>
      <c r="B34" s="212">
        <v>1890</v>
      </c>
      <c r="C34" s="213">
        <v>1008</v>
      </c>
      <c r="D34" s="213">
        <v>62</v>
      </c>
      <c r="E34" s="213">
        <v>5</v>
      </c>
      <c r="F34" s="213">
        <v>232</v>
      </c>
      <c r="G34" s="213">
        <v>6</v>
      </c>
      <c r="H34" s="213">
        <v>1</v>
      </c>
      <c r="I34" s="213">
        <v>171</v>
      </c>
      <c r="J34" s="213">
        <v>87</v>
      </c>
      <c r="K34" s="213">
        <v>100</v>
      </c>
      <c r="L34" s="213">
        <v>72</v>
      </c>
      <c r="M34" s="213">
        <v>50</v>
      </c>
      <c r="N34" s="213">
        <v>15</v>
      </c>
      <c r="O34" s="213">
        <v>33</v>
      </c>
      <c r="P34" s="213">
        <v>11</v>
      </c>
      <c r="Q34" s="213">
        <v>7</v>
      </c>
      <c r="R34" s="213">
        <v>20</v>
      </c>
      <c r="S34" s="213">
        <v>10</v>
      </c>
    </row>
    <row r="35" spans="1:19" ht="15" customHeight="1" x14ac:dyDescent="0.2">
      <c r="A35" s="7" t="s">
        <v>40</v>
      </c>
      <c r="B35" s="212">
        <v>1518</v>
      </c>
      <c r="C35" s="213">
        <v>802</v>
      </c>
      <c r="D35" s="213">
        <v>41</v>
      </c>
      <c r="E35" s="213">
        <v>3</v>
      </c>
      <c r="F35" s="213">
        <v>202</v>
      </c>
      <c r="G35" s="213">
        <v>0</v>
      </c>
      <c r="H35" s="213">
        <v>0</v>
      </c>
      <c r="I35" s="213">
        <v>111</v>
      </c>
      <c r="J35" s="213">
        <v>65</v>
      </c>
      <c r="K35" s="213">
        <v>101</v>
      </c>
      <c r="L35" s="213">
        <v>69</v>
      </c>
      <c r="M35" s="213">
        <v>36</v>
      </c>
      <c r="N35" s="213">
        <v>24</v>
      </c>
      <c r="O35" s="213">
        <v>22</v>
      </c>
      <c r="P35" s="213">
        <v>0</v>
      </c>
      <c r="Q35" s="213">
        <v>0</v>
      </c>
      <c r="R35" s="213">
        <v>20</v>
      </c>
      <c r="S35" s="213">
        <v>22</v>
      </c>
    </row>
    <row r="36" spans="1:19" ht="15" customHeight="1" thickBot="1" x14ac:dyDescent="0.25">
      <c r="A36" s="17" t="s">
        <v>41</v>
      </c>
      <c r="B36" s="212">
        <v>383</v>
      </c>
      <c r="C36" s="213">
        <v>112</v>
      </c>
      <c r="D36" s="213">
        <v>40</v>
      </c>
      <c r="E36" s="213">
        <v>0</v>
      </c>
      <c r="F36" s="213">
        <v>9</v>
      </c>
      <c r="G36" s="213">
        <v>0</v>
      </c>
      <c r="H36" s="213">
        <v>0</v>
      </c>
      <c r="I36" s="213">
        <v>26</v>
      </c>
      <c r="J36" s="213">
        <v>12</v>
      </c>
      <c r="K36" s="213">
        <v>10</v>
      </c>
      <c r="L36" s="213">
        <v>4</v>
      </c>
      <c r="M36" s="213">
        <v>14</v>
      </c>
      <c r="N36" s="213">
        <v>0</v>
      </c>
      <c r="O36" s="213">
        <v>0</v>
      </c>
      <c r="P36" s="213">
        <v>75</v>
      </c>
      <c r="Q36" s="213">
        <v>75</v>
      </c>
      <c r="R36" s="213">
        <v>0</v>
      </c>
      <c r="S36" s="213">
        <v>6</v>
      </c>
    </row>
    <row r="37" spans="1:19" s="99" customFormat="1" ht="15" customHeight="1" x14ac:dyDescent="0.2">
      <c r="A37" s="379" t="s">
        <v>232</v>
      </c>
      <c r="B37" s="379"/>
      <c r="C37" s="379"/>
      <c r="D37" s="379"/>
      <c r="E37" s="379"/>
      <c r="F37" s="379"/>
      <c r="G37" s="379"/>
      <c r="H37" s="379"/>
      <c r="I37" s="379"/>
      <c r="J37" s="379"/>
      <c r="K37" s="379"/>
      <c r="L37" s="379"/>
      <c r="M37" s="379"/>
      <c r="N37" s="379"/>
      <c r="O37" s="379"/>
      <c r="P37" s="379"/>
      <c r="Q37" s="379"/>
      <c r="R37" s="379"/>
      <c r="S37" s="379"/>
    </row>
  </sheetData>
  <mergeCells count="6">
    <mergeCell ref="A1:S1"/>
    <mergeCell ref="A37:S37"/>
    <mergeCell ref="A2:S2"/>
    <mergeCell ref="A3:S3"/>
    <mergeCell ref="A4:S4"/>
    <mergeCell ref="A5:S5"/>
  </mergeCells>
  <hyperlinks>
    <hyperlink ref="V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J1:L2"/>
  <sheetViews>
    <sheetView showGridLines="0" workbookViewId="0">
      <selection activeCell="K2" sqref="K2"/>
    </sheetView>
  </sheetViews>
  <sheetFormatPr baseColWidth="10" defaultRowHeight="15" x14ac:dyDescent="0.25"/>
  <sheetData>
    <row r="1" spans="10:12" ht="15.75" thickBot="1" x14ac:dyDescent="0.3"/>
    <row r="2" spans="10:12" ht="19.5" thickBot="1" x14ac:dyDescent="0.35">
      <c r="J2" s="179"/>
      <c r="K2" s="285" t="s">
        <v>195</v>
      </c>
      <c r="L2" s="284"/>
    </row>
  </sheetData>
  <hyperlinks>
    <hyperlink ref="K2" location="INDICE!A1" display="INDICE"/>
  </hyperlinks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3"/>
  <sheetViews>
    <sheetView workbookViewId="0">
      <selection activeCell="K33" sqref="K33"/>
    </sheetView>
  </sheetViews>
  <sheetFormatPr baseColWidth="10" defaultRowHeight="12.75" x14ac:dyDescent="0.2"/>
  <cols>
    <col min="1" max="1" width="19.7109375" style="18" customWidth="1"/>
    <col min="2" max="8" width="9.7109375" style="19" customWidth="1"/>
    <col min="9" max="9" width="4.5703125" style="69" bestFit="1" customWidth="1"/>
    <col min="10" max="10" width="7.42578125" style="69" bestFit="1" customWidth="1"/>
    <col min="11" max="11" width="11.140625" style="69" bestFit="1" customWidth="1"/>
    <col min="12" max="12" width="8.42578125" style="69" bestFit="1" customWidth="1"/>
    <col min="13" max="18" width="6.85546875" style="69" bestFit="1" customWidth="1"/>
    <col min="19" max="20" width="8.42578125" style="69" bestFit="1" customWidth="1"/>
    <col min="21" max="26" width="6.85546875" style="69" bestFit="1" customWidth="1"/>
    <col min="27" max="27" width="6" style="69" bestFit="1" customWidth="1"/>
    <col min="28" max="241" width="11.42578125" style="20"/>
    <col min="242" max="242" width="19.28515625" style="20" bestFit="1" customWidth="1"/>
    <col min="243" max="243" width="8.42578125" style="20" bestFit="1" customWidth="1"/>
    <col min="244" max="244" width="5.5703125" style="20" bestFit="1" customWidth="1"/>
    <col min="245" max="245" width="4.7109375" style="20" bestFit="1" customWidth="1"/>
    <col min="246" max="246" width="5.42578125" style="20" bestFit="1" customWidth="1"/>
    <col min="247" max="247" width="0.85546875" style="20" customWidth="1"/>
    <col min="248" max="248" width="4.7109375" style="20" bestFit="1" customWidth="1"/>
    <col min="249" max="249" width="5.42578125" style="20" bestFit="1" customWidth="1"/>
    <col min="250" max="250" width="5.5703125" style="20" bestFit="1" customWidth="1"/>
    <col min="251" max="252" width="7.5703125" style="20" bestFit="1" customWidth="1"/>
    <col min="253" max="253" width="8.42578125" style="20" bestFit="1" customWidth="1"/>
    <col min="254" max="254" width="0.85546875" style="20" customWidth="1"/>
    <col min="255" max="256" width="3.85546875" style="20" customWidth="1"/>
    <col min="257" max="257" width="1.140625" style="20" customWidth="1"/>
    <col min="258" max="258" width="4.7109375" style="20" bestFit="1" customWidth="1"/>
    <col min="259" max="259" width="5.42578125" style="20" bestFit="1" customWidth="1"/>
    <col min="260" max="260" width="5.5703125" style="20" bestFit="1" customWidth="1"/>
    <col min="261" max="261" width="5.42578125" style="20" bestFit="1" customWidth="1"/>
    <col min="262" max="263" width="7.28515625" style="20" bestFit="1" customWidth="1"/>
    <col min="264" max="264" width="7" style="20" bestFit="1" customWidth="1"/>
    <col min="265" max="265" width="4.5703125" style="20" bestFit="1" customWidth="1"/>
    <col min="266" max="266" width="7.42578125" style="20" bestFit="1" customWidth="1"/>
    <col min="267" max="268" width="8.42578125" style="20" bestFit="1" customWidth="1"/>
    <col min="269" max="274" width="6.85546875" style="20" bestFit="1" customWidth="1"/>
    <col min="275" max="276" width="8.42578125" style="20" bestFit="1" customWidth="1"/>
    <col min="277" max="282" width="6.85546875" style="20" bestFit="1" customWidth="1"/>
    <col min="283" max="283" width="6" style="20" bestFit="1" customWidth="1"/>
    <col min="284" max="497" width="11.42578125" style="20"/>
    <col min="498" max="498" width="19.28515625" style="20" bestFit="1" customWidth="1"/>
    <col min="499" max="499" width="8.42578125" style="20" bestFit="1" customWidth="1"/>
    <col min="500" max="500" width="5.5703125" style="20" bestFit="1" customWidth="1"/>
    <col min="501" max="501" width="4.7109375" style="20" bestFit="1" customWidth="1"/>
    <col min="502" max="502" width="5.42578125" style="20" bestFit="1" customWidth="1"/>
    <col min="503" max="503" width="0.85546875" style="20" customWidth="1"/>
    <col min="504" max="504" width="4.7109375" style="20" bestFit="1" customWidth="1"/>
    <col min="505" max="505" width="5.42578125" style="20" bestFit="1" customWidth="1"/>
    <col min="506" max="506" width="5.5703125" style="20" bestFit="1" customWidth="1"/>
    <col min="507" max="508" width="7.5703125" style="20" bestFit="1" customWidth="1"/>
    <col min="509" max="509" width="8.42578125" style="20" bestFit="1" customWidth="1"/>
    <col min="510" max="510" width="0.85546875" style="20" customWidth="1"/>
    <col min="511" max="512" width="3.85546875" style="20" customWidth="1"/>
    <col min="513" max="513" width="1.140625" style="20" customWidth="1"/>
    <col min="514" max="514" width="4.7109375" style="20" bestFit="1" customWidth="1"/>
    <col min="515" max="515" width="5.42578125" style="20" bestFit="1" customWidth="1"/>
    <col min="516" max="516" width="5.5703125" style="20" bestFit="1" customWidth="1"/>
    <col min="517" max="517" width="5.42578125" style="20" bestFit="1" customWidth="1"/>
    <col min="518" max="519" width="7.28515625" style="20" bestFit="1" customWidth="1"/>
    <col min="520" max="520" width="7" style="20" bestFit="1" customWidth="1"/>
    <col min="521" max="521" width="4.5703125" style="20" bestFit="1" customWidth="1"/>
    <col min="522" max="522" width="7.42578125" style="20" bestFit="1" customWidth="1"/>
    <col min="523" max="524" width="8.42578125" style="20" bestFit="1" customWidth="1"/>
    <col min="525" max="530" width="6.85546875" style="20" bestFit="1" customWidth="1"/>
    <col min="531" max="532" width="8.42578125" style="20" bestFit="1" customWidth="1"/>
    <col min="533" max="538" width="6.85546875" style="20" bestFit="1" customWidth="1"/>
    <col min="539" max="539" width="6" style="20" bestFit="1" customWidth="1"/>
    <col min="540" max="753" width="11.42578125" style="20"/>
    <col min="754" max="754" width="19.28515625" style="20" bestFit="1" customWidth="1"/>
    <col min="755" max="755" width="8.42578125" style="20" bestFit="1" customWidth="1"/>
    <col min="756" max="756" width="5.5703125" style="20" bestFit="1" customWidth="1"/>
    <col min="757" max="757" width="4.7109375" style="20" bestFit="1" customWidth="1"/>
    <col min="758" max="758" width="5.42578125" style="20" bestFit="1" customWidth="1"/>
    <col min="759" max="759" width="0.85546875" style="20" customWidth="1"/>
    <col min="760" max="760" width="4.7109375" style="20" bestFit="1" customWidth="1"/>
    <col min="761" max="761" width="5.42578125" style="20" bestFit="1" customWidth="1"/>
    <col min="762" max="762" width="5.5703125" style="20" bestFit="1" customWidth="1"/>
    <col min="763" max="764" width="7.5703125" style="20" bestFit="1" customWidth="1"/>
    <col min="765" max="765" width="8.42578125" style="20" bestFit="1" customWidth="1"/>
    <col min="766" max="766" width="0.85546875" style="20" customWidth="1"/>
    <col min="767" max="768" width="3.85546875" style="20" customWidth="1"/>
    <col min="769" max="769" width="1.140625" style="20" customWidth="1"/>
    <col min="770" max="770" width="4.7109375" style="20" bestFit="1" customWidth="1"/>
    <col min="771" max="771" width="5.42578125" style="20" bestFit="1" customWidth="1"/>
    <col min="772" max="772" width="5.5703125" style="20" bestFit="1" customWidth="1"/>
    <col min="773" max="773" width="5.42578125" style="20" bestFit="1" customWidth="1"/>
    <col min="774" max="775" width="7.28515625" style="20" bestFit="1" customWidth="1"/>
    <col min="776" max="776" width="7" style="20" bestFit="1" customWidth="1"/>
    <col min="777" max="777" width="4.5703125" style="20" bestFit="1" customWidth="1"/>
    <col min="778" max="778" width="7.42578125" style="20" bestFit="1" customWidth="1"/>
    <col min="779" max="780" width="8.42578125" style="20" bestFit="1" customWidth="1"/>
    <col min="781" max="786" width="6.85546875" style="20" bestFit="1" customWidth="1"/>
    <col min="787" max="788" width="8.42578125" style="20" bestFit="1" customWidth="1"/>
    <col min="789" max="794" width="6.85546875" style="20" bestFit="1" customWidth="1"/>
    <col min="795" max="795" width="6" style="20" bestFit="1" customWidth="1"/>
    <col min="796" max="1009" width="11.42578125" style="20"/>
    <col min="1010" max="1010" width="19.28515625" style="20" bestFit="1" customWidth="1"/>
    <col min="1011" max="1011" width="8.42578125" style="20" bestFit="1" customWidth="1"/>
    <col min="1012" max="1012" width="5.5703125" style="20" bestFit="1" customWidth="1"/>
    <col min="1013" max="1013" width="4.7109375" style="20" bestFit="1" customWidth="1"/>
    <col min="1014" max="1014" width="5.42578125" style="20" bestFit="1" customWidth="1"/>
    <col min="1015" max="1015" width="0.85546875" style="20" customWidth="1"/>
    <col min="1016" max="1016" width="4.7109375" style="20" bestFit="1" customWidth="1"/>
    <col min="1017" max="1017" width="5.42578125" style="20" bestFit="1" customWidth="1"/>
    <col min="1018" max="1018" width="5.5703125" style="20" bestFit="1" customWidth="1"/>
    <col min="1019" max="1020" width="7.5703125" style="20" bestFit="1" customWidth="1"/>
    <col min="1021" max="1021" width="8.42578125" style="20" bestFit="1" customWidth="1"/>
    <col min="1022" max="1022" width="0.85546875" style="20" customWidth="1"/>
    <col min="1023" max="1024" width="3.85546875" style="20" customWidth="1"/>
    <col min="1025" max="1025" width="1.140625" style="20" customWidth="1"/>
    <col min="1026" max="1026" width="4.7109375" style="20" bestFit="1" customWidth="1"/>
    <col min="1027" max="1027" width="5.42578125" style="20" bestFit="1" customWidth="1"/>
    <col min="1028" max="1028" width="5.5703125" style="20" bestFit="1" customWidth="1"/>
    <col min="1029" max="1029" width="5.42578125" style="20" bestFit="1" customWidth="1"/>
    <col min="1030" max="1031" width="7.28515625" style="20" bestFit="1" customWidth="1"/>
    <col min="1032" max="1032" width="7" style="20" bestFit="1" customWidth="1"/>
    <col min="1033" max="1033" width="4.5703125" style="20" bestFit="1" customWidth="1"/>
    <col min="1034" max="1034" width="7.42578125" style="20" bestFit="1" customWidth="1"/>
    <col min="1035" max="1036" width="8.42578125" style="20" bestFit="1" customWidth="1"/>
    <col min="1037" max="1042" width="6.85546875" style="20" bestFit="1" customWidth="1"/>
    <col min="1043" max="1044" width="8.42578125" style="20" bestFit="1" customWidth="1"/>
    <col min="1045" max="1050" width="6.85546875" style="20" bestFit="1" customWidth="1"/>
    <col min="1051" max="1051" width="6" style="20" bestFit="1" customWidth="1"/>
    <col min="1052" max="1265" width="11.42578125" style="20"/>
    <col min="1266" max="1266" width="19.28515625" style="20" bestFit="1" customWidth="1"/>
    <col min="1267" max="1267" width="8.42578125" style="20" bestFit="1" customWidth="1"/>
    <col min="1268" max="1268" width="5.5703125" style="20" bestFit="1" customWidth="1"/>
    <col min="1269" max="1269" width="4.7109375" style="20" bestFit="1" customWidth="1"/>
    <col min="1270" max="1270" width="5.42578125" style="20" bestFit="1" customWidth="1"/>
    <col min="1271" max="1271" width="0.85546875" style="20" customWidth="1"/>
    <col min="1272" max="1272" width="4.7109375" style="20" bestFit="1" customWidth="1"/>
    <col min="1273" max="1273" width="5.42578125" style="20" bestFit="1" customWidth="1"/>
    <col min="1274" max="1274" width="5.5703125" style="20" bestFit="1" customWidth="1"/>
    <col min="1275" max="1276" width="7.5703125" style="20" bestFit="1" customWidth="1"/>
    <col min="1277" max="1277" width="8.42578125" style="20" bestFit="1" customWidth="1"/>
    <col min="1278" max="1278" width="0.85546875" style="20" customWidth="1"/>
    <col min="1279" max="1280" width="3.85546875" style="20" customWidth="1"/>
    <col min="1281" max="1281" width="1.140625" style="20" customWidth="1"/>
    <col min="1282" max="1282" width="4.7109375" style="20" bestFit="1" customWidth="1"/>
    <col min="1283" max="1283" width="5.42578125" style="20" bestFit="1" customWidth="1"/>
    <col min="1284" max="1284" width="5.5703125" style="20" bestFit="1" customWidth="1"/>
    <col min="1285" max="1285" width="5.42578125" style="20" bestFit="1" customWidth="1"/>
    <col min="1286" max="1287" width="7.28515625" style="20" bestFit="1" customWidth="1"/>
    <col min="1288" max="1288" width="7" style="20" bestFit="1" customWidth="1"/>
    <col min="1289" max="1289" width="4.5703125" style="20" bestFit="1" customWidth="1"/>
    <col min="1290" max="1290" width="7.42578125" style="20" bestFit="1" customWidth="1"/>
    <col min="1291" max="1292" width="8.42578125" style="20" bestFit="1" customWidth="1"/>
    <col min="1293" max="1298" width="6.85546875" style="20" bestFit="1" customWidth="1"/>
    <col min="1299" max="1300" width="8.42578125" style="20" bestFit="1" customWidth="1"/>
    <col min="1301" max="1306" width="6.85546875" style="20" bestFit="1" customWidth="1"/>
    <col min="1307" max="1307" width="6" style="20" bestFit="1" customWidth="1"/>
    <col min="1308" max="1521" width="11.42578125" style="20"/>
    <col min="1522" max="1522" width="19.28515625" style="20" bestFit="1" customWidth="1"/>
    <col min="1523" max="1523" width="8.42578125" style="20" bestFit="1" customWidth="1"/>
    <col min="1524" max="1524" width="5.5703125" style="20" bestFit="1" customWidth="1"/>
    <col min="1525" max="1525" width="4.7109375" style="20" bestFit="1" customWidth="1"/>
    <col min="1526" max="1526" width="5.42578125" style="20" bestFit="1" customWidth="1"/>
    <col min="1527" max="1527" width="0.85546875" style="20" customWidth="1"/>
    <col min="1528" max="1528" width="4.7109375" style="20" bestFit="1" customWidth="1"/>
    <col min="1529" max="1529" width="5.42578125" style="20" bestFit="1" customWidth="1"/>
    <col min="1530" max="1530" width="5.5703125" style="20" bestFit="1" customWidth="1"/>
    <col min="1531" max="1532" width="7.5703125" style="20" bestFit="1" customWidth="1"/>
    <col min="1533" max="1533" width="8.42578125" style="20" bestFit="1" customWidth="1"/>
    <col min="1534" max="1534" width="0.85546875" style="20" customWidth="1"/>
    <col min="1535" max="1536" width="3.85546875" style="20" customWidth="1"/>
    <col min="1537" max="1537" width="1.140625" style="20" customWidth="1"/>
    <col min="1538" max="1538" width="4.7109375" style="20" bestFit="1" customWidth="1"/>
    <col min="1539" max="1539" width="5.42578125" style="20" bestFit="1" customWidth="1"/>
    <col min="1540" max="1540" width="5.5703125" style="20" bestFit="1" customWidth="1"/>
    <col min="1541" max="1541" width="5.42578125" style="20" bestFit="1" customWidth="1"/>
    <col min="1542" max="1543" width="7.28515625" style="20" bestFit="1" customWidth="1"/>
    <col min="1544" max="1544" width="7" style="20" bestFit="1" customWidth="1"/>
    <col min="1545" max="1545" width="4.5703125" style="20" bestFit="1" customWidth="1"/>
    <col min="1546" max="1546" width="7.42578125" style="20" bestFit="1" customWidth="1"/>
    <col min="1547" max="1548" width="8.42578125" style="20" bestFit="1" customWidth="1"/>
    <col min="1549" max="1554" width="6.85546875" style="20" bestFit="1" customWidth="1"/>
    <col min="1555" max="1556" width="8.42578125" style="20" bestFit="1" customWidth="1"/>
    <col min="1557" max="1562" width="6.85546875" style="20" bestFit="1" customWidth="1"/>
    <col min="1563" max="1563" width="6" style="20" bestFit="1" customWidth="1"/>
    <col min="1564" max="1777" width="11.42578125" style="20"/>
    <col min="1778" max="1778" width="19.28515625" style="20" bestFit="1" customWidth="1"/>
    <col min="1779" max="1779" width="8.42578125" style="20" bestFit="1" customWidth="1"/>
    <col min="1780" max="1780" width="5.5703125" style="20" bestFit="1" customWidth="1"/>
    <col min="1781" max="1781" width="4.7109375" style="20" bestFit="1" customWidth="1"/>
    <col min="1782" max="1782" width="5.42578125" style="20" bestFit="1" customWidth="1"/>
    <col min="1783" max="1783" width="0.85546875" style="20" customWidth="1"/>
    <col min="1784" max="1784" width="4.7109375" style="20" bestFit="1" customWidth="1"/>
    <col min="1785" max="1785" width="5.42578125" style="20" bestFit="1" customWidth="1"/>
    <col min="1786" max="1786" width="5.5703125" style="20" bestFit="1" customWidth="1"/>
    <col min="1787" max="1788" width="7.5703125" style="20" bestFit="1" customWidth="1"/>
    <col min="1789" max="1789" width="8.42578125" style="20" bestFit="1" customWidth="1"/>
    <col min="1790" max="1790" width="0.85546875" style="20" customWidth="1"/>
    <col min="1791" max="1792" width="3.85546875" style="20" customWidth="1"/>
    <col min="1793" max="1793" width="1.140625" style="20" customWidth="1"/>
    <col min="1794" max="1794" width="4.7109375" style="20" bestFit="1" customWidth="1"/>
    <col min="1795" max="1795" width="5.42578125" style="20" bestFit="1" customWidth="1"/>
    <col min="1796" max="1796" width="5.5703125" style="20" bestFit="1" customWidth="1"/>
    <col min="1797" max="1797" width="5.42578125" style="20" bestFit="1" customWidth="1"/>
    <col min="1798" max="1799" width="7.28515625" style="20" bestFit="1" customWidth="1"/>
    <col min="1800" max="1800" width="7" style="20" bestFit="1" customWidth="1"/>
    <col min="1801" max="1801" width="4.5703125" style="20" bestFit="1" customWidth="1"/>
    <col min="1802" max="1802" width="7.42578125" style="20" bestFit="1" customWidth="1"/>
    <col min="1803" max="1804" width="8.42578125" style="20" bestFit="1" customWidth="1"/>
    <col min="1805" max="1810" width="6.85546875" style="20" bestFit="1" customWidth="1"/>
    <col min="1811" max="1812" width="8.42578125" style="20" bestFit="1" customWidth="1"/>
    <col min="1813" max="1818" width="6.85546875" style="20" bestFit="1" customWidth="1"/>
    <col min="1819" max="1819" width="6" style="20" bestFit="1" customWidth="1"/>
    <col min="1820" max="2033" width="11.42578125" style="20"/>
    <col min="2034" max="2034" width="19.28515625" style="20" bestFit="1" customWidth="1"/>
    <col min="2035" max="2035" width="8.42578125" style="20" bestFit="1" customWidth="1"/>
    <col min="2036" max="2036" width="5.5703125" style="20" bestFit="1" customWidth="1"/>
    <col min="2037" max="2037" width="4.7109375" style="20" bestFit="1" customWidth="1"/>
    <col min="2038" max="2038" width="5.42578125" style="20" bestFit="1" customWidth="1"/>
    <col min="2039" max="2039" width="0.85546875" style="20" customWidth="1"/>
    <col min="2040" max="2040" width="4.7109375" style="20" bestFit="1" customWidth="1"/>
    <col min="2041" max="2041" width="5.42578125" style="20" bestFit="1" customWidth="1"/>
    <col min="2042" max="2042" width="5.5703125" style="20" bestFit="1" customWidth="1"/>
    <col min="2043" max="2044" width="7.5703125" style="20" bestFit="1" customWidth="1"/>
    <col min="2045" max="2045" width="8.42578125" style="20" bestFit="1" customWidth="1"/>
    <col min="2046" max="2046" width="0.85546875" style="20" customWidth="1"/>
    <col min="2047" max="2048" width="3.85546875" style="20" customWidth="1"/>
    <col min="2049" max="2049" width="1.140625" style="20" customWidth="1"/>
    <col min="2050" max="2050" width="4.7109375" style="20" bestFit="1" customWidth="1"/>
    <col min="2051" max="2051" width="5.42578125" style="20" bestFit="1" customWidth="1"/>
    <col min="2052" max="2052" width="5.5703125" style="20" bestFit="1" customWidth="1"/>
    <col min="2053" max="2053" width="5.42578125" style="20" bestFit="1" customWidth="1"/>
    <col min="2054" max="2055" width="7.28515625" style="20" bestFit="1" customWidth="1"/>
    <col min="2056" max="2056" width="7" style="20" bestFit="1" customWidth="1"/>
    <col min="2057" max="2057" width="4.5703125" style="20" bestFit="1" customWidth="1"/>
    <col min="2058" max="2058" width="7.42578125" style="20" bestFit="1" customWidth="1"/>
    <col min="2059" max="2060" width="8.42578125" style="20" bestFit="1" customWidth="1"/>
    <col min="2061" max="2066" width="6.85546875" style="20" bestFit="1" customWidth="1"/>
    <col min="2067" max="2068" width="8.42578125" style="20" bestFit="1" customWidth="1"/>
    <col min="2069" max="2074" width="6.85546875" style="20" bestFit="1" customWidth="1"/>
    <col min="2075" max="2075" width="6" style="20" bestFit="1" customWidth="1"/>
    <col min="2076" max="2289" width="11.42578125" style="20"/>
    <col min="2290" max="2290" width="19.28515625" style="20" bestFit="1" customWidth="1"/>
    <col min="2291" max="2291" width="8.42578125" style="20" bestFit="1" customWidth="1"/>
    <col min="2292" max="2292" width="5.5703125" style="20" bestFit="1" customWidth="1"/>
    <col min="2293" max="2293" width="4.7109375" style="20" bestFit="1" customWidth="1"/>
    <col min="2294" max="2294" width="5.42578125" style="20" bestFit="1" customWidth="1"/>
    <col min="2295" max="2295" width="0.85546875" style="20" customWidth="1"/>
    <col min="2296" max="2296" width="4.7109375" style="20" bestFit="1" customWidth="1"/>
    <col min="2297" max="2297" width="5.42578125" style="20" bestFit="1" customWidth="1"/>
    <col min="2298" max="2298" width="5.5703125" style="20" bestFit="1" customWidth="1"/>
    <col min="2299" max="2300" width="7.5703125" style="20" bestFit="1" customWidth="1"/>
    <col min="2301" max="2301" width="8.42578125" style="20" bestFit="1" customWidth="1"/>
    <col min="2302" max="2302" width="0.85546875" style="20" customWidth="1"/>
    <col min="2303" max="2304" width="3.85546875" style="20" customWidth="1"/>
    <col min="2305" max="2305" width="1.140625" style="20" customWidth="1"/>
    <col min="2306" max="2306" width="4.7109375" style="20" bestFit="1" customWidth="1"/>
    <col min="2307" max="2307" width="5.42578125" style="20" bestFit="1" customWidth="1"/>
    <col min="2308" max="2308" width="5.5703125" style="20" bestFit="1" customWidth="1"/>
    <col min="2309" max="2309" width="5.42578125" style="20" bestFit="1" customWidth="1"/>
    <col min="2310" max="2311" width="7.28515625" style="20" bestFit="1" customWidth="1"/>
    <col min="2312" max="2312" width="7" style="20" bestFit="1" customWidth="1"/>
    <col min="2313" max="2313" width="4.5703125" style="20" bestFit="1" customWidth="1"/>
    <col min="2314" max="2314" width="7.42578125" style="20" bestFit="1" customWidth="1"/>
    <col min="2315" max="2316" width="8.42578125" style="20" bestFit="1" customWidth="1"/>
    <col min="2317" max="2322" width="6.85546875" style="20" bestFit="1" customWidth="1"/>
    <col min="2323" max="2324" width="8.42578125" style="20" bestFit="1" customWidth="1"/>
    <col min="2325" max="2330" width="6.85546875" style="20" bestFit="1" customWidth="1"/>
    <col min="2331" max="2331" width="6" style="20" bestFit="1" customWidth="1"/>
    <col min="2332" max="2545" width="11.42578125" style="20"/>
    <col min="2546" max="2546" width="19.28515625" style="20" bestFit="1" customWidth="1"/>
    <col min="2547" max="2547" width="8.42578125" style="20" bestFit="1" customWidth="1"/>
    <col min="2548" max="2548" width="5.5703125" style="20" bestFit="1" customWidth="1"/>
    <col min="2549" max="2549" width="4.7109375" style="20" bestFit="1" customWidth="1"/>
    <col min="2550" max="2550" width="5.42578125" style="20" bestFit="1" customWidth="1"/>
    <col min="2551" max="2551" width="0.85546875" style="20" customWidth="1"/>
    <col min="2552" max="2552" width="4.7109375" style="20" bestFit="1" customWidth="1"/>
    <col min="2553" max="2553" width="5.42578125" style="20" bestFit="1" customWidth="1"/>
    <col min="2554" max="2554" width="5.5703125" style="20" bestFit="1" customWidth="1"/>
    <col min="2555" max="2556" width="7.5703125" style="20" bestFit="1" customWidth="1"/>
    <col min="2557" max="2557" width="8.42578125" style="20" bestFit="1" customWidth="1"/>
    <col min="2558" max="2558" width="0.85546875" style="20" customWidth="1"/>
    <col min="2559" max="2560" width="3.85546875" style="20" customWidth="1"/>
    <col min="2561" max="2561" width="1.140625" style="20" customWidth="1"/>
    <col min="2562" max="2562" width="4.7109375" style="20" bestFit="1" customWidth="1"/>
    <col min="2563" max="2563" width="5.42578125" style="20" bestFit="1" customWidth="1"/>
    <col min="2564" max="2564" width="5.5703125" style="20" bestFit="1" customWidth="1"/>
    <col min="2565" max="2565" width="5.42578125" style="20" bestFit="1" customWidth="1"/>
    <col min="2566" max="2567" width="7.28515625" style="20" bestFit="1" customWidth="1"/>
    <col min="2568" max="2568" width="7" style="20" bestFit="1" customWidth="1"/>
    <col min="2569" max="2569" width="4.5703125" style="20" bestFit="1" customWidth="1"/>
    <col min="2570" max="2570" width="7.42578125" style="20" bestFit="1" customWidth="1"/>
    <col min="2571" max="2572" width="8.42578125" style="20" bestFit="1" customWidth="1"/>
    <col min="2573" max="2578" width="6.85546875" style="20" bestFit="1" customWidth="1"/>
    <col min="2579" max="2580" width="8.42578125" style="20" bestFit="1" customWidth="1"/>
    <col min="2581" max="2586" width="6.85546875" style="20" bestFit="1" customWidth="1"/>
    <col min="2587" max="2587" width="6" style="20" bestFit="1" customWidth="1"/>
    <col min="2588" max="2801" width="11.42578125" style="20"/>
    <col min="2802" max="2802" width="19.28515625" style="20" bestFit="1" customWidth="1"/>
    <col min="2803" max="2803" width="8.42578125" style="20" bestFit="1" customWidth="1"/>
    <col min="2804" max="2804" width="5.5703125" style="20" bestFit="1" customWidth="1"/>
    <col min="2805" max="2805" width="4.7109375" style="20" bestFit="1" customWidth="1"/>
    <col min="2806" max="2806" width="5.42578125" style="20" bestFit="1" customWidth="1"/>
    <col min="2807" max="2807" width="0.85546875" style="20" customWidth="1"/>
    <col min="2808" max="2808" width="4.7109375" style="20" bestFit="1" customWidth="1"/>
    <col min="2809" max="2809" width="5.42578125" style="20" bestFit="1" customWidth="1"/>
    <col min="2810" max="2810" width="5.5703125" style="20" bestFit="1" customWidth="1"/>
    <col min="2811" max="2812" width="7.5703125" style="20" bestFit="1" customWidth="1"/>
    <col min="2813" max="2813" width="8.42578125" style="20" bestFit="1" customWidth="1"/>
    <col min="2814" max="2814" width="0.85546875" style="20" customWidth="1"/>
    <col min="2815" max="2816" width="3.85546875" style="20" customWidth="1"/>
    <col min="2817" max="2817" width="1.140625" style="20" customWidth="1"/>
    <col min="2818" max="2818" width="4.7109375" style="20" bestFit="1" customWidth="1"/>
    <col min="2819" max="2819" width="5.42578125" style="20" bestFit="1" customWidth="1"/>
    <col min="2820" max="2820" width="5.5703125" style="20" bestFit="1" customWidth="1"/>
    <col min="2821" max="2821" width="5.42578125" style="20" bestFit="1" customWidth="1"/>
    <col min="2822" max="2823" width="7.28515625" style="20" bestFit="1" customWidth="1"/>
    <col min="2824" max="2824" width="7" style="20" bestFit="1" customWidth="1"/>
    <col min="2825" max="2825" width="4.5703125" style="20" bestFit="1" customWidth="1"/>
    <col min="2826" max="2826" width="7.42578125" style="20" bestFit="1" customWidth="1"/>
    <col min="2827" max="2828" width="8.42578125" style="20" bestFit="1" customWidth="1"/>
    <col min="2829" max="2834" width="6.85546875" style="20" bestFit="1" customWidth="1"/>
    <col min="2835" max="2836" width="8.42578125" style="20" bestFit="1" customWidth="1"/>
    <col min="2837" max="2842" width="6.85546875" style="20" bestFit="1" customWidth="1"/>
    <col min="2843" max="2843" width="6" style="20" bestFit="1" customWidth="1"/>
    <col min="2844" max="3057" width="11.42578125" style="20"/>
    <col min="3058" max="3058" width="19.28515625" style="20" bestFit="1" customWidth="1"/>
    <col min="3059" max="3059" width="8.42578125" style="20" bestFit="1" customWidth="1"/>
    <col min="3060" max="3060" width="5.5703125" style="20" bestFit="1" customWidth="1"/>
    <col min="3061" max="3061" width="4.7109375" style="20" bestFit="1" customWidth="1"/>
    <col min="3062" max="3062" width="5.42578125" style="20" bestFit="1" customWidth="1"/>
    <col min="3063" max="3063" width="0.85546875" style="20" customWidth="1"/>
    <col min="3064" max="3064" width="4.7109375" style="20" bestFit="1" customWidth="1"/>
    <col min="3065" max="3065" width="5.42578125" style="20" bestFit="1" customWidth="1"/>
    <col min="3066" max="3066" width="5.5703125" style="20" bestFit="1" customWidth="1"/>
    <col min="3067" max="3068" width="7.5703125" style="20" bestFit="1" customWidth="1"/>
    <col min="3069" max="3069" width="8.42578125" style="20" bestFit="1" customWidth="1"/>
    <col min="3070" max="3070" width="0.85546875" style="20" customWidth="1"/>
    <col min="3071" max="3072" width="3.85546875" style="20" customWidth="1"/>
    <col min="3073" max="3073" width="1.140625" style="20" customWidth="1"/>
    <col min="3074" max="3074" width="4.7109375" style="20" bestFit="1" customWidth="1"/>
    <col min="3075" max="3075" width="5.42578125" style="20" bestFit="1" customWidth="1"/>
    <col min="3076" max="3076" width="5.5703125" style="20" bestFit="1" customWidth="1"/>
    <col min="3077" max="3077" width="5.42578125" style="20" bestFit="1" customWidth="1"/>
    <col min="3078" max="3079" width="7.28515625" style="20" bestFit="1" customWidth="1"/>
    <col min="3080" max="3080" width="7" style="20" bestFit="1" customWidth="1"/>
    <col min="3081" max="3081" width="4.5703125" style="20" bestFit="1" customWidth="1"/>
    <col min="3082" max="3082" width="7.42578125" style="20" bestFit="1" customWidth="1"/>
    <col min="3083" max="3084" width="8.42578125" style="20" bestFit="1" customWidth="1"/>
    <col min="3085" max="3090" width="6.85546875" style="20" bestFit="1" customWidth="1"/>
    <col min="3091" max="3092" width="8.42578125" style="20" bestFit="1" customWidth="1"/>
    <col min="3093" max="3098" width="6.85546875" style="20" bestFit="1" customWidth="1"/>
    <col min="3099" max="3099" width="6" style="20" bestFit="1" customWidth="1"/>
    <col min="3100" max="3313" width="11.42578125" style="20"/>
    <col min="3314" max="3314" width="19.28515625" style="20" bestFit="1" customWidth="1"/>
    <col min="3315" max="3315" width="8.42578125" style="20" bestFit="1" customWidth="1"/>
    <col min="3316" max="3316" width="5.5703125" style="20" bestFit="1" customWidth="1"/>
    <col min="3317" max="3317" width="4.7109375" style="20" bestFit="1" customWidth="1"/>
    <col min="3318" max="3318" width="5.42578125" style="20" bestFit="1" customWidth="1"/>
    <col min="3319" max="3319" width="0.85546875" style="20" customWidth="1"/>
    <col min="3320" max="3320" width="4.7109375" style="20" bestFit="1" customWidth="1"/>
    <col min="3321" max="3321" width="5.42578125" style="20" bestFit="1" customWidth="1"/>
    <col min="3322" max="3322" width="5.5703125" style="20" bestFit="1" customWidth="1"/>
    <col min="3323" max="3324" width="7.5703125" style="20" bestFit="1" customWidth="1"/>
    <col min="3325" max="3325" width="8.42578125" style="20" bestFit="1" customWidth="1"/>
    <col min="3326" max="3326" width="0.85546875" style="20" customWidth="1"/>
    <col min="3327" max="3328" width="3.85546875" style="20" customWidth="1"/>
    <col min="3329" max="3329" width="1.140625" style="20" customWidth="1"/>
    <col min="3330" max="3330" width="4.7109375" style="20" bestFit="1" customWidth="1"/>
    <col min="3331" max="3331" width="5.42578125" style="20" bestFit="1" customWidth="1"/>
    <col min="3332" max="3332" width="5.5703125" style="20" bestFit="1" customWidth="1"/>
    <col min="3333" max="3333" width="5.42578125" style="20" bestFit="1" customWidth="1"/>
    <col min="3334" max="3335" width="7.28515625" style="20" bestFit="1" customWidth="1"/>
    <col min="3336" max="3336" width="7" style="20" bestFit="1" customWidth="1"/>
    <col min="3337" max="3337" width="4.5703125" style="20" bestFit="1" customWidth="1"/>
    <col min="3338" max="3338" width="7.42578125" style="20" bestFit="1" customWidth="1"/>
    <col min="3339" max="3340" width="8.42578125" style="20" bestFit="1" customWidth="1"/>
    <col min="3341" max="3346" width="6.85546875" style="20" bestFit="1" customWidth="1"/>
    <col min="3347" max="3348" width="8.42578125" style="20" bestFit="1" customWidth="1"/>
    <col min="3349" max="3354" width="6.85546875" style="20" bestFit="1" customWidth="1"/>
    <col min="3355" max="3355" width="6" style="20" bestFit="1" customWidth="1"/>
    <col min="3356" max="3569" width="11.42578125" style="20"/>
    <col min="3570" max="3570" width="19.28515625" style="20" bestFit="1" customWidth="1"/>
    <col min="3571" max="3571" width="8.42578125" style="20" bestFit="1" customWidth="1"/>
    <col min="3572" max="3572" width="5.5703125" style="20" bestFit="1" customWidth="1"/>
    <col min="3573" max="3573" width="4.7109375" style="20" bestFit="1" customWidth="1"/>
    <col min="3574" max="3574" width="5.42578125" style="20" bestFit="1" customWidth="1"/>
    <col min="3575" max="3575" width="0.85546875" style="20" customWidth="1"/>
    <col min="3576" max="3576" width="4.7109375" style="20" bestFit="1" customWidth="1"/>
    <col min="3577" max="3577" width="5.42578125" style="20" bestFit="1" customWidth="1"/>
    <col min="3578" max="3578" width="5.5703125" style="20" bestFit="1" customWidth="1"/>
    <col min="3579" max="3580" width="7.5703125" style="20" bestFit="1" customWidth="1"/>
    <col min="3581" max="3581" width="8.42578125" style="20" bestFit="1" customWidth="1"/>
    <col min="3582" max="3582" width="0.85546875" style="20" customWidth="1"/>
    <col min="3583" max="3584" width="3.85546875" style="20" customWidth="1"/>
    <col min="3585" max="3585" width="1.140625" style="20" customWidth="1"/>
    <col min="3586" max="3586" width="4.7109375" style="20" bestFit="1" customWidth="1"/>
    <col min="3587" max="3587" width="5.42578125" style="20" bestFit="1" customWidth="1"/>
    <col min="3588" max="3588" width="5.5703125" style="20" bestFit="1" customWidth="1"/>
    <col min="3589" max="3589" width="5.42578125" style="20" bestFit="1" customWidth="1"/>
    <col min="3590" max="3591" width="7.28515625" style="20" bestFit="1" customWidth="1"/>
    <col min="3592" max="3592" width="7" style="20" bestFit="1" customWidth="1"/>
    <col min="3593" max="3593" width="4.5703125" style="20" bestFit="1" customWidth="1"/>
    <col min="3594" max="3594" width="7.42578125" style="20" bestFit="1" customWidth="1"/>
    <col min="3595" max="3596" width="8.42578125" style="20" bestFit="1" customWidth="1"/>
    <col min="3597" max="3602" width="6.85546875" style="20" bestFit="1" customWidth="1"/>
    <col min="3603" max="3604" width="8.42578125" style="20" bestFit="1" customWidth="1"/>
    <col min="3605" max="3610" width="6.85546875" style="20" bestFit="1" customWidth="1"/>
    <col min="3611" max="3611" width="6" style="20" bestFit="1" customWidth="1"/>
    <col min="3612" max="3825" width="11.42578125" style="20"/>
    <col min="3826" max="3826" width="19.28515625" style="20" bestFit="1" customWidth="1"/>
    <col min="3827" max="3827" width="8.42578125" style="20" bestFit="1" customWidth="1"/>
    <col min="3828" max="3828" width="5.5703125" style="20" bestFit="1" customWidth="1"/>
    <col min="3829" max="3829" width="4.7109375" style="20" bestFit="1" customWidth="1"/>
    <col min="3830" max="3830" width="5.42578125" style="20" bestFit="1" customWidth="1"/>
    <col min="3831" max="3831" width="0.85546875" style="20" customWidth="1"/>
    <col min="3832" max="3832" width="4.7109375" style="20" bestFit="1" customWidth="1"/>
    <col min="3833" max="3833" width="5.42578125" style="20" bestFit="1" customWidth="1"/>
    <col min="3834" max="3834" width="5.5703125" style="20" bestFit="1" customWidth="1"/>
    <col min="3835" max="3836" width="7.5703125" style="20" bestFit="1" customWidth="1"/>
    <col min="3837" max="3837" width="8.42578125" style="20" bestFit="1" customWidth="1"/>
    <col min="3838" max="3838" width="0.85546875" style="20" customWidth="1"/>
    <col min="3839" max="3840" width="3.85546875" style="20" customWidth="1"/>
    <col min="3841" max="3841" width="1.140625" style="20" customWidth="1"/>
    <col min="3842" max="3842" width="4.7109375" style="20" bestFit="1" customWidth="1"/>
    <col min="3843" max="3843" width="5.42578125" style="20" bestFit="1" customWidth="1"/>
    <col min="3844" max="3844" width="5.5703125" style="20" bestFit="1" customWidth="1"/>
    <col min="3845" max="3845" width="5.42578125" style="20" bestFit="1" customWidth="1"/>
    <col min="3846" max="3847" width="7.28515625" style="20" bestFit="1" customWidth="1"/>
    <col min="3848" max="3848" width="7" style="20" bestFit="1" customWidth="1"/>
    <col min="3849" max="3849" width="4.5703125" style="20" bestFit="1" customWidth="1"/>
    <col min="3850" max="3850" width="7.42578125" style="20" bestFit="1" customWidth="1"/>
    <col min="3851" max="3852" width="8.42578125" style="20" bestFit="1" customWidth="1"/>
    <col min="3853" max="3858" width="6.85546875" style="20" bestFit="1" customWidth="1"/>
    <col min="3859" max="3860" width="8.42578125" style="20" bestFit="1" customWidth="1"/>
    <col min="3861" max="3866" width="6.85546875" style="20" bestFit="1" customWidth="1"/>
    <col min="3867" max="3867" width="6" style="20" bestFit="1" customWidth="1"/>
    <col min="3868" max="4081" width="11.42578125" style="20"/>
    <col min="4082" max="4082" width="19.28515625" style="20" bestFit="1" customWidth="1"/>
    <col min="4083" max="4083" width="8.42578125" style="20" bestFit="1" customWidth="1"/>
    <col min="4084" max="4084" width="5.5703125" style="20" bestFit="1" customWidth="1"/>
    <col min="4085" max="4085" width="4.7109375" style="20" bestFit="1" customWidth="1"/>
    <col min="4086" max="4086" width="5.42578125" style="20" bestFit="1" customWidth="1"/>
    <col min="4087" max="4087" width="0.85546875" style="20" customWidth="1"/>
    <col min="4088" max="4088" width="4.7109375" style="20" bestFit="1" customWidth="1"/>
    <col min="4089" max="4089" width="5.42578125" style="20" bestFit="1" customWidth="1"/>
    <col min="4090" max="4090" width="5.5703125" style="20" bestFit="1" customWidth="1"/>
    <col min="4091" max="4092" width="7.5703125" style="20" bestFit="1" customWidth="1"/>
    <col min="4093" max="4093" width="8.42578125" style="20" bestFit="1" customWidth="1"/>
    <col min="4094" max="4094" width="0.85546875" style="20" customWidth="1"/>
    <col min="4095" max="4096" width="3.85546875" style="20" customWidth="1"/>
    <col min="4097" max="4097" width="1.140625" style="20" customWidth="1"/>
    <col min="4098" max="4098" width="4.7109375" style="20" bestFit="1" customWidth="1"/>
    <col min="4099" max="4099" width="5.42578125" style="20" bestFit="1" customWidth="1"/>
    <col min="4100" max="4100" width="5.5703125" style="20" bestFit="1" customWidth="1"/>
    <col min="4101" max="4101" width="5.42578125" style="20" bestFit="1" customWidth="1"/>
    <col min="4102" max="4103" width="7.28515625" style="20" bestFit="1" customWidth="1"/>
    <col min="4104" max="4104" width="7" style="20" bestFit="1" customWidth="1"/>
    <col min="4105" max="4105" width="4.5703125" style="20" bestFit="1" customWidth="1"/>
    <col min="4106" max="4106" width="7.42578125" style="20" bestFit="1" customWidth="1"/>
    <col min="4107" max="4108" width="8.42578125" style="20" bestFit="1" customWidth="1"/>
    <col min="4109" max="4114" width="6.85546875" style="20" bestFit="1" customWidth="1"/>
    <col min="4115" max="4116" width="8.42578125" style="20" bestFit="1" customWidth="1"/>
    <col min="4117" max="4122" width="6.85546875" style="20" bestFit="1" customWidth="1"/>
    <col min="4123" max="4123" width="6" style="20" bestFit="1" customWidth="1"/>
    <col min="4124" max="4337" width="11.42578125" style="20"/>
    <col min="4338" max="4338" width="19.28515625" style="20" bestFit="1" customWidth="1"/>
    <col min="4339" max="4339" width="8.42578125" style="20" bestFit="1" customWidth="1"/>
    <col min="4340" max="4340" width="5.5703125" style="20" bestFit="1" customWidth="1"/>
    <col min="4341" max="4341" width="4.7109375" style="20" bestFit="1" customWidth="1"/>
    <col min="4342" max="4342" width="5.42578125" style="20" bestFit="1" customWidth="1"/>
    <col min="4343" max="4343" width="0.85546875" style="20" customWidth="1"/>
    <col min="4344" max="4344" width="4.7109375" style="20" bestFit="1" customWidth="1"/>
    <col min="4345" max="4345" width="5.42578125" style="20" bestFit="1" customWidth="1"/>
    <col min="4346" max="4346" width="5.5703125" style="20" bestFit="1" customWidth="1"/>
    <col min="4347" max="4348" width="7.5703125" style="20" bestFit="1" customWidth="1"/>
    <col min="4349" max="4349" width="8.42578125" style="20" bestFit="1" customWidth="1"/>
    <col min="4350" max="4350" width="0.85546875" style="20" customWidth="1"/>
    <col min="4351" max="4352" width="3.85546875" style="20" customWidth="1"/>
    <col min="4353" max="4353" width="1.140625" style="20" customWidth="1"/>
    <col min="4354" max="4354" width="4.7109375" style="20" bestFit="1" customWidth="1"/>
    <col min="4355" max="4355" width="5.42578125" style="20" bestFit="1" customWidth="1"/>
    <col min="4356" max="4356" width="5.5703125" style="20" bestFit="1" customWidth="1"/>
    <col min="4357" max="4357" width="5.42578125" style="20" bestFit="1" customWidth="1"/>
    <col min="4358" max="4359" width="7.28515625" style="20" bestFit="1" customWidth="1"/>
    <col min="4360" max="4360" width="7" style="20" bestFit="1" customWidth="1"/>
    <col min="4361" max="4361" width="4.5703125" style="20" bestFit="1" customWidth="1"/>
    <col min="4362" max="4362" width="7.42578125" style="20" bestFit="1" customWidth="1"/>
    <col min="4363" max="4364" width="8.42578125" style="20" bestFit="1" customWidth="1"/>
    <col min="4365" max="4370" width="6.85546875" style="20" bestFit="1" customWidth="1"/>
    <col min="4371" max="4372" width="8.42578125" style="20" bestFit="1" customWidth="1"/>
    <col min="4373" max="4378" width="6.85546875" style="20" bestFit="1" customWidth="1"/>
    <col min="4379" max="4379" width="6" style="20" bestFit="1" customWidth="1"/>
    <col min="4380" max="4593" width="11.42578125" style="20"/>
    <col min="4594" max="4594" width="19.28515625" style="20" bestFit="1" customWidth="1"/>
    <col min="4595" max="4595" width="8.42578125" style="20" bestFit="1" customWidth="1"/>
    <col min="4596" max="4596" width="5.5703125" style="20" bestFit="1" customWidth="1"/>
    <col min="4597" max="4597" width="4.7109375" style="20" bestFit="1" customWidth="1"/>
    <col min="4598" max="4598" width="5.42578125" style="20" bestFit="1" customWidth="1"/>
    <col min="4599" max="4599" width="0.85546875" style="20" customWidth="1"/>
    <col min="4600" max="4600" width="4.7109375" style="20" bestFit="1" customWidth="1"/>
    <col min="4601" max="4601" width="5.42578125" style="20" bestFit="1" customWidth="1"/>
    <col min="4602" max="4602" width="5.5703125" style="20" bestFit="1" customWidth="1"/>
    <col min="4603" max="4604" width="7.5703125" style="20" bestFit="1" customWidth="1"/>
    <col min="4605" max="4605" width="8.42578125" style="20" bestFit="1" customWidth="1"/>
    <col min="4606" max="4606" width="0.85546875" style="20" customWidth="1"/>
    <col min="4607" max="4608" width="3.85546875" style="20" customWidth="1"/>
    <col min="4609" max="4609" width="1.140625" style="20" customWidth="1"/>
    <col min="4610" max="4610" width="4.7109375" style="20" bestFit="1" customWidth="1"/>
    <col min="4611" max="4611" width="5.42578125" style="20" bestFit="1" customWidth="1"/>
    <col min="4612" max="4612" width="5.5703125" style="20" bestFit="1" customWidth="1"/>
    <col min="4613" max="4613" width="5.42578125" style="20" bestFit="1" customWidth="1"/>
    <col min="4614" max="4615" width="7.28515625" style="20" bestFit="1" customWidth="1"/>
    <col min="4616" max="4616" width="7" style="20" bestFit="1" customWidth="1"/>
    <col min="4617" max="4617" width="4.5703125" style="20" bestFit="1" customWidth="1"/>
    <col min="4618" max="4618" width="7.42578125" style="20" bestFit="1" customWidth="1"/>
    <col min="4619" max="4620" width="8.42578125" style="20" bestFit="1" customWidth="1"/>
    <col min="4621" max="4626" width="6.85546875" style="20" bestFit="1" customWidth="1"/>
    <col min="4627" max="4628" width="8.42578125" style="20" bestFit="1" customWidth="1"/>
    <col min="4629" max="4634" width="6.85546875" style="20" bestFit="1" customWidth="1"/>
    <col min="4635" max="4635" width="6" style="20" bestFit="1" customWidth="1"/>
    <col min="4636" max="4849" width="11.42578125" style="20"/>
    <col min="4850" max="4850" width="19.28515625" style="20" bestFit="1" customWidth="1"/>
    <col min="4851" max="4851" width="8.42578125" style="20" bestFit="1" customWidth="1"/>
    <col min="4852" max="4852" width="5.5703125" style="20" bestFit="1" customWidth="1"/>
    <col min="4853" max="4853" width="4.7109375" style="20" bestFit="1" customWidth="1"/>
    <col min="4854" max="4854" width="5.42578125" style="20" bestFit="1" customWidth="1"/>
    <col min="4855" max="4855" width="0.85546875" style="20" customWidth="1"/>
    <col min="4856" max="4856" width="4.7109375" style="20" bestFit="1" customWidth="1"/>
    <col min="4857" max="4857" width="5.42578125" style="20" bestFit="1" customWidth="1"/>
    <col min="4858" max="4858" width="5.5703125" style="20" bestFit="1" customWidth="1"/>
    <col min="4859" max="4860" width="7.5703125" style="20" bestFit="1" customWidth="1"/>
    <col min="4861" max="4861" width="8.42578125" style="20" bestFit="1" customWidth="1"/>
    <col min="4862" max="4862" width="0.85546875" style="20" customWidth="1"/>
    <col min="4863" max="4864" width="3.85546875" style="20" customWidth="1"/>
    <col min="4865" max="4865" width="1.140625" style="20" customWidth="1"/>
    <col min="4866" max="4866" width="4.7109375" style="20" bestFit="1" customWidth="1"/>
    <col min="4867" max="4867" width="5.42578125" style="20" bestFit="1" customWidth="1"/>
    <col min="4868" max="4868" width="5.5703125" style="20" bestFit="1" customWidth="1"/>
    <col min="4869" max="4869" width="5.42578125" style="20" bestFit="1" customWidth="1"/>
    <col min="4870" max="4871" width="7.28515625" style="20" bestFit="1" customWidth="1"/>
    <col min="4872" max="4872" width="7" style="20" bestFit="1" customWidth="1"/>
    <col min="4873" max="4873" width="4.5703125" style="20" bestFit="1" customWidth="1"/>
    <col min="4874" max="4874" width="7.42578125" style="20" bestFit="1" customWidth="1"/>
    <col min="4875" max="4876" width="8.42578125" style="20" bestFit="1" customWidth="1"/>
    <col min="4877" max="4882" width="6.85546875" style="20" bestFit="1" customWidth="1"/>
    <col min="4883" max="4884" width="8.42578125" style="20" bestFit="1" customWidth="1"/>
    <col min="4885" max="4890" width="6.85546875" style="20" bestFit="1" customWidth="1"/>
    <col min="4891" max="4891" width="6" style="20" bestFit="1" customWidth="1"/>
    <col min="4892" max="5105" width="11.42578125" style="20"/>
    <col min="5106" max="5106" width="19.28515625" style="20" bestFit="1" customWidth="1"/>
    <col min="5107" max="5107" width="8.42578125" style="20" bestFit="1" customWidth="1"/>
    <col min="5108" max="5108" width="5.5703125" style="20" bestFit="1" customWidth="1"/>
    <col min="5109" max="5109" width="4.7109375" style="20" bestFit="1" customWidth="1"/>
    <col min="5110" max="5110" width="5.42578125" style="20" bestFit="1" customWidth="1"/>
    <col min="5111" max="5111" width="0.85546875" style="20" customWidth="1"/>
    <col min="5112" max="5112" width="4.7109375" style="20" bestFit="1" customWidth="1"/>
    <col min="5113" max="5113" width="5.42578125" style="20" bestFit="1" customWidth="1"/>
    <col min="5114" max="5114" width="5.5703125" style="20" bestFit="1" customWidth="1"/>
    <col min="5115" max="5116" width="7.5703125" style="20" bestFit="1" customWidth="1"/>
    <col min="5117" max="5117" width="8.42578125" style="20" bestFit="1" customWidth="1"/>
    <col min="5118" max="5118" width="0.85546875" style="20" customWidth="1"/>
    <col min="5119" max="5120" width="3.85546875" style="20" customWidth="1"/>
    <col min="5121" max="5121" width="1.140625" style="20" customWidth="1"/>
    <col min="5122" max="5122" width="4.7109375" style="20" bestFit="1" customWidth="1"/>
    <col min="5123" max="5123" width="5.42578125" style="20" bestFit="1" customWidth="1"/>
    <col min="5124" max="5124" width="5.5703125" style="20" bestFit="1" customWidth="1"/>
    <col min="5125" max="5125" width="5.42578125" style="20" bestFit="1" customWidth="1"/>
    <col min="5126" max="5127" width="7.28515625" style="20" bestFit="1" customWidth="1"/>
    <col min="5128" max="5128" width="7" style="20" bestFit="1" customWidth="1"/>
    <col min="5129" max="5129" width="4.5703125" style="20" bestFit="1" customWidth="1"/>
    <col min="5130" max="5130" width="7.42578125" style="20" bestFit="1" customWidth="1"/>
    <col min="5131" max="5132" width="8.42578125" style="20" bestFit="1" customWidth="1"/>
    <col min="5133" max="5138" width="6.85546875" style="20" bestFit="1" customWidth="1"/>
    <col min="5139" max="5140" width="8.42578125" style="20" bestFit="1" customWidth="1"/>
    <col min="5141" max="5146" width="6.85546875" style="20" bestFit="1" customWidth="1"/>
    <col min="5147" max="5147" width="6" style="20" bestFit="1" customWidth="1"/>
    <col min="5148" max="5361" width="11.42578125" style="20"/>
    <col min="5362" max="5362" width="19.28515625" style="20" bestFit="1" customWidth="1"/>
    <col min="5363" max="5363" width="8.42578125" style="20" bestFit="1" customWidth="1"/>
    <col min="5364" max="5364" width="5.5703125" style="20" bestFit="1" customWidth="1"/>
    <col min="5365" max="5365" width="4.7109375" style="20" bestFit="1" customWidth="1"/>
    <col min="5366" max="5366" width="5.42578125" style="20" bestFit="1" customWidth="1"/>
    <col min="5367" max="5367" width="0.85546875" style="20" customWidth="1"/>
    <col min="5368" max="5368" width="4.7109375" style="20" bestFit="1" customWidth="1"/>
    <col min="5369" max="5369" width="5.42578125" style="20" bestFit="1" customWidth="1"/>
    <col min="5370" max="5370" width="5.5703125" style="20" bestFit="1" customWidth="1"/>
    <col min="5371" max="5372" width="7.5703125" style="20" bestFit="1" customWidth="1"/>
    <col min="5373" max="5373" width="8.42578125" style="20" bestFit="1" customWidth="1"/>
    <col min="5374" max="5374" width="0.85546875" style="20" customWidth="1"/>
    <col min="5375" max="5376" width="3.85546875" style="20" customWidth="1"/>
    <col min="5377" max="5377" width="1.140625" style="20" customWidth="1"/>
    <col min="5378" max="5378" width="4.7109375" style="20" bestFit="1" customWidth="1"/>
    <col min="5379" max="5379" width="5.42578125" style="20" bestFit="1" customWidth="1"/>
    <col min="5380" max="5380" width="5.5703125" style="20" bestFit="1" customWidth="1"/>
    <col min="5381" max="5381" width="5.42578125" style="20" bestFit="1" customWidth="1"/>
    <col min="5382" max="5383" width="7.28515625" style="20" bestFit="1" customWidth="1"/>
    <col min="5384" max="5384" width="7" style="20" bestFit="1" customWidth="1"/>
    <col min="5385" max="5385" width="4.5703125" style="20" bestFit="1" customWidth="1"/>
    <col min="5386" max="5386" width="7.42578125" style="20" bestFit="1" customWidth="1"/>
    <col min="5387" max="5388" width="8.42578125" style="20" bestFit="1" customWidth="1"/>
    <col min="5389" max="5394" width="6.85546875" style="20" bestFit="1" customWidth="1"/>
    <col min="5395" max="5396" width="8.42578125" style="20" bestFit="1" customWidth="1"/>
    <col min="5397" max="5402" width="6.85546875" style="20" bestFit="1" customWidth="1"/>
    <col min="5403" max="5403" width="6" style="20" bestFit="1" customWidth="1"/>
    <col min="5404" max="5617" width="11.42578125" style="20"/>
    <col min="5618" max="5618" width="19.28515625" style="20" bestFit="1" customWidth="1"/>
    <col min="5619" max="5619" width="8.42578125" style="20" bestFit="1" customWidth="1"/>
    <col min="5620" max="5620" width="5.5703125" style="20" bestFit="1" customWidth="1"/>
    <col min="5621" max="5621" width="4.7109375" style="20" bestFit="1" customWidth="1"/>
    <col min="5622" max="5622" width="5.42578125" style="20" bestFit="1" customWidth="1"/>
    <col min="5623" max="5623" width="0.85546875" style="20" customWidth="1"/>
    <col min="5624" max="5624" width="4.7109375" style="20" bestFit="1" customWidth="1"/>
    <col min="5625" max="5625" width="5.42578125" style="20" bestFit="1" customWidth="1"/>
    <col min="5626" max="5626" width="5.5703125" style="20" bestFit="1" customWidth="1"/>
    <col min="5627" max="5628" width="7.5703125" style="20" bestFit="1" customWidth="1"/>
    <col min="5629" max="5629" width="8.42578125" style="20" bestFit="1" customWidth="1"/>
    <col min="5630" max="5630" width="0.85546875" style="20" customWidth="1"/>
    <col min="5631" max="5632" width="3.85546875" style="20" customWidth="1"/>
    <col min="5633" max="5633" width="1.140625" style="20" customWidth="1"/>
    <col min="5634" max="5634" width="4.7109375" style="20" bestFit="1" customWidth="1"/>
    <col min="5635" max="5635" width="5.42578125" style="20" bestFit="1" customWidth="1"/>
    <col min="5636" max="5636" width="5.5703125" style="20" bestFit="1" customWidth="1"/>
    <col min="5637" max="5637" width="5.42578125" style="20" bestFit="1" customWidth="1"/>
    <col min="5638" max="5639" width="7.28515625" style="20" bestFit="1" customWidth="1"/>
    <col min="5640" max="5640" width="7" style="20" bestFit="1" customWidth="1"/>
    <col min="5641" max="5641" width="4.5703125" style="20" bestFit="1" customWidth="1"/>
    <col min="5642" max="5642" width="7.42578125" style="20" bestFit="1" customWidth="1"/>
    <col min="5643" max="5644" width="8.42578125" style="20" bestFit="1" customWidth="1"/>
    <col min="5645" max="5650" width="6.85546875" style="20" bestFit="1" customWidth="1"/>
    <col min="5651" max="5652" width="8.42578125" style="20" bestFit="1" customWidth="1"/>
    <col min="5653" max="5658" width="6.85546875" style="20" bestFit="1" customWidth="1"/>
    <col min="5659" max="5659" width="6" style="20" bestFit="1" customWidth="1"/>
    <col min="5660" max="5873" width="11.42578125" style="20"/>
    <col min="5874" max="5874" width="19.28515625" style="20" bestFit="1" customWidth="1"/>
    <col min="5875" max="5875" width="8.42578125" style="20" bestFit="1" customWidth="1"/>
    <col min="5876" max="5876" width="5.5703125" style="20" bestFit="1" customWidth="1"/>
    <col min="5877" max="5877" width="4.7109375" style="20" bestFit="1" customWidth="1"/>
    <col min="5878" max="5878" width="5.42578125" style="20" bestFit="1" customWidth="1"/>
    <col min="5879" max="5879" width="0.85546875" style="20" customWidth="1"/>
    <col min="5880" max="5880" width="4.7109375" style="20" bestFit="1" customWidth="1"/>
    <col min="5881" max="5881" width="5.42578125" style="20" bestFit="1" customWidth="1"/>
    <col min="5882" max="5882" width="5.5703125" style="20" bestFit="1" customWidth="1"/>
    <col min="5883" max="5884" width="7.5703125" style="20" bestFit="1" customWidth="1"/>
    <col min="5885" max="5885" width="8.42578125" style="20" bestFit="1" customWidth="1"/>
    <col min="5886" max="5886" width="0.85546875" style="20" customWidth="1"/>
    <col min="5887" max="5888" width="3.85546875" style="20" customWidth="1"/>
    <col min="5889" max="5889" width="1.140625" style="20" customWidth="1"/>
    <col min="5890" max="5890" width="4.7109375" style="20" bestFit="1" customWidth="1"/>
    <col min="5891" max="5891" width="5.42578125" style="20" bestFit="1" customWidth="1"/>
    <col min="5892" max="5892" width="5.5703125" style="20" bestFit="1" customWidth="1"/>
    <col min="5893" max="5893" width="5.42578125" style="20" bestFit="1" customWidth="1"/>
    <col min="5894" max="5895" width="7.28515625" style="20" bestFit="1" customWidth="1"/>
    <col min="5896" max="5896" width="7" style="20" bestFit="1" customWidth="1"/>
    <col min="5897" max="5897" width="4.5703125" style="20" bestFit="1" customWidth="1"/>
    <col min="5898" max="5898" width="7.42578125" style="20" bestFit="1" customWidth="1"/>
    <col min="5899" max="5900" width="8.42578125" style="20" bestFit="1" customWidth="1"/>
    <col min="5901" max="5906" width="6.85546875" style="20" bestFit="1" customWidth="1"/>
    <col min="5907" max="5908" width="8.42578125" style="20" bestFit="1" customWidth="1"/>
    <col min="5909" max="5914" width="6.85546875" style="20" bestFit="1" customWidth="1"/>
    <col min="5915" max="5915" width="6" style="20" bestFit="1" customWidth="1"/>
    <col min="5916" max="6129" width="11.42578125" style="20"/>
    <col min="6130" max="6130" width="19.28515625" style="20" bestFit="1" customWidth="1"/>
    <col min="6131" max="6131" width="8.42578125" style="20" bestFit="1" customWidth="1"/>
    <col min="6132" max="6132" width="5.5703125" style="20" bestFit="1" customWidth="1"/>
    <col min="6133" max="6133" width="4.7109375" style="20" bestFit="1" customWidth="1"/>
    <col min="6134" max="6134" width="5.42578125" style="20" bestFit="1" customWidth="1"/>
    <col min="6135" max="6135" width="0.85546875" style="20" customWidth="1"/>
    <col min="6136" max="6136" width="4.7109375" style="20" bestFit="1" customWidth="1"/>
    <col min="6137" max="6137" width="5.42578125" style="20" bestFit="1" customWidth="1"/>
    <col min="6138" max="6138" width="5.5703125" style="20" bestFit="1" customWidth="1"/>
    <col min="6139" max="6140" width="7.5703125" style="20" bestFit="1" customWidth="1"/>
    <col min="6141" max="6141" width="8.42578125" style="20" bestFit="1" customWidth="1"/>
    <col min="6142" max="6142" width="0.85546875" style="20" customWidth="1"/>
    <col min="6143" max="6144" width="3.85546875" style="20" customWidth="1"/>
    <col min="6145" max="6145" width="1.140625" style="20" customWidth="1"/>
    <col min="6146" max="6146" width="4.7109375" style="20" bestFit="1" customWidth="1"/>
    <col min="6147" max="6147" width="5.42578125" style="20" bestFit="1" customWidth="1"/>
    <col min="6148" max="6148" width="5.5703125" style="20" bestFit="1" customWidth="1"/>
    <col min="6149" max="6149" width="5.42578125" style="20" bestFit="1" customWidth="1"/>
    <col min="6150" max="6151" width="7.28515625" style="20" bestFit="1" customWidth="1"/>
    <col min="6152" max="6152" width="7" style="20" bestFit="1" customWidth="1"/>
    <col min="6153" max="6153" width="4.5703125" style="20" bestFit="1" customWidth="1"/>
    <col min="6154" max="6154" width="7.42578125" style="20" bestFit="1" customWidth="1"/>
    <col min="6155" max="6156" width="8.42578125" style="20" bestFit="1" customWidth="1"/>
    <col min="6157" max="6162" width="6.85546875" style="20" bestFit="1" customWidth="1"/>
    <col min="6163" max="6164" width="8.42578125" style="20" bestFit="1" customWidth="1"/>
    <col min="6165" max="6170" width="6.85546875" style="20" bestFit="1" customWidth="1"/>
    <col min="6171" max="6171" width="6" style="20" bestFit="1" customWidth="1"/>
    <col min="6172" max="6385" width="11.42578125" style="20"/>
    <col min="6386" max="6386" width="19.28515625" style="20" bestFit="1" customWidth="1"/>
    <col min="6387" max="6387" width="8.42578125" style="20" bestFit="1" customWidth="1"/>
    <col min="6388" max="6388" width="5.5703125" style="20" bestFit="1" customWidth="1"/>
    <col min="6389" max="6389" width="4.7109375" style="20" bestFit="1" customWidth="1"/>
    <col min="6390" max="6390" width="5.42578125" style="20" bestFit="1" customWidth="1"/>
    <col min="6391" max="6391" width="0.85546875" style="20" customWidth="1"/>
    <col min="6392" max="6392" width="4.7109375" style="20" bestFit="1" customWidth="1"/>
    <col min="6393" max="6393" width="5.42578125" style="20" bestFit="1" customWidth="1"/>
    <col min="6394" max="6394" width="5.5703125" style="20" bestFit="1" customWidth="1"/>
    <col min="6395" max="6396" width="7.5703125" style="20" bestFit="1" customWidth="1"/>
    <col min="6397" max="6397" width="8.42578125" style="20" bestFit="1" customWidth="1"/>
    <col min="6398" max="6398" width="0.85546875" style="20" customWidth="1"/>
    <col min="6399" max="6400" width="3.85546875" style="20" customWidth="1"/>
    <col min="6401" max="6401" width="1.140625" style="20" customWidth="1"/>
    <col min="6402" max="6402" width="4.7109375" style="20" bestFit="1" customWidth="1"/>
    <col min="6403" max="6403" width="5.42578125" style="20" bestFit="1" customWidth="1"/>
    <col min="6404" max="6404" width="5.5703125" style="20" bestFit="1" customWidth="1"/>
    <col min="6405" max="6405" width="5.42578125" style="20" bestFit="1" customWidth="1"/>
    <col min="6406" max="6407" width="7.28515625" style="20" bestFit="1" customWidth="1"/>
    <col min="6408" max="6408" width="7" style="20" bestFit="1" customWidth="1"/>
    <col min="6409" max="6409" width="4.5703125" style="20" bestFit="1" customWidth="1"/>
    <col min="6410" max="6410" width="7.42578125" style="20" bestFit="1" customWidth="1"/>
    <col min="6411" max="6412" width="8.42578125" style="20" bestFit="1" customWidth="1"/>
    <col min="6413" max="6418" width="6.85546875" style="20" bestFit="1" customWidth="1"/>
    <col min="6419" max="6420" width="8.42578125" style="20" bestFit="1" customWidth="1"/>
    <col min="6421" max="6426" width="6.85546875" style="20" bestFit="1" customWidth="1"/>
    <col min="6427" max="6427" width="6" style="20" bestFit="1" customWidth="1"/>
    <col min="6428" max="6641" width="11.42578125" style="20"/>
    <col min="6642" max="6642" width="19.28515625" style="20" bestFit="1" customWidth="1"/>
    <col min="6643" max="6643" width="8.42578125" style="20" bestFit="1" customWidth="1"/>
    <col min="6644" max="6644" width="5.5703125" style="20" bestFit="1" customWidth="1"/>
    <col min="6645" max="6645" width="4.7109375" style="20" bestFit="1" customWidth="1"/>
    <col min="6646" max="6646" width="5.42578125" style="20" bestFit="1" customWidth="1"/>
    <col min="6647" max="6647" width="0.85546875" style="20" customWidth="1"/>
    <col min="6648" max="6648" width="4.7109375" style="20" bestFit="1" customWidth="1"/>
    <col min="6649" max="6649" width="5.42578125" style="20" bestFit="1" customWidth="1"/>
    <col min="6650" max="6650" width="5.5703125" style="20" bestFit="1" customWidth="1"/>
    <col min="6651" max="6652" width="7.5703125" style="20" bestFit="1" customWidth="1"/>
    <col min="6653" max="6653" width="8.42578125" style="20" bestFit="1" customWidth="1"/>
    <col min="6654" max="6654" width="0.85546875" style="20" customWidth="1"/>
    <col min="6655" max="6656" width="3.85546875" style="20" customWidth="1"/>
    <col min="6657" max="6657" width="1.140625" style="20" customWidth="1"/>
    <col min="6658" max="6658" width="4.7109375" style="20" bestFit="1" customWidth="1"/>
    <col min="6659" max="6659" width="5.42578125" style="20" bestFit="1" customWidth="1"/>
    <col min="6660" max="6660" width="5.5703125" style="20" bestFit="1" customWidth="1"/>
    <col min="6661" max="6661" width="5.42578125" style="20" bestFit="1" customWidth="1"/>
    <col min="6662" max="6663" width="7.28515625" style="20" bestFit="1" customWidth="1"/>
    <col min="6664" max="6664" width="7" style="20" bestFit="1" customWidth="1"/>
    <col min="6665" max="6665" width="4.5703125" style="20" bestFit="1" customWidth="1"/>
    <col min="6666" max="6666" width="7.42578125" style="20" bestFit="1" customWidth="1"/>
    <col min="6667" max="6668" width="8.42578125" style="20" bestFit="1" customWidth="1"/>
    <col min="6669" max="6674" width="6.85546875" style="20" bestFit="1" customWidth="1"/>
    <col min="6675" max="6676" width="8.42578125" style="20" bestFit="1" customWidth="1"/>
    <col min="6677" max="6682" width="6.85546875" style="20" bestFit="1" customWidth="1"/>
    <col min="6683" max="6683" width="6" style="20" bestFit="1" customWidth="1"/>
    <col min="6684" max="6897" width="11.42578125" style="20"/>
    <col min="6898" max="6898" width="19.28515625" style="20" bestFit="1" customWidth="1"/>
    <col min="6899" max="6899" width="8.42578125" style="20" bestFit="1" customWidth="1"/>
    <col min="6900" max="6900" width="5.5703125" style="20" bestFit="1" customWidth="1"/>
    <col min="6901" max="6901" width="4.7109375" style="20" bestFit="1" customWidth="1"/>
    <col min="6902" max="6902" width="5.42578125" style="20" bestFit="1" customWidth="1"/>
    <col min="6903" max="6903" width="0.85546875" style="20" customWidth="1"/>
    <col min="6904" max="6904" width="4.7109375" style="20" bestFit="1" customWidth="1"/>
    <col min="6905" max="6905" width="5.42578125" style="20" bestFit="1" customWidth="1"/>
    <col min="6906" max="6906" width="5.5703125" style="20" bestFit="1" customWidth="1"/>
    <col min="6907" max="6908" width="7.5703125" style="20" bestFit="1" customWidth="1"/>
    <col min="6909" max="6909" width="8.42578125" style="20" bestFit="1" customWidth="1"/>
    <col min="6910" max="6910" width="0.85546875" style="20" customWidth="1"/>
    <col min="6911" max="6912" width="3.85546875" style="20" customWidth="1"/>
    <col min="6913" max="6913" width="1.140625" style="20" customWidth="1"/>
    <col min="6914" max="6914" width="4.7109375" style="20" bestFit="1" customWidth="1"/>
    <col min="6915" max="6915" width="5.42578125" style="20" bestFit="1" customWidth="1"/>
    <col min="6916" max="6916" width="5.5703125" style="20" bestFit="1" customWidth="1"/>
    <col min="6917" max="6917" width="5.42578125" style="20" bestFit="1" customWidth="1"/>
    <col min="6918" max="6919" width="7.28515625" style="20" bestFit="1" customWidth="1"/>
    <col min="6920" max="6920" width="7" style="20" bestFit="1" customWidth="1"/>
    <col min="6921" max="6921" width="4.5703125" style="20" bestFit="1" customWidth="1"/>
    <col min="6922" max="6922" width="7.42578125" style="20" bestFit="1" customWidth="1"/>
    <col min="6923" max="6924" width="8.42578125" style="20" bestFit="1" customWidth="1"/>
    <col min="6925" max="6930" width="6.85546875" style="20" bestFit="1" customWidth="1"/>
    <col min="6931" max="6932" width="8.42578125" style="20" bestFit="1" customWidth="1"/>
    <col min="6933" max="6938" width="6.85546875" style="20" bestFit="1" customWidth="1"/>
    <col min="6939" max="6939" width="6" style="20" bestFit="1" customWidth="1"/>
    <col min="6940" max="7153" width="11.42578125" style="20"/>
    <col min="7154" max="7154" width="19.28515625" style="20" bestFit="1" customWidth="1"/>
    <col min="7155" max="7155" width="8.42578125" style="20" bestFit="1" customWidth="1"/>
    <col min="7156" max="7156" width="5.5703125" style="20" bestFit="1" customWidth="1"/>
    <col min="7157" max="7157" width="4.7109375" style="20" bestFit="1" customWidth="1"/>
    <col min="7158" max="7158" width="5.42578125" style="20" bestFit="1" customWidth="1"/>
    <col min="7159" max="7159" width="0.85546875" style="20" customWidth="1"/>
    <col min="7160" max="7160" width="4.7109375" style="20" bestFit="1" customWidth="1"/>
    <col min="7161" max="7161" width="5.42578125" style="20" bestFit="1" customWidth="1"/>
    <col min="7162" max="7162" width="5.5703125" style="20" bestFit="1" customWidth="1"/>
    <col min="7163" max="7164" width="7.5703125" style="20" bestFit="1" customWidth="1"/>
    <col min="7165" max="7165" width="8.42578125" style="20" bestFit="1" customWidth="1"/>
    <col min="7166" max="7166" width="0.85546875" style="20" customWidth="1"/>
    <col min="7167" max="7168" width="3.85546875" style="20" customWidth="1"/>
    <col min="7169" max="7169" width="1.140625" style="20" customWidth="1"/>
    <col min="7170" max="7170" width="4.7109375" style="20" bestFit="1" customWidth="1"/>
    <col min="7171" max="7171" width="5.42578125" style="20" bestFit="1" customWidth="1"/>
    <col min="7172" max="7172" width="5.5703125" style="20" bestFit="1" customWidth="1"/>
    <col min="7173" max="7173" width="5.42578125" style="20" bestFit="1" customWidth="1"/>
    <col min="7174" max="7175" width="7.28515625" style="20" bestFit="1" customWidth="1"/>
    <col min="7176" max="7176" width="7" style="20" bestFit="1" customWidth="1"/>
    <col min="7177" max="7177" width="4.5703125" style="20" bestFit="1" customWidth="1"/>
    <col min="7178" max="7178" width="7.42578125" style="20" bestFit="1" customWidth="1"/>
    <col min="7179" max="7180" width="8.42578125" style="20" bestFit="1" customWidth="1"/>
    <col min="7181" max="7186" width="6.85546875" style="20" bestFit="1" customWidth="1"/>
    <col min="7187" max="7188" width="8.42578125" style="20" bestFit="1" customWidth="1"/>
    <col min="7189" max="7194" width="6.85546875" style="20" bestFit="1" customWidth="1"/>
    <col min="7195" max="7195" width="6" style="20" bestFit="1" customWidth="1"/>
    <col min="7196" max="7409" width="11.42578125" style="20"/>
    <col min="7410" max="7410" width="19.28515625" style="20" bestFit="1" customWidth="1"/>
    <col min="7411" max="7411" width="8.42578125" style="20" bestFit="1" customWidth="1"/>
    <col min="7412" max="7412" width="5.5703125" style="20" bestFit="1" customWidth="1"/>
    <col min="7413" max="7413" width="4.7109375" style="20" bestFit="1" customWidth="1"/>
    <col min="7414" max="7414" width="5.42578125" style="20" bestFit="1" customWidth="1"/>
    <col min="7415" max="7415" width="0.85546875" style="20" customWidth="1"/>
    <col min="7416" max="7416" width="4.7109375" style="20" bestFit="1" customWidth="1"/>
    <col min="7417" max="7417" width="5.42578125" style="20" bestFit="1" customWidth="1"/>
    <col min="7418" max="7418" width="5.5703125" style="20" bestFit="1" customWidth="1"/>
    <col min="7419" max="7420" width="7.5703125" style="20" bestFit="1" customWidth="1"/>
    <col min="7421" max="7421" width="8.42578125" style="20" bestFit="1" customWidth="1"/>
    <col min="7422" max="7422" width="0.85546875" style="20" customWidth="1"/>
    <col min="7423" max="7424" width="3.85546875" style="20" customWidth="1"/>
    <col min="7425" max="7425" width="1.140625" style="20" customWidth="1"/>
    <col min="7426" max="7426" width="4.7109375" style="20" bestFit="1" customWidth="1"/>
    <col min="7427" max="7427" width="5.42578125" style="20" bestFit="1" customWidth="1"/>
    <col min="7428" max="7428" width="5.5703125" style="20" bestFit="1" customWidth="1"/>
    <col min="7429" max="7429" width="5.42578125" style="20" bestFit="1" customWidth="1"/>
    <col min="7430" max="7431" width="7.28515625" style="20" bestFit="1" customWidth="1"/>
    <col min="7432" max="7432" width="7" style="20" bestFit="1" customWidth="1"/>
    <col min="7433" max="7433" width="4.5703125" style="20" bestFit="1" customWidth="1"/>
    <col min="7434" max="7434" width="7.42578125" style="20" bestFit="1" customWidth="1"/>
    <col min="7435" max="7436" width="8.42578125" style="20" bestFit="1" customWidth="1"/>
    <col min="7437" max="7442" width="6.85546875" style="20" bestFit="1" customWidth="1"/>
    <col min="7443" max="7444" width="8.42578125" style="20" bestFit="1" customWidth="1"/>
    <col min="7445" max="7450" width="6.85546875" style="20" bestFit="1" customWidth="1"/>
    <col min="7451" max="7451" width="6" style="20" bestFit="1" customWidth="1"/>
    <col min="7452" max="7665" width="11.42578125" style="20"/>
    <col min="7666" max="7666" width="19.28515625" style="20" bestFit="1" customWidth="1"/>
    <col min="7667" max="7667" width="8.42578125" style="20" bestFit="1" customWidth="1"/>
    <col min="7668" max="7668" width="5.5703125" style="20" bestFit="1" customWidth="1"/>
    <col min="7669" max="7669" width="4.7109375" style="20" bestFit="1" customWidth="1"/>
    <col min="7670" max="7670" width="5.42578125" style="20" bestFit="1" customWidth="1"/>
    <col min="7671" max="7671" width="0.85546875" style="20" customWidth="1"/>
    <col min="7672" max="7672" width="4.7109375" style="20" bestFit="1" customWidth="1"/>
    <col min="7673" max="7673" width="5.42578125" style="20" bestFit="1" customWidth="1"/>
    <col min="7674" max="7674" width="5.5703125" style="20" bestFit="1" customWidth="1"/>
    <col min="7675" max="7676" width="7.5703125" style="20" bestFit="1" customWidth="1"/>
    <col min="7677" max="7677" width="8.42578125" style="20" bestFit="1" customWidth="1"/>
    <col min="7678" max="7678" width="0.85546875" style="20" customWidth="1"/>
    <col min="7679" max="7680" width="3.85546875" style="20" customWidth="1"/>
    <col min="7681" max="7681" width="1.140625" style="20" customWidth="1"/>
    <col min="7682" max="7682" width="4.7109375" style="20" bestFit="1" customWidth="1"/>
    <col min="7683" max="7683" width="5.42578125" style="20" bestFit="1" customWidth="1"/>
    <col min="7684" max="7684" width="5.5703125" style="20" bestFit="1" customWidth="1"/>
    <col min="7685" max="7685" width="5.42578125" style="20" bestFit="1" customWidth="1"/>
    <col min="7686" max="7687" width="7.28515625" style="20" bestFit="1" customWidth="1"/>
    <col min="7688" max="7688" width="7" style="20" bestFit="1" customWidth="1"/>
    <col min="7689" max="7689" width="4.5703125" style="20" bestFit="1" customWidth="1"/>
    <col min="7690" max="7690" width="7.42578125" style="20" bestFit="1" customWidth="1"/>
    <col min="7691" max="7692" width="8.42578125" style="20" bestFit="1" customWidth="1"/>
    <col min="7693" max="7698" width="6.85546875" style="20" bestFit="1" customWidth="1"/>
    <col min="7699" max="7700" width="8.42578125" style="20" bestFit="1" customWidth="1"/>
    <col min="7701" max="7706" width="6.85546875" style="20" bestFit="1" customWidth="1"/>
    <col min="7707" max="7707" width="6" style="20" bestFit="1" customWidth="1"/>
    <col min="7708" max="7921" width="11.42578125" style="20"/>
    <col min="7922" max="7922" width="19.28515625" style="20" bestFit="1" customWidth="1"/>
    <col min="7923" max="7923" width="8.42578125" style="20" bestFit="1" customWidth="1"/>
    <col min="7924" max="7924" width="5.5703125" style="20" bestFit="1" customWidth="1"/>
    <col min="7925" max="7925" width="4.7109375" style="20" bestFit="1" customWidth="1"/>
    <col min="7926" max="7926" width="5.42578125" style="20" bestFit="1" customWidth="1"/>
    <col min="7927" max="7927" width="0.85546875" style="20" customWidth="1"/>
    <col min="7928" max="7928" width="4.7109375" style="20" bestFit="1" customWidth="1"/>
    <col min="7929" max="7929" width="5.42578125" style="20" bestFit="1" customWidth="1"/>
    <col min="7930" max="7930" width="5.5703125" style="20" bestFit="1" customWidth="1"/>
    <col min="7931" max="7932" width="7.5703125" style="20" bestFit="1" customWidth="1"/>
    <col min="7933" max="7933" width="8.42578125" style="20" bestFit="1" customWidth="1"/>
    <col min="7934" max="7934" width="0.85546875" style="20" customWidth="1"/>
    <col min="7935" max="7936" width="3.85546875" style="20" customWidth="1"/>
    <col min="7937" max="7937" width="1.140625" style="20" customWidth="1"/>
    <col min="7938" max="7938" width="4.7109375" style="20" bestFit="1" customWidth="1"/>
    <col min="7939" max="7939" width="5.42578125" style="20" bestFit="1" customWidth="1"/>
    <col min="7940" max="7940" width="5.5703125" style="20" bestFit="1" customWidth="1"/>
    <col min="7941" max="7941" width="5.42578125" style="20" bestFit="1" customWidth="1"/>
    <col min="7942" max="7943" width="7.28515625" style="20" bestFit="1" customWidth="1"/>
    <col min="7944" max="7944" width="7" style="20" bestFit="1" customWidth="1"/>
    <col min="7945" max="7945" width="4.5703125" style="20" bestFit="1" customWidth="1"/>
    <col min="7946" max="7946" width="7.42578125" style="20" bestFit="1" customWidth="1"/>
    <col min="7947" max="7948" width="8.42578125" style="20" bestFit="1" customWidth="1"/>
    <col min="7949" max="7954" width="6.85546875" style="20" bestFit="1" customWidth="1"/>
    <col min="7955" max="7956" width="8.42578125" style="20" bestFit="1" customWidth="1"/>
    <col min="7957" max="7962" width="6.85546875" style="20" bestFit="1" customWidth="1"/>
    <col min="7963" max="7963" width="6" style="20" bestFit="1" customWidth="1"/>
    <col min="7964" max="8177" width="11.42578125" style="20"/>
    <col min="8178" max="8178" width="19.28515625" style="20" bestFit="1" customWidth="1"/>
    <col min="8179" max="8179" width="8.42578125" style="20" bestFit="1" customWidth="1"/>
    <col min="8180" max="8180" width="5.5703125" style="20" bestFit="1" customWidth="1"/>
    <col min="8181" max="8181" width="4.7109375" style="20" bestFit="1" customWidth="1"/>
    <col min="8182" max="8182" width="5.42578125" style="20" bestFit="1" customWidth="1"/>
    <col min="8183" max="8183" width="0.85546875" style="20" customWidth="1"/>
    <col min="8184" max="8184" width="4.7109375" style="20" bestFit="1" customWidth="1"/>
    <col min="8185" max="8185" width="5.42578125" style="20" bestFit="1" customWidth="1"/>
    <col min="8186" max="8186" width="5.5703125" style="20" bestFit="1" customWidth="1"/>
    <col min="8187" max="8188" width="7.5703125" style="20" bestFit="1" customWidth="1"/>
    <col min="8189" max="8189" width="8.42578125" style="20" bestFit="1" customWidth="1"/>
    <col min="8190" max="8190" width="0.85546875" style="20" customWidth="1"/>
    <col min="8191" max="8192" width="3.85546875" style="20" customWidth="1"/>
    <col min="8193" max="8193" width="1.140625" style="20" customWidth="1"/>
    <col min="8194" max="8194" width="4.7109375" style="20" bestFit="1" customWidth="1"/>
    <col min="8195" max="8195" width="5.42578125" style="20" bestFit="1" customWidth="1"/>
    <col min="8196" max="8196" width="5.5703125" style="20" bestFit="1" customWidth="1"/>
    <col min="8197" max="8197" width="5.42578125" style="20" bestFit="1" customWidth="1"/>
    <col min="8198" max="8199" width="7.28515625" style="20" bestFit="1" customWidth="1"/>
    <col min="8200" max="8200" width="7" style="20" bestFit="1" customWidth="1"/>
    <col min="8201" max="8201" width="4.5703125" style="20" bestFit="1" customWidth="1"/>
    <col min="8202" max="8202" width="7.42578125" style="20" bestFit="1" customWidth="1"/>
    <col min="8203" max="8204" width="8.42578125" style="20" bestFit="1" customWidth="1"/>
    <col min="8205" max="8210" width="6.85546875" style="20" bestFit="1" customWidth="1"/>
    <col min="8211" max="8212" width="8.42578125" style="20" bestFit="1" customWidth="1"/>
    <col min="8213" max="8218" width="6.85546875" style="20" bestFit="1" customWidth="1"/>
    <col min="8219" max="8219" width="6" style="20" bestFit="1" customWidth="1"/>
    <col min="8220" max="8433" width="11.42578125" style="20"/>
    <col min="8434" max="8434" width="19.28515625" style="20" bestFit="1" customWidth="1"/>
    <col min="8435" max="8435" width="8.42578125" style="20" bestFit="1" customWidth="1"/>
    <col min="8436" max="8436" width="5.5703125" style="20" bestFit="1" customWidth="1"/>
    <col min="8437" max="8437" width="4.7109375" style="20" bestFit="1" customWidth="1"/>
    <col min="8438" max="8438" width="5.42578125" style="20" bestFit="1" customWidth="1"/>
    <col min="8439" max="8439" width="0.85546875" style="20" customWidth="1"/>
    <col min="8440" max="8440" width="4.7109375" style="20" bestFit="1" customWidth="1"/>
    <col min="8441" max="8441" width="5.42578125" style="20" bestFit="1" customWidth="1"/>
    <col min="8442" max="8442" width="5.5703125" style="20" bestFit="1" customWidth="1"/>
    <col min="8443" max="8444" width="7.5703125" style="20" bestFit="1" customWidth="1"/>
    <col min="8445" max="8445" width="8.42578125" style="20" bestFit="1" customWidth="1"/>
    <col min="8446" max="8446" width="0.85546875" style="20" customWidth="1"/>
    <col min="8447" max="8448" width="3.85546875" style="20" customWidth="1"/>
    <col min="8449" max="8449" width="1.140625" style="20" customWidth="1"/>
    <col min="8450" max="8450" width="4.7109375" style="20" bestFit="1" customWidth="1"/>
    <col min="8451" max="8451" width="5.42578125" style="20" bestFit="1" customWidth="1"/>
    <col min="8452" max="8452" width="5.5703125" style="20" bestFit="1" customWidth="1"/>
    <col min="8453" max="8453" width="5.42578125" style="20" bestFit="1" customWidth="1"/>
    <col min="8454" max="8455" width="7.28515625" style="20" bestFit="1" customWidth="1"/>
    <col min="8456" max="8456" width="7" style="20" bestFit="1" customWidth="1"/>
    <col min="8457" max="8457" width="4.5703125" style="20" bestFit="1" customWidth="1"/>
    <col min="8458" max="8458" width="7.42578125" style="20" bestFit="1" customWidth="1"/>
    <col min="8459" max="8460" width="8.42578125" style="20" bestFit="1" customWidth="1"/>
    <col min="8461" max="8466" width="6.85546875" style="20" bestFit="1" customWidth="1"/>
    <col min="8467" max="8468" width="8.42578125" style="20" bestFit="1" customWidth="1"/>
    <col min="8469" max="8474" width="6.85546875" style="20" bestFit="1" customWidth="1"/>
    <col min="8475" max="8475" width="6" style="20" bestFit="1" customWidth="1"/>
    <col min="8476" max="8689" width="11.42578125" style="20"/>
    <col min="8690" max="8690" width="19.28515625" style="20" bestFit="1" customWidth="1"/>
    <col min="8691" max="8691" width="8.42578125" style="20" bestFit="1" customWidth="1"/>
    <col min="8692" max="8692" width="5.5703125" style="20" bestFit="1" customWidth="1"/>
    <col min="8693" max="8693" width="4.7109375" style="20" bestFit="1" customWidth="1"/>
    <col min="8694" max="8694" width="5.42578125" style="20" bestFit="1" customWidth="1"/>
    <col min="8695" max="8695" width="0.85546875" style="20" customWidth="1"/>
    <col min="8696" max="8696" width="4.7109375" style="20" bestFit="1" customWidth="1"/>
    <col min="8697" max="8697" width="5.42578125" style="20" bestFit="1" customWidth="1"/>
    <col min="8698" max="8698" width="5.5703125" style="20" bestFit="1" customWidth="1"/>
    <col min="8699" max="8700" width="7.5703125" style="20" bestFit="1" customWidth="1"/>
    <col min="8701" max="8701" width="8.42578125" style="20" bestFit="1" customWidth="1"/>
    <col min="8702" max="8702" width="0.85546875" style="20" customWidth="1"/>
    <col min="8703" max="8704" width="3.85546875" style="20" customWidth="1"/>
    <col min="8705" max="8705" width="1.140625" style="20" customWidth="1"/>
    <col min="8706" max="8706" width="4.7109375" style="20" bestFit="1" customWidth="1"/>
    <col min="8707" max="8707" width="5.42578125" style="20" bestFit="1" customWidth="1"/>
    <col min="8708" max="8708" width="5.5703125" style="20" bestFit="1" customWidth="1"/>
    <col min="8709" max="8709" width="5.42578125" style="20" bestFit="1" customWidth="1"/>
    <col min="8710" max="8711" width="7.28515625" style="20" bestFit="1" customWidth="1"/>
    <col min="8712" max="8712" width="7" style="20" bestFit="1" customWidth="1"/>
    <col min="8713" max="8713" width="4.5703125" style="20" bestFit="1" customWidth="1"/>
    <col min="8714" max="8714" width="7.42578125" style="20" bestFit="1" customWidth="1"/>
    <col min="8715" max="8716" width="8.42578125" style="20" bestFit="1" customWidth="1"/>
    <col min="8717" max="8722" width="6.85546875" style="20" bestFit="1" customWidth="1"/>
    <col min="8723" max="8724" width="8.42578125" style="20" bestFit="1" customWidth="1"/>
    <col min="8725" max="8730" width="6.85546875" style="20" bestFit="1" customWidth="1"/>
    <col min="8731" max="8731" width="6" style="20" bestFit="1" customWidth="1"/>
    <col min="8732" max="8945" width="11.42578125" style="20"/>
    <col min="8946" max="8946" width="19.28515625" style="20" bestFit="1" customWidth="1"/>
    <col min="8947" max="8947" width="8.42578125" style="20" bestFit="1" customWidth="1"/>
    <col min="8948" max="8948" width="5.5703125" style="20" bestFit="1" customWidth="1"/>
    <col min="8949" max="8949" width="4.7109375" style="20" bestFit="1" customWidth="1"/>
    <col min="8950" max="8950" width="5.42578125" style="20" bestFit="1" customWidth="1"/>
    <col min="8951" max="8951" width="0.85546875" style="20" customWidth="1"/>
    <col min="8952" max="8952" width="4.7109375" style="20" bestFit="1" customWidth="1"/>
    <col min="8953" max="8953" width="5.42578125" style="20" bestFit="1" customWidth="1"/>
    <col min="8954" max="8954" width="5.5703125" style="20" bestFit="1" customWidth="1"/>
    <col min="8955" max="8956" width="7.5703125" style="20" bestFit="1" customWidth="1"/>
    <col min="8957" max="8957" width="8.42578125" style="20" bestFit="1" customWidth="1"/>
    <col min="8958" max="8958" width="0.85546875" style="20" customWidth="1"/>
    <col min="8959" max="8960" width="3.85546875" style="20" customWidth="1"/>
    <col min="8961" max="8961" width="1.140625" style="20" customWidth="1"/>
    <col min="8962" max="8962" width="4.7109375" style="20" bestFit="1" customWidth="1"/>
    <col min="8963" max="8963" width="5.42578125" style="20" bestFit="1" customWidth="1"/>
    <col min="8964" max="8964" width="5.5703125" style="20" bestFit="1" customWidth="1"/>
    <col min="8965" max="8965" width="5.42578125" style="20" bestFit="1" customWidth="1"/>
    <col min="8966" max="8967" width="7.28515625" style="20" bestFit="1" customWidth="1"/>
    <col min="8968" max="8968" width="7" style="20" bestFit="1" customWidth="1"/>
    <col min="8969" max="8969" width="4.5703125" style="20" bestFit="1" customWidth="1"/>
    <col min="8970" max="8970" width="7.42578125" style="20" bestFit="1" customWidth="1"/>
    <col min="8971" max="8972" width="8.42578125" style="20" bestFit="1" customWidth="1"/>
    <col min="8973" max="8978" width="6.85546875" style="20" bestFit="1" customWidth="1"/>
    <col min="8979" max="8980" width="8.42578125" style="20" bestFit="1" customWidth="1"/>
    <col min="8981" max="8986" width="6.85546875" style="20" bestFit="1" customWidth="1"/>
    <col min="8987" max="8987" width="6" style="20" bestFit="1" customWidth="1"/>
    <col min="8988" max="9201" width="11.42578125" style="20"/>
    <col min="9202" max="9202" width="19.28515625" style="20" bestFit="1" customWidth="1"/>
    <col min="9203" max="9203" width="8.42578125" style="20" bestFit="1" customWidth="1"/>
    <col min="9204" max="9204" width="5.5703125" style="20" bestFit="1" customWidth="1"/>
    <col min="9205" max="9205" width="4.7109375" style="20" bestFit="1" customWidth="1"/>
    <col min="9206" max="9206" width="5.42578125" style="20" bestFit="1" customWidth="1"/>
    <col min="9207" max="9207" width="0.85546875" style="20" customWidth="1"/>
    <col min="9208" max="9208" width="4.7109375" style="20" bestFit="1" customWidth="1"/>
    <col min="9209" max="9209" width="5.42578125" style="20" bestFit="1" customWidth="1"/>
    <col min="9210" max="9210" width="5.5703125" style="20" bestFit="1" customWidth="1"/>
    <col min="9211" max="9212" width="7.5703125" style="20" bestFit="1" customWidth="1"/>
    <col min="9213" max="9213" width="8.42578125" style="20" bestFit="1" customWidth="1"/>
    <col min="9214" max="9214" width="0.85546875" style="20" customWidth="1"/>
    <col min="9215" max="9216" width="3.85546875" style="20" customWidth="1"/>
    <col min="9217" max="9217" width="1.140625" style="20" customWidth="1"/>
    <col min="9218" max="9218" width="4.7109375" style="20" bestFit="1" customWidth="1"/>
    <col min="9219" max="9219" width="5.42578125" style="20" bestFit="1" customWidth="1"/>
    <col min="9220" max="9220" width="5.5703125" style="20" bestFit="1" customWidth="1"/>
    <col min="9221" max="9221" width="5.42578125" style="20" bestFit="1" customWidth="1"/>
    <col min="9222" max="9223" width="7.28515625" style="20" bestFit="1" customWidth="1"/>
    <col min="9224" max="9224" width="7" style="20" bestFit="1" customWidth="1"/>
    <col min="9225" max="9225" width="4.5703125" style="20" bestFit="1" customWidth="1"/>
    <col min="9226" max="9226" width="7.42578125" style="20" bestFit="1" customWidth="1"/>
    <col min="9227" max="9228" width="8.42578125" style="20" bestFit="1" customWidth="1"/>
    <col min="9229" max="9234" width="6.85546875" style="20" bestFit="1" customWidth="1"/>
    <col min="9235" max="9236" width="8.42578125" style="20" bestFit="1" customWidth="1"/>
    <col min="9237" max="9242" width="6.85546875" style="20" bestFit="1" customWidth="1"/>
    <col min="9243" max="9243" width="6" style="20" bestFit="1" customWidth="1"/>
    <col min="9244" max="9457" width="11.42578125" style="20"/>
    <col min="9458" max="9458" width="19.28515625" style="20" bestFit="1" customWidth="1"/>
    <col min="9459" max="9459" width="8.42578125" style="20" bestFit="1" customWidth="1"/>
    <col min="9460" max="9460" width="5.5703125" style="20" bestFit="1" customWidth="1"/>
    <col min="9461" max="9461" width="4.7109375" style="20" bestFit="1" customWidth="1"/>
    <col min="9462" max="9462" width="5.42578125" style="20" bestFit="1" customWidth="1"/>
    <col min="9463" max="9463" width="0.85546875" style="20" customWidth="1"/>
    <col min="9464" max="9464" width="4.7109375" style="20" bestFit="1" customWidth="1"/>
    <col min="9465" max="9465" width="5.42578125" style="20" bestFit="1" customWidth="1"/>
    <col min="9466" max="9466" width="5.5703125" style="20" bestFit="1" customWidth="1"/>
    <col min="9467" max="9468" width="7.5703125" style="20" bestFit="1" customWidth="1"/>
    <col min="9469" max="9469" width="8.42578125" style="20" bestFit="1" customWidth="1"/>
    <col min="9470" max="9470" width="0.85546875" style="20" customWidth="1"/>
    <col min="9471" max="9472" width="3.85546875" style="20" customWidth="1"/>
    <col min="9473" max="9473" width="1.140625" style="20" customWidth="1"/>
    <col min="9474" max="9474" width="4.7109375" style="20" bestFit="1" customWidth="1"/>
    <col min="9475" max="9475" width="5.42578125" style="20" bestFit="1" customWidth="1"/>
    <col min="9476" max="9476" width="5.5703125" style="20" bestFit="1" customWidth="1"/>
    <col min="9477" max="9477" width="5.42578125" style="20" bestFit="1" customWidth="1"/>
    <col min="9478" max="9479" width="7.28515625" style="20" bestFit="1" customWidth="1"/>
    <col min="9480" max="9480" width="7" style="20" bestFit="1" customWidth="1"/>
    <col min="9481" max="9481" width="4.5703125" style="20" bestFit="1" customWidth="1"/>
    <col min="9482" max="9482" width="7.42578125" style="20" bestFit="1" customWidth="1"/>
    <col min="9483" max="9484" width="8.42578125" style="20" bestFit="1" customWidth="1"/>
    <col min="9485" max="9490" width="6.85546875" style="20" bestFit="1" customWidth="1"/>
    <col min="9491" max="9492" width="8.42578125" style="20" bestFit="1" customWidth="1"/>
    <col min="9493" max="9498" width="6.85546875" style="20" bestFit="1" customWidth="1"/>
    <col min="9499" max="9499" width="6" style="20" bestFit="1" customWidth="1"/>
    <col min="9500" max="9713" width="11.42578125" style="20"/>
    <col min="9714" max="9714" width="19.28515625" style="20" bestFit="1" customWidth="1"/>
    <col min="9715" max="9715" width="8.42578125" style="20" bestFit="1" customWidth="1"/>
    <col min="9716" max="9716" width="5.5703125" style="20" bestFit="1" customWidth="1"/>
    <col min="9717" max="9717" width="4.7109375" style="20" bestFit="1" customWidth="1"/>
    <col min="9718" max="9718" width="5.42578125" style="20" bestFit="1" customWidth="1"/>
    <col min="9719" max="9719" width="0.85546875" style="20" customWidth="1"/>
    <col min="9720" max="9720" width="4.7109375" style="20" bestFit="1" customWidth="1"/>
    <col min="9721" max="9721" width="5.42578125" style="20" bestFit="1" customWidth="1"/>
    <col min="9722" max="9722" width="5.5703125" style="20" bestFit="1" customWidth="1"/>
    <col min="9723" max="9724" width="7.5703125" style="20" bestFit="1" customWidth="1"/>
    <col min="9725" max="9725" width="8.42578125" style="20" bestFit="1" customWidth="1"/>
    <col min="9726" max="9726" width="0.85546875" style="20" customWidth="1"/>
    <col min="9727" max="9728" width="3.85546875" style="20" customWidth="1"/>
    <col min="9729" max="9729" width="1.140625" style="20" customWidth="1"/>
    <col min="9730" max="9730" width="4.7109375" style="20" bestFit="1" customWidth="1"/>
    <col min="9731" max="9731" width="5.42578125" style="20" bestFit="1" customWidth="1"/>
    <col min="9732" max="9732" width="5.5703125" style="20" bestFit="1" customWidth="1"/>
    <col min="9733" max="9733" width="5.42578125" style="20" bestFit="1" customWidth="1"/>
    <col min="9734" max="9735" width="7.28515625" style="20" bestFit="1" customWidth="1"/>
    <col min="9736" max="9736" width="7" style="20" bestFit="1" customWidth="1"/>
    <col min="9737" max="9737" width="4.5703125" style="20" bestFit="1" customWidth="1"/>
    <col min="9738" max="9738" width="7.42578125" style="20" bestFit="1" customWidth="1"/>
    <col min="9739" max="9740" width="8.42578125" style="20" bestFit="1" customWidth="1"/>
    <col min="9741" max="9746" width="6.85546875" style="20" bestFit="1" customWidth="1"/>
    <col min="9747" max="9748" width="8.42578125" style="20" bestFit="1" customWidth="1"/>
    <col min="9749" max="9754" width="6.85546875" style="20" bestFit="1" customWidth="1"/>
    <col min="9755" max="9755" width="6" style="20" bestFit="1" customWidth="1"/>
    <col min="9756" max="9969" width="11.42578125" style="20"/>
    <col min="9970" max="9970" width="19.28515625" style="20" bestFit="1" customWidth="1"/>
    <col min="9971" max="9971" width="8.42578125" style="20" bestFit="1" customWidth="1"/>
    <col min="9972" max="9972" width="5.5703125" style="20" bestFit="1" customWidth="1"/>
    <col min="9973" max="9973" width="4.7109375" style="20" bestFit="1" customWidth="1"/>
    <col min="9974" max="9974" width="5.42578125" style="20" bestFit="1" customWidth="1"/>
    <col min="9975" max="9975" width="0.85546875" style="20" customWidth="1"/>
    <col min="9976" max="9976" width="4.7109375" style="20" bestFit="1" customWidth="1"/>
    <col min="9977" max="9977" width="5.42578125" style="20" bestFit="1" customWidth="1"/>
    <col min="9978" max="9978" width="5.5703125" style="20" bestFit="1" customWidth="1"/>
    <col min="9979" max="9980" width="7.5703125" style="20" bestFit="1" customWidth="1"/>
    <col min="9981" max="9981" width="8.42578125" style="20" bestFit="1" customWidth="1"/>
    <col min="9982" max="9982" width="0.85546875" style="20" customWidth="1"/>
    <col min="9983" max="9984" width="3.85546875" style="20" customWidth="1"/>
    <col min="9985" max="9985" width="1.140625" style="20" customWidth="1"/>
    <col min="9986" max="9986" width="4.7109375" style="20" bestFit="1" customWidth="1"/>
    <col min="9987" max="9987" width="5.42578125" style="20" bestFit="1" customWidth="1"/>
    <col min="9988" max="9988" width="5.5703125" style="20" bestFit="1" customWidth="1"/>
    <col min="9989" max="9989" width="5.42578125" style="20" bestFit="1" customWidth="1"/>
    <col min="9990" max="9991" width="7.28515625" style="20" bestFit="1" customWidth="1"/>
    <col min="9992" max="9992" width="7" style="20" bestFit="1" customWidth="1"/>
    <col min="9993" max="9993" width="4.5703125" style="20" bestFit="1" customWidth="1"/>
    <col min="9994" max="9994" width="7.42578125" style="20" bestFit="1" customWidth="1"/>
    <col min="9995" max="9996" width="8.42578125" style="20" bestFit="1" customWidth="1"/>
    <col min="9997" max="10002" width="6.85546875" style="20" bestFit="1" customWidth="1"/>
    <col min="10003" max="10004" width="8.42578125" style="20" bestFit="1" customWidth="1"/>
    <col min="10005" max="10010" width="6.85546875" style="20" bestFit="1" customWidth="1"/>
    <col min="10011" max="10011" width="6" style="20" bestFit="1" customWidth="1"/>
    <col min="10012" max="10225" width="11.42578125" style="20"/>
    <col min="10226" max="10226" width="19.28515625" style="20" bestFit="1" customWidth="1"/>
    <col min="10227" max="10227" width="8.42578125" style="20" bestFit="1" customWidth="1"/>
    <col min="10228" max="10228" width="5.5703125" style="20" bestFit="1" customWidth="1"/>
    <col min="10229" max="10229" width="4.7109375" style="20" bestFit="1" customWidth="1"/>
    <col min="10230" max="10230" width="5.42578125" style="20" bestFit="1" customWidth="1"/>
    <col min="10231" max="10231" width="0.85546875" style="20" customWidth="1"/>
    <col min="10232" max="10232" width="4.7109375" style="20" bestFit="1" customWidth="1"/>
    <col min="10233" max="10233" width="5.42578125" style="20" bestFit="1" customWidth="1"/>
    <col min="10234" max="10234" width="5.5703125" style="20" bestFit="1" customWidth="1"/>
    <col min="10235" max="10236" width="7.5703125" style="20" bestFit="1" customWidth="1"/>
    <col min="10237" max="10237" width="8.42578125" style="20" bestFit="1" customWidth="1"/>
    <col min="10238" max="10238" width="0.85546875" style="20" customWidth="1"/>
    <col min="10239" max="10240" width="3.85546875" style="20" customWidth="1"/>
    <col min="10241" max="10241" width="1.140625" style="20" customWidth="1"/>
    <col min="10242" max="10242" width="4.7109375" style="20" bestFit="1" customWidth="1"/>
    <col min="10243" max="10243" width="5.42578125" style="20" bestFit="1" customWidth="1"/>
    <col min="10244" max="10244" width="5.5703125" style="20" bestFit="1" customWidth="1"/>
    <col min="10245" max="10245" width="5.42578125" style="20" bestFit="1" customWidth="1"/>
    <col min="10246" max="10247" width="7.28515625" style="20" bestFit="1" customWidth="1"/>
    <col min="10248" max="10248" width="7" style="20" bestFit="1" customWidth="1"/>
    <col min="10249" max="10249" width="4.5703125" style="20" bestFit="1" customWidth="1"/>
    <col min="10250" max="10250" width="7.42578125" style="20" bestFit="1" customWidth="1"/>
    <col min="10251" max="10252" width="8.42578125" style="20" bestFit="1" customWidth="1"/>
    <col min="10253" max="10258" width="6.85546875" style="20" bestFit="1" customWidth="1"/>
    <col min="10259" max="10260" width="8.42578125" style="20" bestFit="1" customWidth="1"/>
    <col min="10261" max="10266" width="6.85546875" style="20" bestFit="1" customWidth="1"/>
    <col min="10267" max="10267" width="6" style="20" bestFit="1" customWidth="1"/>
    <col min="10268" max="10481" width="11.42578125" style="20"/>
    <col min="10482" max="10482" width="19.28515625" style="20" bestFit="1" customWidth="1"/>
    <col min="10483" max="10483" width="8.42578125" style="20" bestFit="1" customWidth="1"/>
    <col min="10484" max="10484" width="5.5703125" style="20" bestFit="1" customWidth="1"/>
    <col min="10485" max="10485" width="4.7109375" style="20" bestFit="1" customWidth="1"/>
    <col min="10486" max="10486" width="5.42578125" style="20" bestFit="1" customWidth="1"/>
    <col min="10487" max="10487" width="0.85546875" style="20" customWidth="1"/>
    <col min="10488" max="10488" width="4.7109375" style="20" bestFit="1" customWidth="1"/>
    <col min="10489" max="10489" width="5.42578125" style="20" bestFit="1" customWidth="1"/>
    <col min="10490" max="10490" width="5.5703125" style="20" bestFit="1" customWidth="1"/>
    <col min="10491" max="10492" width="7.5703125" style="20" bestFit="1" customWidth="1"/>
    <col min="10493" max="10493" width="8.42578125" style="20" bestFit="1" customWidth="1"/>
    <col min="10494" max="10494" width="0.85546875" style="20" customWidth="1"/>
    <col min="10495" max="10496" width="3.85546875" style="20" customWidth="1"/>
    <col min="10497" max="10497" width="1.140625" style="20" customWidth="1"/>
    <col min="10498" max="10498" width="4.7109375" style="20" bestFit="1" customWidth="1"/>
    <col min="10499" max="10499" width="5.42578125" style="20" bestFit="1" customWidth="1"/>
    <col min="10500" max="10500" width="5.5703125" style="20" bestFit="1" customWidth="1"/>
    <col min="10501" max="10501" width="5.42578125" style="20" bestFit="1" customWidth="1"/>
    <col min="10502" max="10503" width="7.28515625" style="20" bestFit="1" customWidth="1"/>
    <col min="10504" max="10504" width="7" style="20" bestFit="1" customWidth="1"/>
    <col min="10505" max="10505" width="4.5703125" style="20" bestFit="1" customWidth="1"/>
    <col min="10506" max="10506" width="7.42578125" style="20" bestFit="1" customWidth="1"/>
    <col min="10507" max="10508" width="8.42578125" style="20" bestFit="1" customWidth="1"/>
    <col min="10509" max="10514" width="6.85546875" style="20" bestFit="1" customWidth="1"/>
    <col min="10515" max="10516" width="8.42578125" style="20" bestFit="1" customWidth="1"/>
    <col min="10517" max="10522" width="6.85546875" style="20" bestFit="1" customWidth="1"/>
    <col min="10523" max="10523" width="6" style="20" bestFit="1" customWidth="1"/>
    <col min="10524" max="10737" width="11.42578125" style="20"/>
    <col min="10738" max="10738" width="19.28515625" style="20" bestFit="1" customWidth="1"/>
    <col min="10739" max="10739" width="8.42578125" style="20" bestFit="1" customWidth="1"/>
    <col min="10740" max="10740" width="5.5703125" style="20" bestFit="1" customWidth="1"/>
    <col min="10741" max="10741" width="4.7109375" style="20" bestFit="1" customWidth="1"/>
    <col min="10742" max="10742" width="5.42578125" style="20" bestFit="1" customWidth="1"/>
    <col min="10743" max="10743" width="0.85546875" style="20" customWidth="1"/>
    <col min="10744" max="10744" width="4.7109375" style="20" bestFit="1" customWidth="1"/>
    <col min="10745" max="10745" width="5.42578125" style="20" bestFit="1" customWidth="1"/>
    <col min="10746" max="10746" width="5.5703125" style="20" bestFit="1" customWidth="1"/>
    <col min="10747" max="10748" width="7.5703125" style="20" bestFit="1" customWidth="1"/>
    <col min="10749" max="10749" width="8.42578125" style="20" bestFit="1" customWidth="1"/>
    <col min="10750" max="10750" width="0.85546875" style="20" customWidth="1"/>
    <col min="10751" max="10752" width="3.85546875" style="20" customWidth="1"/>
    <col min="10753" max="10753" width="1.140625" style="20" customWidth="1"/>
    <col min="10754" max="10754" width="4.7109375" style="20" bestFit="1" customWidth="1"/>
    <col min="10755" max="10755" width="5.42578125" style="20" bestFit="1" customWidth="1"/>
    <col min="10756" max="10756" width="5.5703125" style="20" bestFit="1" customWidth="1"/>
    <col min="10757" max="10757" width="5.42578125" style="20" bestFit="1" customWidth="1"/>
    <col min="10758" max="10759" width="7.28515625" style="20" bestFit="1" customWidth="1"/>
    <col min="10760" max="10760" width="7" style="20" bestFit="1" customWidth="1"/>
    <col min="10761" max="10761" width="4.5703125" style="20" bestFit="1" customWidth="1"/>
    <col min="10762" max="10762" width="7.42578125" style="20" bestFit="1" customWidth="1"/>
    <col min="10763" max="10764" width="8.42578125" style="20" bestFit="1" customWidth="1"/>
    <col min="10765" max="10770" width="6.85546875" style="20" bestFit="1" customWidth="1"/>
    <col min="10771" max="10772" width="8.42578125" style="20" bestFit="1" customWidth="1"/>
    <col min="10773" max="10778" width="6.85546875" style="20" bestFit="1" customWidth="1"/>
    <col min="10779" max="10779" width="6" style="20" bestFit="1" customWidth="1"/>
    <col min="10780" max="10993" width="11.42578125" style="20"/>
    <col min="10994" max="10994" width="19.28515625" style="20" bestFit="1" customWidth="1"/>
    <col min="10995" max="10995" width="8.42578125" style="20" bestFit="1" customWidth="1"/>
    <col min="10996" max="10996" width="5.5703125" style="20" bestFit="1" customWidth="1"/>
    <col min="10997" max="10997" width="4.7109375" style="20" bestFit="1" customWidth="1"/>
    <col min="10998" max="10998" width="5.42578125" style="20" bestFit="1" customWidth="1"/>
    <col min="10999" max="10999" width="0.85546875" style="20" customWidth="1"/>
    <col min="11000" max="11000" width="4.7109375" style="20" bestFit="1" customWidth="1"/>
    <col min="11001" max="11001" width="5.42578125" style="20" bestFit="1" customWidth="1"/>
    <col min="11002" max="11002" width="5.5703125" style="20" bestFit="1" customWidth="1"/>
    <col min="11003" max="11004" width="7.5703125" style="20" bestFit="1" customWidth="1"/>
    <col min="11005" max="11005" width="8.42578125" style="20" bestFit="1" customWidth="1"/>
    <col min="11006" max="11006" width="0.85546875" style="20" customWidth="1"/>
    <col min="11007" max="11008" width="3.85546875" style="20" customWidth="1"/>
    <col min="11009" max="11009" width="1.140625" style="20" customWidth="1"/>
    <col min="11010" max="11010" width="4.7109375" style="20" bestFit="1" customWidth="1"/>
    <col min="11011" max="11011" width="5.42578125" style="20" bestFit="1" customWidth="1"/>
    <col min="11012" max="11012" width="5.5703125" style="20" bestFit="1" customWidth="1"/>
    <col min="11013" max="11013" width="5.42578125" style="20" bestFit="1" customWidth="1"/>
    <col min="11014" max="11015" width="7.28515625" style="20" bestFit="1" customWidth="1"/>
    <col min="11016" max="11016" width="7" style="20" bestFit="1" customWidth="1"/>
    <col min="11017" max="11017" width="4.5703125" style="20" bestFit="1" customWidth="1"/>
    <col min="11018" max="11018" width="7.42578125" style="20" bestFit="1" customWidth="1"/>
    <col min="11019" max="11020" width="8.42578125" style="20" bestFit="1" customWidth="1"/>
    <col min="11021" max="11026" width="6.85546875" style="20" bestFit="1" customWidth="1"/>
    <col min="11027" max="11028" width="8.42578125" style="20" bestFit="1" customWidth="1"/>
    <col min="11029" max="11034" width="6.85546875" style="20" bestFit="1" customWidth="1"/>
    <col min="11035" max="11035" width="6" style="20" bestFit="1" customWidth="1"/>
    <col min="11036" max="11249" width="11.42578125" style="20"/>
    <col min="11250" max="11250" width="19.28515625" style="20" bestFit="1" customWidth="1"/>
    <col min="11251" max="11251" width="8.42578125" style="20" bestFit="1" customWidth="1"/>
    <col min="11252" max="11252" width="5.5703125" style="20" bestFit="1" customWidth="1"/>
    <col min="11253" max="11253" width="4.7109375" style="20" bestFit="1" customWidth="1"/>
    <col min="11254" max="11254" width="5.42578125" style="20" bestFit="1" customWidth="1"/>
    <col min="11255" max="11255" width="0.85546875" style="20" customWidth="1"/>
    <col min="11256" max="11256" width="4.7109375" style="20" bestFit="1" customWidth="1"/>
    <col min="11257" max="11257" width="5.42578125" style="20" bestFit="1" customWidth="1"/>
    <col min="11258" max="11258" width="5.5703125" style="20" bestFit="1" customWidth="1"/>
    <col min="11259" max="11260" width="7.5703125" style="20" bestFit="1" customWidth="1"/>
    <col min="11261" max="11261" width="8.42578125" style="20" bestFit="1" customWidth="1"/>
    <col min="11262" max="11262" width="0.85546875" style="20" customWidth="1"/>
    <col min="11263" max="11264" width="3.85546875" style="20" customWidth="1"/>
    <col min="11265" max="11265" width="1.140625" style="20" customWidth="1"/>
    <col min="11266" max="11266" width="4.7109375" style="20" bestFit="1" customWidth="1"/>
    <col min="11267" max="11267" width="5.42578125" style="20" bestFit="1" customWidth="1"/>
    <col min="11268" max="11268" width="5.5703125" style="20" bestFit="1" customWidth="1"/>
    <col min="11269" max="11269" width="5.42578125" style="20" bestFit="1" customWidth="1"/>
    <col min="11270" max="11271" width="7.28515625" style="20" bestFit="1" customWidth="1"/>
    <col min="11272" max="11272" width="7" style="20" bestFit="1" customWidth="1"/>
    <col min="11273" max="11273" width="4.5703125" style="20" bestFit="1" customWidth="1"/>
    <col min="11274" max="11274" width="7.42578125" style="20" bestFit="1" customWidth="1"/>
    <col min="11275" max="11276" width="8.42578125" style="20" bestFit="1" customWidth="1"/>
    <col min="11277" max="11282" width="6.85546875" style="20" bestFit="1" customWidth="1"/>
    <col min="11283" max="11284" width="8.42578125" style="20" bestFit="1" customWidth="1"/>
    <col min="11285" max="11290" width="6.85546875" style="20" bestFit="1" customWidth="1"/>
    <col min="11291" max="11291" width="6" style="20" bestFit="1" customWidth="1"/>
    <col min="11292" max="11505" width="11.42578125" style="20"/>
    <col min="11506" max="11506" width="19.28515625" style="20" bestFit="1" customWidth="1"/>
    <col min="11507" max="11507" width="8.42578125" style="20" bestFit="1" customWidth="1"/>
    <col min="11508" max="11508" width="5.5703125" style="20" bestFit="1" customWidth="1"/>
    <col min="11509" max="11509" width="4.7109375" style="20" bestFit="1" customWidth="1"/>
    <col min="11510" max="11510" width="5.42578125" style="20" bestFit="1" customWidth="1"/>
    <col min="11511" max="11511" width="0.85546875" style="20" customWidth="1"/>
    <col min="11512" max="11512" width="4.7109375" style="20" bestFit="1" customWidth="1"/>
    <col min="11513" max="11513" width="5.42578125" style="20" bestFit="1" customWidth="1"/>
    <col min="11514" max="11514" width="5.5703125" style="20" bestFit="1" customWidth="1"/>
    <col min="11515" max="11516" width="7.5703125" style="20" bestFit="1" customWidth="1"/>
    <col min="11517" max="11517" width="8.42578125" style="20" bestFit="1" customWidth="1"/>
    <col min="11518" max="11518" width="0.85546875" style="20" customWidth="1"/>
    <col min="11519" max="11520" width="3.85546875" style="20" customWidth="1"/>
    <col min="11521" max="11521" width="1.140625" style="20" customWidth="1"/>
    <col min="11522" max="11522" width="4.7109375" style="20" bestFit="1" customWidth="1"/>
    <col min="11523" max="11523" width="5.42578125" style="20" bestFit="1" customWidth="1"/>
    <col min="11524" max="11524" width="5.5703125" style="20" bestFit="1" customWidth="1"/>
    <col min="11525" max="11525" width="5.42578125" style="20" bestFit="1" customWidth="1"/>
    <col min="11526" max="11527" width="7.28515625" style="20" bestFit="1" customWidth="1"/>
    <col min="11528" max="11528" width="7" style="20" bestFit="1" customWidth="1"/>
    <col min="11529" max="11529" width="4.5703125" style="20" bestFit="1" customWidth="1"/>
    <col min="11530" max="11530" width="7.42578125" style="20" bestFit="1" customWidth="1"/>
    <col min="11531" max="11532" width="8.42578125" style="20" bestFit="1" customWidth="1"/>
    <col min="11533" max="11538" width="6.85546875" style="20" bestFit="1" customWidth="1"/>
    <col min="11539" max="11540" width="8.42578125" style="20" bestFit="1" customWidth="1"/>
    <col min="11541" max="11546" width="6.85546875" style="20" bestFit="1" customWidth="1"/>
    <col min="11547" max="11547" width="6" style="20" bestFit="1" customWidth="1"/>
    <col min="11548" max="11761" width="11.42578125" style="20"/>
    <col min="11762" max="11762" width="19.28515625" style="20" bestFit="1" customWidth="1"/>
    <col min="11763" max="11763" width="8.42578125" style="20" bestFit="1" customWidth="1"/>
    <col min="11764" max="11764" width="5.5703125" style="20" bestFit="1" customWidth="1"/>
    <col min="11765" max="11765" width="4.7109375" style="20" bestFit="1" customWidth="1"/>
    <col min="11766" max="11766" width="5.42578125" style="20" bestFit="1" customWidth="1"/>
    <col min="11767" max="11767" width="0.85546875" style="20" customWidth="1"/>
    <col min="11768" max="11768" width="4.7109375" style="20" bestFit="1" customWidth="1"/>
    <col min="11769" max="11769" width="5.42578125" style="20" bestFit="1" customWidth="1"/>
    <col min="11770" max="11770" width="5.5703125" style="20" bestFit="1" customWidth="1"/>
    <col min="11771" max="11772" width="7.5703125" style="20" bestFit="1" customWidth="1"/>
    <col min="11773" max="11773" width="8.42578125" style="20" bestFit="1" customWidth="1"/>
    <col min="11774" max="11774" width="0.85546875" style="20" customWidth="1"/>
    <col min="11775" max="11776" width="3.85546875" style="20" customWidth="1"/>
    <col min="11777" max="11777" width="1.140625" style="20" customWidth="1"/>
    <col min="11778" max="11778" width="4.7109375" style="20" bestFit="1" customWidth="1"/>
    <col min="11779" max="11779" width="5.42578125" style="20" bestFit="1" customWidth="1"/>
    <col min="11780" max="11780" width="5.5703125" style="20" bestFit="1" customWidth="1"/>
    <col min="11781" max="11781" width="5.42578125" style="20" bestFit="1" customWidth="1"/>
    <col min="11782" max="11783" width="7.28515625" style="20" bestFit="1" customWidth="1"/>
    <col min="11784" max="11784" width="7" style="20" bestFit="1" customWidth="1"/>
    <col min="11785" max="11785" width="4.5703125" style="20" bestFit="1" customWidth="1"/>
    <col min="11786" max="11786" width="7.42578125" style="20" bestFit="1" customWidth="1"/>
    <col min="11787" max="11788" width="8.42578125" style="20" bestFit="1" customWidth="1"/>
    <col min="11789" max="11794" width="6.85546875" style="20" bestFit="1" customWidth="1"/>
    <col min="11795" max="11796" width="8.42578125" style="20" bestFit="1" customWidth="1"/>
    <col min="11797" max="11802" width="6.85546875" style="20" bestFit="1" customWidth="1"/>
    <col min="11803" max="11803" width="6" style="20" bestFit="1" customWidth="1"/>
    <col min="11804" max="12017" width="11.42578125" style="20"/>
    <col min="12018" max="12018" width="19.28515625" style="20" bestFit="1" customWidth="1"/>
    <col min="12019" max="12019" width="8.42578125" style="20" bestFit="1" customWidth="1"/>
    <col min="12020" max="12020" width="5.5703125" style="20" bestFit="1" customWidth="1"/>
    <col min="12021" max="12021" width="4.7109375" style="20" bestFit="1" customWidth="1"/>
    <col min="12022" max="12022" width="5.42578125" style="20" bestFit="1" customWidth="1"/>
    <col min="12023" max="12023" width="0.85546875" style="20" customWidth="1"/>
    <col min="12024" max="12024" width="4.7109375" style="20" bestFit="1" customWidth="1"/>
    <col min="12025" max="12025" width="5.42578125" style="20" bestFit="1" customWidth="1"/>
    <col min="12026" max="12026" width="5.5703125" style="20" bestFit="1" customWidth="1"/>
    <col min="12027" max="12028" width="7.5703125" style="20" bestFit="1" customWidth="1"/>
    <col min="12029" max="12029" width="8.42578125" style="20" bestFit="1" customWidth="1"/>
    <col min="12030" max="12030" width="0.85546875" style="20" customWidth="1"/>
    <col min="12031" max="12032" width="3.85546875" style="20" customWidth="1"/>
    <col min="12033" max="12033" width="1.140625" style="20" customWidth="1"/>
    <col min="12034" max="12034" width="4.7109375" style="20" bestFit="1" customWidth="1"/>
    <col min="12035" max="12035" width="5.42578125" style="20" bestFit="1" customWidth="1"/>
    <col min="12036" max="12036" width="5.5703125" style="20" bestFit="1" customWidth="1"/>
    <col min="12037" max="12037" width="5.42578125" style="20" bestFit="1" customWidth="1"/>
    <col min="12038" max="12039" width="7.28515625" style="20" bestFit="1" customWidth="1"/>
    <col min="12040" max="12040" width="7" style="20" bestFit="1" customWidth="1"/>
    <col min="12041" max="12041" width="4.5703125" style="20" bestFit="1" customWidth="1"/>
    <col min="12042" max="12042" width="7.42578125" style="20" bestFit="1" customWidth="1"/>
    <col min="12043" max="12044" width="8.42578125" style="20" bestFit="1" customWidth="1"/>
    <col min="12045" max="12050" width="6.85546875" style="20" bestFit="1" customWidth="1"/>
    <col min="12051" max="12052" width="8.42578125" style="20" bestFit="1" customWidth="1"/>
    <col min="12053" max="12058" width="6.85546875" style="20" bestFit="1" customWidth="1"/>
    <col min="12059" max="12059" width="6" style="20" bestFit="1" customWidth="1"/>
    <col min="12060" max="12273" width="11.42578125" style="20"/>
    <col min="12274" max="12274" width="19.28515625" style="20" bestFit="1" customWidth="1"/>
    <col min="12275" max="12275" width="8.42578125" style="20" bestFit="1" customWidth="1"/>
    <col min="12276" max="12276" width="5.5703125" style="20" bestFit="1" customWidth="1"/>
    <col min="12277" max="12277" width="4.7109375" style="20" bestFit="1" customWidth="1"/>
    <col min="12278" max="12278" width="5.42578125" style="20" bestFit="1" customWidth="1"/>
    <col min="12279" max="12279" width="0.85546875" style="20" customWidth="1"/>
    <col min="12280" max="12280" width="4.7109375" style="20" bestFit="1" customWidth="1"/>
    <col min="12281" max="12281" width="5.42578125" style="20" bestFit="1" customWidth="1"/>
    <col min="12282" max="12282" width="5.5703125" style="20" bestFit="1" customWidth="1"/>
    <col min="12283" max="12284" width="7.5703125" style="20" bestFit="1" customWidth="1"/>
    <col min="12285" max="12285" width="8.42578125" style="20" bestFit="1" customWidth="1"/>
    <col min="12286" max="12286" width="0.85546875" style="20" customWidth="1"/>
    <col min="12287" max="12288" width="3.85546875" style="20" customWidth="1"/>
    <col min="12289" max="12289" width="1.140625" style="20" customWidth="1"/>
    <col min="12290" max="12290" width="4.7109375" style="20" bestFit="1" customWidth="1"/>
    <col min="12291" max="12291" width="5.42578125" style="20" bestFit="1" customWidth="1"/>
    <col min="12292" max="12292" width="5.5703125" style="20" bestFit="1" customWidth="1"/>
    <col min="12293" max="12293" width="5.42578125" style="20" bestFit="1" customWidth="1"/>
    <col min="12294" max="12295" width="7.28515625" style="20" bestFit="1" customWidth="1"/>
    <col min="12296" max="12296" width="7" style="20" bestFit="1" customWidth="1"/>
    <col min="12297" max="12297" width="4.5703125" style="20" bestFit="1" customWidth="1"/>
    <col min="12298" max="12298" width="7.42578125" style="20" bestFit="1" customWidth="1"/>
    <col min="12299" max="12300" width="8.42578125" style="20" bestFit="1" customWidth="1"/>
    <col min="12301" max="12306" width="6.85546875" style="20" bestFit="1" customWidth="1"/>
    <col min="12307" max="12308" width="8.42578125" style="20" bestFit="1" customWidth="1"/>
    <col min="12309" max="12314" width="6.85546875" style="20" bestFit="1" customWidth="1"/>
    <col min="12315" max="12315" width="6" style="20" bestFit="1" customWidth="1"/>
    <col min="12316" max="12529" width="11.42578125" style="20"/>
    <col min="12530" max="12530" width="19.28515625" style="20" bestFit="1" customWidth="1"/>
    <col min="12531" max="12531" width="8.42578125" style="20" bestFit="1" customWidth="1"/>
    <col min="12532" max="12532" width="5.5703125" style="20" bestFit="1" customWidth="1"/>
    <col min="12533" max="12533" width="4.7109375" style="20" bestFit="1" customWidth="1"/>
    <col min="12534" max="12534" width="5.42578125" style="20" bestFit="1" customWidth="1"/>
    <col min="12535" max="12535" width="0.85546875" style="20" customWidth="1"/>
    <col min="12536" max="12536" width="4.7109375" style="20" bestFit="1" customWidth="1"/>
    <col min="12537" max="12537" width="5.42578125" style="20" bestFit="1" customWidth="1"/>
    <col min="12538" max="12538" width="5.5703125" style="20" bestFit="1" customWidth="1"/>
    <col min="12539" max="12540" width="7.5703125" style="20" bestFit="1" customWidth="1"/>
    <col min="12541" max="12541" width="8.42578125" style="20" bestFit="1" customWidth="1"/>
    <col min="12542" max="12542" width="0.85546875" style="20" customWidth="1"/>
    <col min="12543" max="12544" width="3.85546875" style="20" customWidth="1"/>
    <col min="12545" max="12545" width="1.140625" style="20" customWidth="1"/>
    <col min="12546" max="12546" width="4.7109375" style="20" bestFit="1" customWidth="1"/>
    <col min="12547" max="12547" width="5.42578125" style="20" bestFit="1" customWidth="1"/>
    <col min="12548" max="12548" width="5.5703125" style="20" bestFit="1" customWidth="1"/>
    <col min="12549" max="12549" width="5.42578125" style="20" bestFit="1" customWidth="1"/>
    <col min="12550" max="12551" width="7.28515625" style="20" bestFit="1" customWidth="1"/>
    <col min="12552" max="12552" width="7" style="20" bestFit="1" customWidth="1"/>
    <col min="12553" max="12553" width="4.5703125" style="20" bestFit="1" customWidth="1"/>
    <col min="12554" max="12554" width="7.42578125" style="20" bestFit="1" customWidth="1"/>
    <col min="12555" max="12556" width="8.42578125" style="20" bestFit="1" customWidth="1"/>
    <col min="12557" max="12562" width="6.85546875" style="20" bestFit="1" customWidth="1"/>
    <col min="12563" max="12564" width="8.42578125" style="20" bestFit="1" customWidth="1"/>
    <col min="12565" max="12570" width="6.85546875" style="20" bestFit="1" customWidth="1"/>
    <col min="12571" max="12571" width="6" style="20" bestFit="1" customWidth="1"/>
    <col min="12572" max="12785" width="11.42578125" style="20"/>
    <col min="12786" max="12786" width="19.28515625" style="20" bestFit="1" customWidth="1"/>
    <col min="12787" max="12787" width="8.42578125" style="20" bestFit="1" customWidth="1"/>
    <col min="12788" max="12788" width="5.5703125" style="20" bestFit="1" customWidth="1"/>
    <col min="12789" max="12789" width="4.7109375" style="20" bestFit="1" customWidth="1"/>
    <col min="12790" max="12790" width="5.42578125" style="20" bestFit="1" customWidth="1"/>
    <col min="12791" max="12791" width="0.85546875" style="20" customWidth="1"/>
    <col min="12792" max="12792" width="4.7109375" style="20" bestFit="1" customWidth="1"/>
    <col min="12793" max="12793" width="5.42578125" style="20" bestFit="1" customWidth="1"/>
    <col min="12794" max="12794" width="5.5703125" style="20" bestFit="1" customWidth="1"/>
    <col min="12795" max="12796" width="7.5703125" style="20" bestFit="1" customWidth="1"/>
    <col min="12797" max="12797" width="8.42578125" style="20" bestFit="1" customWidth="1"/>
    <col min="12798" max="12798" width="0.85546875" style="20" customWidth="1"/>
    <col min="12799" max="12800" width="3.85546875" style="20" customWidth="1"/>
    <col min="12801" max="12801" width="1.140625" style="20" customWidth="1"/>
    <col min="12802" max="12802" width="4.7109375" style="20" bestFit="1" customWidth="1"/>
    <col min="12803" max="12803" width="5.42578125" style="20" bestFit="1" customWidth="1"/>
    <col min="12804" max="12804" width="5.5703125" style="20" bestFit="1" customWidth="1"/>
    <col min="12805" max="12805" width="5.42578125" style="20" bestFit="1" customWidth="1"/>
    <col min="12806" max="12807" width="7.28515625" style="20" bestFit="1" customWidth="1"/>
    <col min="12808" max="12808" width="7" style="20" bestFit="1" customWidth="1"/>
    <col min="12809" max="12809" width="4.5703125" style="20" bestFit="1" customWidth="1"/>
    <col min="12810" max="12810" width="7.42578125" style="20" bestFit="1" customWidth="1"/>
    <col min="12811" max="12812" width="8.42578125" style="20" bestFit="1" customWidth="1"/>
    <col min="12813" max="12818" width="6.85546875" style="20" bestFit="1" customWidth="1"/>
    <col min="12819" max="12820" width="8.42578125" style="20" bestFit="1" customWidth="1"/>
    <col min="12821" max="12826" width="6.85546875" style="20" bestFit="1" customWidth="1"/>
    <col min="12827" max="12827" width="6" style="20" bestFit="1" customWidth="1"/>
    <col min="12828" max="13041" width="11.42578125" style="20"/>
    <col min="13042" max="13042" width="19.28515625" style="20" bestFit="1" customWidth="1"/>
    <col min="13043" max="13043" width="8.42578125" style="20" bestFit="1" customWidth="1"/>
    <col min="13044" max="13044" width="5.5703125" style="20" bestFit="1" customWidth="1"/>
    <col min="13045" max="13045" width="4.7109375" style="20" bestFit="1" customWidth="1"/>
    <col min="13046" max="13046" width="5.42578125" style="20" bestFit="1" customWidth="1"/>
    <col min="13047" max="13047" width="0.85546875" style="20" customWidth="1"/>
    <col min="13048" max="13048" width="4.7109375" style="20" bestFit="1" customWidth="1"/>
    <col min="13049" max="13049" width="5.42578125" style="20" bestFit="1" customWidth="1"/>
    <col min="13050" max="13050" width="5.5703125" style="20" bestFit="1" customWidth="1"/>
    <col min="13051" max="13052" width="7.5703125" style="20" bestFit="1" customWidth="1"/>
    <col min="13053" max="13053" width="8.42578125" style="20" bestFit="1" customWidth="1"/>
    <col min="13054" max="13054" width="0.85546875" style="20" customWidth="1"/>
    <col min="13055" max="13056" width="3.85546875" style="20" customWidth="1"/>
    <col min="13057" max="13057" width="1.140625" style="20" customWidth="1"/>
    <col min="13058" max="13058" width="4.7109375" style="20" bestFit="1" customWidth="1"/>
    <col min="13059" max="13059" width="5.42578125" style="20" bestFit="1" customWidth="1"/>
    <col min="13060" max="13060" width="5.5703125" style="20" bestFit="1" customWidth="1"/>
    <col min="13061" max="13061" width="5.42578125" style="20" bestFit="1" customWidth="1"/>
    <col min="13062" max="13063" width="7.28515625" style="20" bestFit="1" customWidth="1"/>
    <col min="13064" max="13064" width="7" style="20" bestFit="1" customWidth="1"/>
    <col min="13065" max="13065" width="4.5703125" style="20" bestFit="1" customWidth="1"/>
    <col min="13066" max="13066" width="7.42578125" style="20" bestFit="1" customWidth="1"/>
    <col min="13067" max="13068" width="8.42578125" style="20" bestFit="1" customWidth="1"/>
    <col min="13069" max="13074" width="6.85546875" style="20" bestFit="1" customWidth="1"/>
    <col min="13075" max="13076" width="8.42578125" style="20" bestFit="1" customWidth="1"/>
    <col min="13077" max="13082" width="6.85546875" style="20" bestFit="1" customWidth="1"/>
    <col min="13083" max="13083" width="6" style="20" bestFit="1" customWidth="1"/>
    <col min="13084" max="13297" width="11.42578125" style="20"/>
    <col min="13298" max="13298" width="19.28515625" style="20" bestFit="1" customWidth="1"/>
    <col min="13299" max="13299" width="8.42578125" style="20" bestFit="1" customWidth="1"/>
    <col min="13300" max="13300" width="5.5703125" style="20" bestFit="1" customWidth="1"/>
    <col min="13301" max="13301" width="4.7109375" style="20" bestFit="1" customWidth="1"/>
    <col min="13302" max="13302" width="5.42578125" style="20" bestFit="1" customWidth="1"/>
    <col min="13303" max="13303" width="0.85546875" style="20" customWidth="1"/>
    <col min="13304" max="13304" width="4.7109375" style="20" bestFit="1" customWidth="1"/>
    <col min="13305" max="13305" width="5.42578125" style="20" bestFit="1" customWidth="1"/>
    <col min="13306" max="13306" width="5.5703125" style="20" bestFit="1" customWidth="1"/>
    <col min="13307" max="13308" width="7.5703125" style="20" bestFit="1" customWidth="1"/>
    <col min="13309" max="13309" width="8.42578125" style="20" bestFit="1" customWidth="1"/>
    <col min="13310" max="13310" width="0.85546875" style="20" customWidth="1"/>
    <col min="13311" max="13312" width="3.85546875" style="20" customWidth="1"/>
    <col min="13313" max="13313" width="1.140625" style="20" customWidth="1"/>
    <col min="13314" max="13314" width="4.7109375" style="20" bestFit="1" customWidth="1"/>
    <col min="13315" max="13315" width="5.42578125" style="20" bestFit="1" customWidth="1"/>
    <col min="13316" max="13316" width="5.5703125" style="20" bestFit="1" customWidth="1"/>
    <col min="13317" max="13317" width="5.42578125" style="20" bestFit="1" customWidth="1"/>
    <col min="13318" max="13319" width="7.28515625" style="20" bestFit="1" customWidth="1"/>
    <col min="13320" max="13320" width="7" style="20" bestFit="1" customWidth="1"/>
    <col min="13321" max="13321" width="4.5703125" style="20" bestFit="1" customWidth="1"/>
    <col min="13322" max="13322" width="7.42578125" style="20" bestFit="1" customWidth="1"/>
    <col min="13323" max="13324" width="8.42578125" style="20" bestFit="1" customWidth="1"/>
    <col min="13325" max="13330" width="6.85546875" style="20" bestFit="1" customWidth="1"/>
    <col min="13331" max="13332" width="8.42578125" style="20" bestFit="1" customWidth="1"/>
    <col min="13333" max="13338" width="6.85546875" style="20" bestFit="1" customWidth="1"/>
    <col min="13339" max="13339" width="6" style="20" bestFit="1" customWidth="1"/>
    <col min="13340" max="13553" width="11.42578125" style="20"/>
    <col min="13554" max="13554" width="19.28515625" style="20" bestFit="1" customWidth="1"/>
    <col min="13555" max="13555" width="8.42578125" style="20" bestFit="1" customWidth="1"/>
    <col min="13556" max="13556" width="5.5703125" style="20" bestFit="1" customWidth="1"/>
    <col min="13557" max="13557" width="4.7109375" style="20" bestFit="1" customWidth="1"/>
    <col min="13558" max="13558" width="5.42578125" style="20" bestFit="1" customWidth="1"/>
    <col min="13559" max="13559" width="0.85546875" style="20" customWidth="1"/>
    <col min="13560" max="13560" width="4.7109375" style="20" bestFit="1" customWidth="1"/>
    <col min="13561" max="13561" width="5.42578125" style="20" bestFit="1" customWidth="1"/>
    <col min="13562" max="13562" width="5.5703125" style="20" bestFit="1" customWidth="1"/>
    <col min="13563" max="13564" width="7.5703125" style="20" bestFit="1" customWidth="1"/>
    <col min="13565" max="13565" width="8.42578125" style="20" bestFit="1" customWidth="1"/>
    <col min="13566" max="13566" width="0.85546875" style="20" customWidth="1"/>
    <col min="13567" max="13568" width="3.85546875" style="20" customWidth="1"/>
    <col min="13569" max="13569" width="1.140625" style="20" customWidth="1"/>
    <col min="13570" max="13570" width="4.7109375" style="20" bestFit="1" customWidth="1"/>
    <col min="13571" max="13571" width="5.42578125" style="20" bestFit="1" customWidth="1"/>
    <col min="13572" max="13572" width="5.5703125" style="20" bestFit="1" customWidth="1"/>
    <col min="13573" max="13573" width="5.42578125" style="20" bestFit="1" customWidth="1"/>
    <col min="13574" max="13575" width="7.28515625" style="20" bestFit="1" customWidth="1"/>
    <col min="13576" max="13576" width="7" style="20" bestFit="1" customWidth="1"/>
    <col min="13577" max="13577" width="4.5703125" style="20" bestFit="1" customWidth="1"/>
    <col min="13578" max="13578" width="7.42578125" style="20" bestFit="1" customWidth="1"/>
    <col min="13579" max="13580" width="8.42578125" style="20" bestFit="1" customWidth="1"/>
    <col min="13581" max="13586" width="6.85546875" style="20" bestFit="1" customWidth="1"/>
    <col min="13587" max="13588" width="8.42578125" style="20" bestFit="1" customWidth="1"/>
    <col min="13589" max="13594" width="6.85546875" style="20" bestFit="1" customWidth="1"/>
    <col min="13595" max="13595" width="6" style="20" bestFit="1" customWidth="1"/>
    <col min="13596" max="13809" width="11.42578125" style="20"/>
    <col min="13810" max="13810" width="19.28515625" style="20" bestFit="1" customWidth="1"/>
    <col min="13811" max="13811" width="8.42578125" style="20" bestFit="1" customWidth="1"/>
    <col min="13812" max="13812" width="5.5703125" style="20" bestFit="1" customWidth="1"/>
    <col min="13813" max="13813" width="4.7109375" style="20" bestFit="1" customWidth="1"/>
    <col min="13814" max="13814" width="5.42578125" style="20" bestFit="1" customWidth="1"/>
    <col min="13815" max="13815" width="0.85546875" style="20" customWidth="1"/>
    <col min="13816" max="13816" width="4.7109375" style="20" bestFit="1" customWidth="1"/>
    <col min="13817" max="13817" width="5.42578125" style="20" bestFit="1" customWidth="1"/>
    <col min="13818" max="13818" width="5.5703125" style="20" bestFit="1" customWidth="1"/>
    <col min="13819" max="13820" width="7.5703125" style="20" bestFit="1" customWidth="1"/>
    <col min="13821" max="13821" width="8.42578125" style="20" bestFit="1" customWidth="1"/>
    <col min="13822" max="13822" width="0.85546875" style="20" customWidth="1"/>
    <col min="13823" max="13824" width="3.85546875" style="20" customWidth="1"/>
    <col min="13825" max="13825" width="1.140625" style="20" customWidth="1"/>
    <col min="13826" max="13826" width="4.7109375" style="20" bestFit="1" customWidth="1"/>
    <col min="13827" max="13827" width="5.42578125" style="20" bestFit="1" customWidth="1"/>
    <col min="13828" max="13828" width="5.5703125" style="20" bestFit="1" customWidth="1"/>
    <col min="13829" max="13829" width="5.42578125" style="20" bestFit="1" customWidth="1"/>
    <col min="13830" max="13831" width="7.28515625" style="20" bestFit="1" customWidth="1"/>
    <col min="13832" max="13832" width="7" style="20" bestFit="1" customWidth="1"/>
    <col min="13833" max="13833" width="4.5703125" style="20" bestFit="1" customWidth="1"/>
    <col min="13834" max="13834" width="7.42578125" style="20" bestFit="1" customWidth="1"/>
    <col min="13835" max="13836" width="8.42578125" style="20" bestFit="1" customWidth="1"/>
    <col min="13837" max="13842" width="6.85546875" style="20" bestFit="1" customWidth="1"/>
    <col min="13843" max="13844" width="8.42578125" style="20" bestFit="1" customWidth="1"/>
    <col min="13845" max="13850" width="6.85546875" style="20" bestFit="1" customWidth="1"/>
    <col min="13851" max="13851" width="6" style="20" bestFit="1" customWidth="1"/>
    <col min="13852" max="14065" width="11.42578125" style="20"/>
    <col min="14066" max="14066" width="19.28515625" style="20" bestFit="1" customWidth="1"/>
    <col min="14067" max="14067" width="8.42578125" style="20" bestFit="1" customWidth="1"/>
    <col min="14068" max="14068" width="5.5703125" style="20" bestFit="1" customWidth="1"/>
    <col min="14069" max="14069" width="4.7109375" style="20" bestFit="1" customWidth="1"/>
    <col min="14070" max="14070" width="5.42578125" style="20" bestFit="1" customWidth="1"/>
    <col min="14071" max="14071" width="0.85546875" style="20" customWidth="1"/>
    <col min="14072" max="14072" width="4.7109375" style="20" bestFit="1" customWidth="1"/>
    <col min="14073" max="14073" width="5.42578125" style="20" bestFit="1" customWidth="1"/>
    <col min="14074" max="14074" width="5.5703125" style="20" bestFit="1" customWidth="1"/>
    <col min="14075" max="14076" width="7.5703125" style="20" bestFit="1" customWidth="1"/>
    <col min="14077" max="14077" width="8.42578125" style="20" bestFit="1" customWidth="1"/>
    <col min="14078" max="14078" width="0.85546875" style="20" customWidth="1"/>
    <col min="14079" max="14080" width="3.85546875" style="20" customWidth="1"/>
    <col min="14081" max="14081" width="1.140625" style="20" customWidth="1"/>
    <col min="14082" max="14082" width="4.7109375" style="20" bestFit="1" customWidth="1"/>
    <col min="14083" max="14083" width="5.42578125" style="20" bestFit="1" customWidth="1"/>
    <col min="14084" max="14084" width="5.5703125" style="20" bestFit="1" customWidth="1"/>
    <col min="14085" max="14085" width="5.42578125" style="20" bestFit="1" customWidth="1"/>
    <col min="14086" max="14087" width="7.28515625" style="20" bestFit="1" customWidth="1"/>
    <col min="14088" max="14088" width="7" style="20" bestFit="1" customWidth="1"/>
    <col min="14089" max="14089" width="4.5703125" style="20" bestFit="1" customWidth="1"/>
    <col min="14090" max="14090" width="7.42578125" style="20" bestFit="1" customWidth="1"/>
    <col min="14091" max="14092" width="8.42578125" style="20" bestFit="1" customWidth="1"/>
    <col min="14093" max="14098" width="6.85546875" style="20" bestFit="1" customWidth="1"/>
    <col min="14099" max="14100" width="8.42578125" style="20" bestFit="1" customWidth="1"/>
    <col min="14101" max="14106" width="6.85546875" style="20" bestFit="1" customWidth="1"/>
    <col min="14107" max="14107" width="6" style="20" bestFit="1" customWidth="1"/>
    <col min="14108" max="14321" width="11.42578125" style="20"/>
    <col min="14322" max="14322" width="19.28515625" style="20" bestFit="1" customWidth="1"/>
    <col min="14323" max="14323" width="8.42578125" style="20" bestFit="1" customWidth="1"/>
    <col min="14324" max="14324" width="5.5703125" style="20" bestFit="1" customWidth="1"/>
    <col min="14325" max="14325" width="4.7109375" style="20" bestFit="1" customWidth="1"/>
    <col min="14326" max="14326" width="5.42578125" style="20" bestFit="1" customWidth="1"/>
    <col min="14327" max="14327" width="0.85546875" style="20" customWidth="1"/>
    <col min="14328" max="14328" width="4.7109375" style="20" bestFit="1" customWidth="1"/>
    <col min="14329" max="14329" width="5.42578125" style="20" bestFit="1" customWidth="1"/>
    <col min="14330" max="14330" width="5.5703125" style="20" bestFit="1" customWidth="1"/>
    <col min="14331" max="14332" width="7.5703125" style="20" bestFit="1" customWidth="1"/>
    <col min="14333" max="14333" width="8.42578125" style="20" bestFit="1" customWidth="1"/>
    <col min="14334" max="14334" width="0.85546875" style="20" customWidth="1"/>
    <col min="14335" max="14336" width="3.85546875" style="20" customWidth="1"/>
    <col min="14337" max="14337" width="1.140625" style="20" customWidth="1"/>
    <col min="14338" max="14338" width="4.7109375" style="20" bestFit="1" customWidth="1"/>
    <col min="14339" max="14339" width="5.42578125" style="20" bestFit="1" customWidth="1"/>
    <col min="14340" max="14340" width="5.5703125" style="20" bestFit="1" customWidth="1"/>
    <col min="14341" max="14341" width="5.42578125" style="20" bestFit="1" customWidth="1"/>
    <col min="14342" max="14343" width="7.28515625" style="20" bestFit="1" customWidth="1"/>
    <col min="14344" max="14344" width="7" style="20" bestFit="1" customWidth="1"/>
    <col min="14345" max="14345" width="4.5703125" style="20" bestFit="1" customWidth="1"/>
    <col min="14346" max="14346" width="7.42578125" style="20" bestFit="1" customWidth="1"/>
    <col min="14347" max="14348" width="8.42578125" style="20" bestFit="1" customWidth="1"/>
    <col min="14349" max="14354" width="6.85546875" style="20" bestFit="1" customWidth="1"/>
    <col min="14355" max="14356" width="8.42578125" style="20" bestFit="1" customWidth="1"/>
    <col min="14357" max="14362" width="6.85546875" style="20" bestFit="1" customWidth="1"/>
    <col min="14363" max="14363" width="6" style="20" bestFit="1" customWidth="1"/>
    <col min="14364" max="14577" width="11.42578125" style="20"/>
    <col min="14578" max="14578" width="19.28515625" style="20" bestFit="1" customWidth="1"/>
    <col min="14579" max="14579" width="8.42578125" style="20" bestFit="1" customWidth="1"/>
    <col min="14580" max="14580" width="5.5703125" style="20" bestFit="1" customWidth="1"/>
    <col min="14581" max="14581" width="4.7109375" style="20" bestFit="1" customWidth="1"/>
    <col min="14582" max="14582" width="5.42578125" style="20" bestFit="1" customWidth="1"/>
    <col min="14583" max="14583" width="0.85546875" style="20" customWidth="1"/>
    <col min="14584" max="14584" width="4.7109375" style="20" bestFit="1" customWidth="1"/>
    <col min="14585" max="14585" width="5.42578125" style="20" bestFit="1" customWidth="1"/>
    <col min="14586" max="14586" width="5.5703125" style="20" bestFit="1" customWidth="1"/>
    <col min="14587" max="14588" width="7.5703125" style="20" bestFit="1" customWidth="1"/>
    <col min="14589" max="14589" width="8.42578125" style="20" bestFit="1" customWidth="1"/>
    <col min="14590" max="14590" width="0.85546875" style="20" customWidth="1"/>
    <col min="14591" max="14592" width="3.85546875" style="20" customWidth="1"/>
    <col min="14593" max="14593" width="1.140625" style="20" customWidth="1"/>
    <col min="14594" max="14594" width="4.7109375" style="20" bestFit="1" customWidth="1"/>
    <col min="14595" max="14595" width="5.42578125" style="20" bestFit="1" customWidth="1"/>
    <col min="14596" max="14596" width="5.5703125" style="20" bestFit="1" customWidth="1"/>
    <col min="14597" max="14597" width="5.42578125" style="20" bestFit="1" customWidth="1"/>
    <col min="14598" max="14599" width="7.28515625" style="20" bestFit="1" customWidth="1"/>
    <col min="14600" max="14600" width="7" style="20" bestFit="1" customWidth="1"/>
    <col min="14601" max="14601" width="4.5703125" style="20" bestFit="1" customWidth="1"/>
    <col min="14602" max="14602" width="7.42578125" style="20" bestFit="1" customWidth="1"/>
    <col min="14603" max="14604" width="8.42578125" style="20" bestFit="1" customWidth="1"/>
    <col min="14605" max="14610" width="6.85546875" style="20" bestFit="1" customWidth="1"/>
    <col min="14611" max="14612" width="8.42578125" style="20" bestFit="1" customWidth="1"/>
    <col min="14613" max="14618" width="6.85546875" style="20" bestFit="1" customWidth="1"/>
    <col min="14619" max="14619" width="6" style="20" bestFit="1" customWidth="1"/>
    <col min="14620" max="14833" width="11.42578125" style="20"/>
    <col min="14834" max="14834" width="19.28515625" style="20" bestFit="1" customWidth="1"/>
    <col min="14835" max="14835" width="8.42578125" style="20" bestFit="1" customWidth="1"/>
    <col min="14836" max="14836" width="5.5703125" style="20" bestFit="1" customWidth="1"/>
    <col min="14837" max="14837" width="4.7109375" style="20" bestFit="1" customWidth="1"/>
    <col min="14838" max="14838" width="5.42578125" style="20" bestFit="1" customWidth="1"/>
    <col min="14839" max="14839" width="0.85546875" style="20" customWidth="1"/>
    <col min="14840" max="14840" width="4.7109375" style="20" bestFit="1" customWidth="1"/>
    <col min="14841" max="14841" width="5.42578125" style="20" bestFit="1" customWidth="1"/>
    <col min="14842" max="14842" width="5.5703125" style="20" bestFit="1" customWidth="1"/>
    <col min="14843" max="14844" width="7.5703125" style="20" bestFit="1" customWidth="1"/>
    <col min="14845" max="14845" width="8.42578125" style="20" bestFit="1" customWidth="1"/>
    <col min="14846" max="14846" width="0.85546875" style="20" customWidth="1"/>
    <col min="14847" max="14848" width="3.85546875" style="20" customWidth="1"/>
    <col min="14849" max="14849" width="1.140625" style="20" customWidth="1"/>
    <col min="14850" max="14850" width="4.7109375" style="20" bestFit="1" customWidth="1"/>
    <col min="14851" max="14851" width="5.42578125" style="20" bestFit="1" customWidth="1"/>
    <col min="14852" max="14852" width="5.5703125" style="20" bestFit="1" customWidth="1"/>
    <col min="14853" max="14853" width="5.42578125" style="20" bestFit="1" customWidth="1"/>
    <col min="14854" max="14855" width="7.28515625" style="20" bestFit="1" customWidth="1"/>
    <col min="14856" max="14856" width="7" style="20" bestFit="1" customWidth="1"/>
    <col min="14857" max="14857" width="4.5703125" style="20" bestFit="1" customWidth="1"/>
    <col min="14858" max="14858" width="7.42578125" style="20" bestFit="1" customWidth="1"/>
    <col min="14859" max="14860" width="8.42578125" style="20" bestFit="1" customWidth="1"/>
    <col min="14861" max="14866" width="6.85546875" style="20" bestFit="1" customWidth="1"/>
    <col min="14867" max="14868" width="8.42578125" style="20" bestFit="1" customWidth="1"/>
    <col min="14869" max="14874" width="6.85546875" style="20" bestFit="1" customWidth="1"/>
    <col min="14875" max="14875" width="6" style="20" bestFit="1" customWidth="1"/>
    <col min="14876" max="15089" width="11.42578125" style="20"/>
    <col min="15090" max="15090" width="19.28515625" style="20" bestFit="1" customWidth="1"/>
    <col min="15091" max="15091" width="8.42578125" style="20" bestFit="1" customWidth="1"/>
    <col min="15092" max="15092" width="5.5703125" style="20" bestFit="1" customWidth="1"/>
    <col min="15093" max="15093" width="4.7109375" style="20" bestFit="1" customWidth="1"/>
    <col min="15094" max="15094" width="5.42578125" style="20" bestFit="1" customWidth="1"/>
    <col min="15095" max="15095" width="0.85546875" style="20" customWidth="1"/>
    <col min="15096" max="15096" width="4.7109375" style="20" bestFit="1" customWidth="1"/>
    <col min="15097" max="15097" width="5.42578125" style="20" bestFit="1" customWidth="1"/>
    <col min="15098" max="15098" width="5.5703125" style="20" bestFit="1" customWidth="1"/>
    <col min="15099" max="15100" width="7.5703125" style="20" bestFit="1" customWidth="1"/>
    <col min="15101" max="15101" width="8.42578125" style="20" bestFit="1" customWidth="1"/>
    <col min="15102" max="15102" width="0.85546875" style="20" customWidth="1"/>
    <col min="15103" max="15104" width="3.85546875" style="20" customWidth="1"/>
    <col min="15105" max="15105" width="1.140625" style="20" customWidth="1"/>
    <col min="15106" max="15106" width="4.7109375" style="20" bestFit="1" customWidth="1"/>
    <col min="15107" max="15107" width="5.42578125" style="20" bestFit="1" customWidth="1"/>
    <col min="15108" max="15108" width="5.5703125" style="20" bestFit="1" customWidth="1"/>
    <col min="15109" max="15109" width="5.42578125" style="20" bestFit="1" customWidth="1"/>
    <col min="15110" max="15111" width="7.28515625" style="20" bestFit="1" customWidth="1"/>
    <col min="15112" max="15112" width="7" style="20" bestFit="1" customWidth="1"/>
    <col min="15113" max="15113" width="4.5703125" style="20" bestFit="1" customWidth="1"/>
    <col min="15114" max="15114" width="7.42578125" style="20" bestFit="1" customWidth="1"/>
    <col min="15115" max="15116" width="8.42578125" style="20" bestFit="1" customWidth="1"/>
    <col min="15117" max="15122" width="6.85546875" style="20" bestFit="1" customWidth="1"/>
    <col min="15123" max="15124" width="8.42578125" style="20" bestFit="1" customWidth="1"/>
    <col min="15125" max="15130" width="6.85546875" style="20" bestFit="1" customWidth="1"/>
    <col min="15131" max="15131" width="6" style="20" bestFit="1" customWidth="1"/>
    <col min="15132" max="15345" width="11.42578125" style="20"/>
    <col min="15346" max="15346" width="19.28515625" style="20" bestFit="1" customWidth="1"/>
    <col min="15347" max="15347" width="8.42578125" style="20" bestFit="1" customWidth="1"/>
    <col min="15348" max="15348" width="5.5703125" style="20" bestFit="1" customWidth="1"/>
    <col min="15349" max="15349" width="4.7109375" style="20" bestFit="1" customWidth="1"/>
    <col min="15350" max="15350" width="5.42578125" style="20" bestFit="1" customWidth="1"/>
    <col min="15351" max="15351" width="0.85546875" style="20" customWidth="1"/>
    <col min="15352" max="15352" width="4.7109375" style="20" bestFit="1" customWidth="1"/>
    <col min="15353" max="15353" width="5.42578125" style="20" bestFit="1" customWidth="1"/>
    <col min="15354" max="15354" width="5.5703125" style="20" bestFit="1" customWidth="1"/>
    <col min="15355" max="15356" width="7.5703125" style="20" bestFit="1" customWidth="1"/>
    <col min="15357" max="15357" width="8.42578125" style="20" bestFit="1" customWidth="1"/>
    <col min="15358" max="15358" width="0.85546875" style="20" customWidth="1"/>
    <col min="15359" max="15360" width="3.85546875" style="20" customWidth="1"/>
    <col min="15361" max="15361" width="1.140625" style="20" customWidth="1"/>
    <col min="15362" max="15362" width="4.7109375" style="20" bestFit="1" customWidth="1"/>
    <col min="15363" max="15363" width="5.42578125" style="20" bestFit="1" customWidth="1"/>
    <col min="15364" max="15364" width="5.5703125" style="20" bestFit="1" customWidth="1"/>
    <col min="15365" max="15365" width="5.42578125" style="20" bestFit="1" customWidth="1"/>
    <col min="15366" max="15367" width="7.28515625" style="20" bestFit="1" customWidth="1"/>
    <col min="15368" max="15368" width="7" style="20" bestFit="1" customWidth="1"/>
    <col min="15369" max="15369" width="4.5703125" style="20" bestFit="1" customWidth="1"/>
    <col min="15370" max="15370" width="7.42578125" style="20" bestFit="1" customWidth="1"/>
    <col min="15371" max="15372" width="8.42578125" style="20" bestFit="1" customWidth="1"/>
    <col min="15373" max="15378" width="6.85546875" style="20" bestFit="1" customWidth="1"/>
    <col min="15379" max="15380" width="8.42578125" style="20" bestFit="1" customWidth="1"/>
    <col min="15381" max="15386" width="6.85546875" style="20" bestFit="1" customWidth="1"/>
    <col min="15387" max="15387" width="6" style="20" bestFit="1" customWidth="1"/>
    <col min="15388" max="15601" width="11.42578125" style="20"/>
    <col min="15602" max="15602" width="19.28515625" style="20" bestFit="1" customWidth="1"/>
    <col min="15603" max="15603" width="8.42578125" style="20" bestFit="1" customWidth="1"/>
    <col min="15604" max="15604" width="5.5703125" style="20" bestFit="1" customWidth="1"/>
    <col min="15605" max="15605" width="4.7109375" style="20" bestFit="1" customWidth="1"/>
    <col min="15606" max="15606" width="5.42578125" style="20" bestFit="1" customWidth="1"/>
    <col min="15607" max="15607" width="0.85546875" style="20" customWidth="1"/>
    <col min="15608" max="15608" width="4.7109375" style="20" bestFit="1" customWidth="1"/>
    <col min="15609" max="15609" width="5.42578125" style="20" bestFit="1" customWidth="1"/>
    <col min="15610" max="15610" width="5.5703125" style="20" bestFit="1" customWidth="1"/>
    <col min="15611" max="15612" width="7.5703125" style="20" bestFit="1" customWidth="1"/>
    <col min="15613" max="15613" width="8.42578125" style="20" bestFit="1" customWidth="1"/>
    <col min="15614" max="15614" width="0.85546875" style="20" customWidth="1"/>
    <col min="15615" max="15616" width="3.85546875" style="20" customWidth="1"/>
    <col min="15617" max="15617" width="1.140625" style="20" customWidth="1"/>
    <col min="15618" max="15618" width="4.7109375" style="20" bestFit="1" customWidth="1"/>
    <col min="15619" max="15619" width="5.42578125" style="20" bestFit="1" customWidth="1"/>
    <col min="15620" max="15620" width="5.5703125" style="20" bestFit="1" customWidth="1"/>
    <col min="15621" max="15621" width="5.42578125" style="20" bestFit="1" customWidth="1"/>
    <col min="15622" max="15623" width="7.28515625" style="20" bestFit="1" customWidth="1"/>
    <col min="15624" max="15624" width="7" style="20" bestFit="1" customWidth="1"/>
    <col min="15625" max="15625" width="4.5703125" style="20" bestFit="1" customWidth="1"/>
    <col min="15626" max="15626" width="7.42578125" style="20" bestFit="1" customWidth="1"/>
    <col min="15627" max="15628" width="8.42578125" style="20" bestFit="1" customWidth="1"/>
    <col min="15629" max="15634" width="6.85546875" style="20" bestFit="1" customWidth="1"/>
    <col min="15635" max="15636" width="8.42578125" style="20" bestFit="1" customWidth="1"/>
    <col min="15637" max="15642" width="6.85546875" style="20" bestFit="1" customWidth="1"/>
    <col min="15643" max="15643" width="6" style="20" bestFit="1" customWidth="1"/>
    <col min="15644" max="15857" width="11.42578125" style="20"/>
    <col min="15858" max="15858" width="19.28515625" style="20" bestFit="1" customWidth="1"/>
    <col min="15859" max="15859" width="8.42578125" style="20" bestFit="1" customWidth="1"/>
    <col min="15860" max="15860" width="5.5703125" style="20" bestFit="1" customWidth="1"/>
    <col min="15861" max="15861" width="4.7109375" style="20" bestFit="1" customWidth="1"/>
    <col min="15862" max="15862" width="5.42578125" style="20" bestFit="1" customWidth="1"/>
    <col min="15863" max="15863" width="0.85546875" style="20" customWidth="1"/>
    <col min="15864" max="15864" width="4.7109375" style="20" bestFit="1" customWidth="1"/>
    <col min="15865" max="15865" width="5.42578125" style="20" bestFit="1" customWidth="1"/>
    <col min="15866" max="15866" width="5.5703125" style="20" bestFit="1" customWidth="1"/>
    <col min="15867" max="15868" width="7.5703125" style="20" bestFit="1" customWidth="1"/>
    <col min="15869" max="15869" width="8.42578125" style="20" bestFit="1" customWidth="1"/>
    <col min="15870" max="15870" width="0.85546875" style="20" customWidth="1"/>
    <col min="15871" max="15872" width="3.85546875" style="20" customWidth="1"/>
    <col min="15873" max="15873" width="1.140625" style="20" customWidth="1"/>
    <col min="15874" max="15874" width="4.7109375" style="20" bestFit="1" customWidth="1"/>
    <col min="15875" max="15875" width="5.42578125" style="20" bestFit="1" customWidth="1"/>
    <col min="15876" max="15876" width="5.5703125" style="20" bestFit="1" customWidth="1"/>
    <col min="15877" max="15877" width="5.42578125" style="20" bestFit="1" customWidth="1"/>
    <col min="15878" max="15879" width="7.28515625" style="20" bestFit="1" customWidth="1"/>
    <col min="15880" max="15880" width="7" style="20" bestFit="1" customWidth="1"/>
    <col min="15881" max="15881" width="4.5703125" style="20" bestFit="1" customWidth="1"/>
    <col min="15882" max="15882" width="7.42578125" style="20" bestFit="1" customWidth="1"/>
    <col min="15883" max="15884" width="8.42578125" style="20" bestFit="1" customWidth="1"/>
    <col min="15885" max="15890" width="6.85546875" style="20" bestFit="1" customWidth="1"/>
    <col min="15891" max="15892" width="8.42578125" style="20" bestFit="1" customWidth="1"/>
    <col min="15893" max="15898" width="6.85546875" style="20" bestFit="1" customWidth="1"/>
    <col min="15899" max="15899" width="6" style="20" bestFit="1" customWidth="1"/>
    <col min="15900" max="16113" width="11.42578125" style="20"/>
    <col min="16114" max="16114" width="19.28515625" style="20" bestFit="1" customWidth="1"/>
    <col min="16115" max="16115" width="8.42578125" style="20" bestFit="1" customWidth="1"/>
    <col min="16116" max="16116" width="5.5703125" style="20" bestFit="1" customWidth="1"/>
    <col min="16117" max="16117" width="4.7109375" style="20" bestFit="1" customWidth="1"/>
    <col min="16118" max="16118" width="5.42578125" style="20" bestFit="1" customWidth="1"/>
    <col min="16119" max="16119" width="0.85546875" style="20" customWidth="1"/>
    <col min="16120" max="16120" width="4.7109375" style="20" bestFit="1" customWidth="1"/>
    <col min="16121" max="16121" width="5.42578125" style="20" bestFit="1" customWidth="1"/>
    <col min="16122" max="16122" width="5.5703125" style="20" bestFit="1" customWidth="1"/>
    <col min="16123" max="16124" width="7.5703125" style="20" bestFit="1" customWidth="1"/>
    <col min="16125" max="16125" width="8.42578125" style="20" bestFit="1" customWidth="1"/>
    <col min="16126" max="16126" width="0.85546875" style="20" customWidth="1"/>
    <col min="16127" max="16128" width="3.85546875" style="20" customWidth="1"/>
    <col min="16129" max="16129" width="1.140625" style="20" customWidth="1"/>
    <col min="16130" max="16130" width="4.7109375" style="20" bestFit="1" customWidth="1"/>
    <col min="16131" max="16131" width="5.42578125" style="20" bestFit="1" customWidth="1"/>
    <col min="16132" max="16132" width="5.5703125" style="20" bestFit="1" customWidth="1"/>
    <col min="16133" max="16133" width="5.42578125" style="20" bestFit="1" customWidth="1"/>
    <col min="16134" max="16135" width="7.28515625" style="20" bestFit="1" customWidth="1"/>
    <col min="16136" max="16136" width="7" style="20" bestFit="1" customWidth="1"/>
    <col min="16137" max="16137" width="4.5703125" style="20" bestFit="1" customWidth="1"/>
    <col min="16138" max="16138" width="7.42578125" style="20" bestFit="1" customWidth="1"/>
    <col min="16139" max="16140" width="8.42578125" style="20" bestFit="1" customWidth="1"/>
    <col min="16141" max="16146" width="6.85546875" style="20" bestFit="1" customWidth="1"/>
    <col min="16147" max="16148" width="8.42578125" style="20" bestFit="1" customWidth="1"/>
    <col min="16149" max="16154" width="6.85546875" style="20" bestFit="1" customWidth="1"/>
    <col min="16155" max="16155" width="6" style="20" bestFit="1" customWidth="1"/>
    <col min="16156" max="16384" width="11.42578125" style="20"/>
  </cols>
  <sheetData>
    <row r="1" spans="1:27" s="3" customFormat="1" ht="19.5" thickBot="1" x14ac:dyDescent="0.35">
      <c r="A1" s="378" t="s">
        <v>263</v>
      </c>
      <c r="B1" s="378"/>
      <c r="C1" s="378"/>
      <c r="D1" s="378"/>
      <c r="E1" s="378"/>
      <c r="F1" s="378"/>
      <c r="G1" s="378"/>
      <c r="H1" s="378"/>
      <c r="I1" s="18"/>
      <c r="J1" s="179"/>
      <c r="K1" s="285" t="s">
        <v>195</v>
      </c>
      <c r="L1" s="179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s="3" customFormat="1" x14ac:dyDescent="0.2">
      <c r="A2" s="378" t="s">
        <v>151</v>
      </c>
      <c r="B2" s="378"/>
      <c r="C2" s="378"/>
      <c r="D2" s="378"/>
      <c r="E2" s="378"/>
      <c r="F2" s="378"/>
      <c r="G2" s="378"/>
      <c r="H2" s="378"/>
      <c r="I2" s="18"/>
      <c r="J2" s="179"/>
      <c r="K2" s="179"/>
      <c r="L2" s="179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s="3" customFormat="1" x14ac:dyDescent="0.2">
      <c r="A3" s="378" t="s">
        <v>361</v>
      </c>
      <c r="B3" s="378"/>
      <c r="C3" s="378"/>
      <c r="D3" s="378"/>
      <c r="E3" s="378"/>
      <c r="F3" s="378"/>
      <c r="G3" s="378"/>
      <c r="H3" s="37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s="3" customFormat="1" x14ac:dyDescent="0.2">
      <c r="A4" s="378" t="s">
        <v>177</v>
      </c>
      <c r="B4" s="378"/>
      <c r="C4" s="378"/>
      <c r="D4" s="378"/>
      <c r="E4" s="378"/>
      <c r="F4" s="378"/>
      <c r="G4" s="378"/>
      <c r="H4" s="37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s="3" customFormat="1" x14ac:dyDescent="0.2">
      <c r="A5" s="378" t="s">
        <v>409</v>
      </c>
      <c r="B5" s="378"/>
      <c r="C5" s="378"/>
      <c r="D5" s="378"/>
      <c r="E5" s="378"/>
      <c r="F5" s="378"/>
      <c r="G5" s="378"/>
      <c r="H5" s="37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 s="3" customFormat="1" ht="13.5" thickBot="1" x14ac:dyDescent="0.25">
      <c r="A6" s="6"/>
      <c r="B6" s="6"/>
      <c r="C6" s="6"/>
      <c r="D6" s="6"/>
      <c r="E6" s="6"/>
      <c r="F6" s="6"/>
      <c r="G6" s="6"/>
      <c r="H6" s="6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 s="75" customFormat="1" x14ac:dyDescent="0.2">
      <c r="A7" s="353" t="s">
        <v>45</v>
      </c>
      <c r="B7" s="353" t="s">
        <v>0</v>
      </c>
      <c r="C7" s="355" t="s">
        <v>183</v>
      </c>
      <c r="D7" s="29" t="s">
        <v>168</v>
      </c>
      <c r="E7" s="29" t="s">
        <v>169</v>
      </c>
      <c r="F7" s="29" t="s">
        <v>172</v>
      </c>
      <c r="G7" s="29" t="s">
        <v>173</v>
      </c>
      <c r="H7" s="353" t="s">
        <v>167</v>
      </c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</row>
    <row r="8" spans="1:27" s="75" customFormat="1" ht="13.5" thickBot="1" x14ac:dyDescent="0.25">
      <c r="A8" s="354"/>
      <c r="B8" s="354"/>
      <c r="C8" s="354"/>
      <c r="D8" s="30" t="s">
        <v>261</v>
      </c>
      <c r="E8" s="30" t="s">
        <v>262</v>
      </c>
      <c r="F8" s="30" t="s">
        <v>261</v>
      </c>
      <c r="G8" s="30" t="s">
        <v>262</v>
      </c>
      <c r="H8" s="354" t="s">
        <v>167</v>
      </c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</row>
    <row r="9" spans="1:27" s="5" customFormat="1" ht="15" customHeight="1" x14ac:dyDescent="0.2">
      <c r="A9" s="383" t="s">
        <v>5</v>
      </c>
      <c r="B9" s="383"/>
      <c r="C9" s="383"/>
      <c r="D9" s="383"/>
      <c r="E9" s="383"/>
      <c r="F9" s="383"/>
      <c r="G9" s="383"/>
      <c r="H9" s="383"/>
    </row>
    <row r="10" spans="1:27" x14ac:dyDescent="0.2">
      <c r="A10" s="45"/>
      <c r="B10" s="48"/>
      <c r="C10" s="48"/>
      <c r="D10" s="48"/>
      <c r="E10" s="48"/>
      <c r="F10" s="48"/>
      <c r="G10" s="48"/>
      <c r="H10" s="48"/>
    </row>
    <row r="11" spans="1:27" s="25" customFormat="1" ht="13.5" x14ac:dyDescent="0.25">
      <c r="A11" s="47" t="s">
        <v>0</v>
      </c>
      <c r="B11" s="214">
        <f>SUM(B13:B29)</f>
        <v>35058</v>
      </c>
      <c r="C11" s="214">
        <f t="shared" ref="C11:H11" si="0">SUM(C13:C29)</f>
        <v>1058</v>
      </c>
      <c r="D11" s="214">
        <f t="shared" si="0"/>
        <v>387</v>
      </c>
      <c r="E11" s="214">
        <f t="shared" si="0"/>
        <v>25855</v>
      </c>
      <c r="F11" s="214">
        <f t="shared" si="0"/>
        <v>119</v>
      </c>
      <c r="G11" s="214">
        <f t="shared" si="0"/>
        <v>6653</v>
      </c>
      <c r="H11" s="214">
        <f t="shared" si="0"/>
        <v>986</v>
      </c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</row>
    <row r="12" spans="1:27" x14ac:dyDescent="0.2">
      <c r="A12" s="45"/>
      <c r="B12" s="215"/>
      <c r="C12" s="215"/>
      <c r="D12" s="215"/>
      <c r="E12" s="215"/>
      <c r="F12" s="215"/>
      <c r="G12" s="215"/>
      <c r="H12" s="215"/>
    </row>
    <row r="13" spans="1:27" x14ac:dyDescent="0.2">
      <c r="A13" s="52" t="s">
        <v>180</v>
      </c>
      <c r="B13" s="215">
        <v>18024</v>
      </c>
      <c r="C13" s="215">
        <v>135</v>
      </c>
      <c r="D13" s="215">
        <v>119</v>
      </c>
      <c r="E13" s="215">
        <v>17401</v>
      </c>
      <c r="F13" s="215">
        <v>7</v>
      </c>
      <c r="G13" s="215">
        <v>135</v>
      </c>
      <c r="H13" s="215">
        <v>227</v>
      </c>
    </row>
    <row r="14" spans="1:27" x14ac:dyDescent="0.2">
      <c r="A14" s="52" t="s">
        <v>112</v>
      </c>
      <c r="B14" s="215">
        <v>1321</v>
      </c>
      <c r="C14" s="215">
        <v>24</v>
      </c>
      <c r="D14" s="215">
        <v>14</v>
      </c>
      <c r="E14" s="215">
        <v>1273</v>
      </c>
      <c r="F14" s="215">
        <v>0</v>
      </c>
      <c r="G14" s="215">
        <v>5</v>
      </c>
      <c r="H14" s="215">
        <v>5</v>
      </c>
    </row>
    <row r="15" spans="1:27" x14ac:dyDescent="0.2">
      <c r="A15" s="52" t="s">
        <v>113</v>
      </c>
      <c r="B15" s="215">
        <v>99</v>
      </c>
      <c r="C15" s="215">
        <v>0</v>
      </c>
      <c r="D15" s="215">
        <v>0</v>
      </c>
      <c r="E15" s="215">
        <v>89</v>
      </c>
      <c r="F15" s="215">
        <v>0</v>
      </c>
      <c r="G15" s="215">
        <v>3</v>
      </c>
      <c r="H15" s="215">
        <v>7</v>
      </c>
    </row>
    <row r="16" spans="1:27" x14ac:dyDescent="0.2">
      <c r="A16" s="52" t="s">
        <v>64</v>
      </c>
      <c r="B16" s="215">
        <v>4269</v>
      </c>
      <c r="C16" s="215">
        <v>49</v>
      </c>
      <c r="D16" s="215">
        <v>59</v>
      </c>
      <c r="E16" s="215">
        <v>3649</v>
      </c>
      <c r="F16" s="215">
        <v>8</v>
      </c>
      <c r="G16" s="215">
        <v>341</v>
      </c>
      <c r="H16" s="215">
        <v>163</v>
      </c>
    </row>
    <row r="17" spans="1:8" x14ac:dyDescent="0.2">
      <c r="A17" s="52" t="s">
        <v>63</v>
      </c>
      <c r="B17" s="215">
        <v>119</v>
      </c>
      <c r="C17" s="215">
        <v>8</v>
      </c>
      <c r="D17" s="215">
        <v>2</v>
      </c>
      <c r="E17" s="215">
        <v>80</v>
      </c>
      <c r="F17" s="215">
        <v>3</v>
      </c>
      <c r="G17" s="215">
        <v>19</v>
      </c>
      <c r="H17" s="215">
        <v>7</v>
      </c>
    </row>
    <row r="18" spans="1:8" x14ac:dyDescent="0.2">
      <c r="A18" s="52" t="s">
        <v>92</v>
      </c>
      <c r="B18" s="215">
        <v>22</v>
      </c>
      <c r="C18" s="215">
        <v>3</v>
      </c>
      <c r="D18" s="215">
        <v>0</v>
      </c>
      <c r="E18" s="215">
        <v>18</v>
      </c>
      <c r="F18" s="215">
        <v>0</v>
      </c>
      <c r="G18" s="215">
        <v>0</v>
      </c>
      <c r="H18" s="215">
        <v>1</v>
      </c>
    </row>
    <row r="19" spans="1:8" x14ac:dyDescent="0.2">
      <c r="A19" s="52" t="s">
        <v>66</v>
      </c>
      <c r="B19" s="215">
        <v>2415</v>
      </c>
      <c r="C19" s="215">
        <v>26</v>
      </c>
      <c r="D19" s="215">
        <v>14</v>
      </c>
      <c r="E19" s="215">
        <v>398</v>
      </c>
      <c r="F19" s="215">
        <v>15</v>
      </c>
      <c r="G19" s="215">
        <v>1914</v>
      </c>
      <c r="H19" s="215">
        <v>48</v>
      </c>
    </row>
    <row r="20" spans="1:8" s="69" customFormat="1" x14ac:dyDescent="0.2">
      <c r="A20" s="52" t="s">
        <v>67</v>
      </c>
      <c r="B20" s="215">
        <v>1768</v>
      </c>
      <c r="C20" s="215">
        <v>39</v>
      </c>
      <c r="D20" s="215">
        <v>18</v>
      </c>
      <c r="E20" s="215">
        <v>266</v>
      </c>
      <c r="F20" s="215">
        <v>30</v>
      </c>
      <c r="G20" s="215">
        <v>1382</v>
      </c>
      <c r="H20" s="215">
        <v>33</v>
      </c>
    </row>
    <row r="21" spans="1:8" s="69" customFormat="1" x14ac:dyDescent="0.2">
      <c r="A21" s="52" t="s">
        <v>65</v>
      </c>
      <c r="B21" s="215">
        <v>1981</v>
      </c>
      <c r="C21" s="215">
        <v>220</v>
      </c>
      <c r="D21" s="215">
        <v>91</v>
      </c>
      <c r="E21" s="215">
        <v>1297</v>
      </c>
      <c r="F21" s="215">
        <v>8</v>
      </c>
      <c r="G21" s="215">
        <v>291</v>
      </c>
      <c r="H21" s="215">
        <v>74</v>
      </c>
    </row>
    <row r="22" spans="1:8" s="69" customFormat="1" x14ac:dyDescent="0.2">
      <c r="A22" s="52" t="s">
        <v>93</v>
      </c>
      <c r="B22" s="215">
        <v>1540</v>
      </c>
      <c r="C22" s="215">
        <v>33</v>
      </c>
      <c r="D22" s="215">
        <v>12</v>
      </c>
      <c r="E22" s="215">
        <v>224</v>
      </c>
      <c r="F22" s="215">
        <v>17</v>
      </c>
      <c r="G22" s="215">
        <v>1206</v>
      </c>
      <c r="H22" s="215">
        <v>48</v>
      </c>
    </row>
    <row r="23" spans="1:8" s="69" customFormat="1" x14ac:dyDescent="0.2">
      <c r="A23" s="124" t="s">
        <v>78</v>
      </c>
      <c r="B23" s="215">
        <v>812</v>
      </c>
      <c r="C23" s="215">
        <v>28</v>
      </c>
      <c r="D23" s="215">
        <v>13</v>
      </c>
      <c r="E23" s="215">
        <v>108</v>
      </c>
      <c r="F23" s="215">
        <v>11</v>
      </c>
      <c r="G23" s="215">
        <v>624</v>
      </c>
      <c r="H23" s="215">
        <v>28</v>
      </c>
    </row>
    <row r="24" spans="1:8" s="69" customFormat="1" x14ac:dyDescent="0.2">
      <c r="A24" s="124" t="s">
        <v>69</v>
      </c>
      <c r="B24" s="215">
        <v>258</v>
      </c>
      <c r="C24" s="215">
        <v>16</v>
      </c>
      <c r="D24" s="215">
        <v>0</v>
      </c>
      <c r="E24" s="215">
        <v>19</v>
      </c>
      <c r="F24" s="215">
        <v>10</v>
      </c>
      <c r="G24" s="215">
        <v>211</v>
      </c>
      <c r="H24" s="215">
        <v>2</v>
      </c>
    </row>
    <row r="25" spans="1:8" s="69" customFormat="1" x14ac:dyDescent="0.2">
      <c r="A25" s="124" t="s">
        <v>68</v>
      </c>
      <c r="B25" s="215">
        <v>488</v>
      </c>
      <c r="C25" s="215">
        <v>17</v>
      </c>
      <c r="D25" s="215">
        <v>3</v>
      </c>
      <c r="E25" s="215">
        <v>50</v>
      </c>
      <c r="F25" s="215">
        <v>7</v>
      </c>
      <c r="G25" s="215">
        <v>403</v>
      </c>
      <c r="H25" s="215">
        <v>8</v>
      </c>
    </row>
    <row r="26" spans="1:8" s="69" customFormat="1" x14ac:dyDescent="0.2">
      <c r="A26" s="124" t="s">
        <v>393</v>
      </c>
      <c r="B26" s="215">
        <v>281</v>
      </c>
      <c r="C26" s="215">
        <v>199</v>
      </c>
      <c r="D26" s="215">
        <v>10</v>
      </c>
      <c r="E26" s="215">
        <v>65</v>
      </c>
      <c r="F26" s="215">
        <v>0</v>
      </c>
      <c r="G26" s="215">
        <v>1</v>
      </c>
      <c r="H26" s="215">
        <v>6</v>
      </c>
    </row>
    <row r="27" spans="1:8" s="69" customFormat="1" x14ac:dyDescent="0.2">
      <c r="A27" s="124" t="s">
        <v>410</v>
      </c>
      <c r="B27" s="215">
        <v>252</v>
      </c>
      <c r="C27" s="215">
        <v>212</v>
      </c>
      <c r="D27" s="215">
        <v>6</v>
      </c>
      <c r="E27" s="215">
        <v>26</v>
      </c>
      <c r="F27" s="215">
        <v>0</v>
      </c>
      <c r="G27" s="215">
        <v>1</v>
      </c>
      <c r="H27" s="215">
        <v>7</v>
      </c>
    </row>
    <row r="28" spans="1:8" s="69" customFormat="1" x14ac:dyDescent="0.2">
      <c r="A28" s="124" t="s">
        <v>94</v>
      </c>
      <c r="B28" s="215">
        <v>979</v>
      </c>
      <c r="C28" s="215">
        <v>1</v>
      </c>
      <c r="D28" s="215">
        <v>13</v>
      </c>
      <c r="E28" s="215">
        <v>815</v>
      </c>
      <c r="F28" s="215">
        <v>1</v>
      </c>
      <c r="G28" s="215">
        <v>80</v>
      </c>
      <c r="H28" s="215">
        <v>69</v>
      </c>
    </row>
    <row r="29" spans="1:8" s="69" customFormat="1" x14ac:dyDescent="0.2">
      <c r="A29" s="124" t="s">
        <v>95</v>
      </c>
      <c r="B29" s="215">
        <v>430</v>
      </c>
      <c r="C29" s="215">
        <v>48</v>
      </c>
      <c r="D29" s="215">
        <v>13</v>
      </c>
      <c r="E29" s="215">
        <v>77</v>
      </c>
      <c r="F29" s="215">
        <v>2</v>
      </c>
      <c r="G29" s="215">
        <v>37</v>
      </c>
      <c r="H29" s="215">
        <v>253</v>
      </c>
    </row>
    <row r="30" spans="1:8" s="69" customFormat="1" x14ac:dyDescent="0.2">
      <c r="A30" s="115"/>
      <c r="B30" s="48"/>
      <c r="C30" s="48"/>
      <c r="D30" s="48"/>
      <c r="E30" s="48"/>
      <c r="F30" s="48"/>
      <c r="G30" s="48"/>
      <c r="H30" s="48"/>
    </row>
    <row r="31" spans="1:8" s="5" customFormat="1" x14ac:dyDescent="0.2">
      <c r="A31" s="360" t="s">
        <v>11</v>
      </c>
      <c r="B31" s="360"/>
      <c r="C31" s="360"/>
      <c r="D31" s="360"/>
      <c r="E31" s="360"/>
      <c r="F31" s="360"/>
      <c r="G31" s="360"/>
      <c r="H31" s="360"/>
    </row>
    <row r="32" spans="1:8" s="5" customFormat="1" x14ac:dyDescent="0.2">
      <c r="A32" s="95"/>
      <c r="B32" s="95"/>
      <c r="C32" s="95"/>
      <c r="D32" s="95"/>
      <c r="E32" s="95"/>
      <c r="F32" s="95"/>
      <c r="G32" s="7"/>
      <c r="H32" s="7"/>
    </row>
    <row r="33" spans="1:8" s="3" customFormat="1" x14ac:dyDescent="0.2">
      <c r="A33" s="54" t="s">
        <v>0</v>
      </c>
      <c r="B33" s="57">
        <f>SUM(C33:H33)</f>
        <v>100</v>
      </c>
      <c r="C33" s="57">
        <f>+C11/B11*100</f>
        <v>3.0178561241371442</v>
      </c>
      <c r="D33" s="57">
        <f>+D11/B11*100</f>
        <v>1.1038849905870274</v>
      </c>
      <c r="E33" s="57">
        <f>+E11/B11*100</f>
        <v>73.749215585601007</v>
      </c>
      <c r="F33" s="57">
        <f>+F11/B11*100</f>
        <v>0.33943750356551999</v>
      </c>
      <c r="G33" s="57">
        <f>+G11/B11*100</f>
        <v>18.977123623709282</v>
      </c>
      <c r="H33" s="57">
        <f>+H11/B11*100</f>
        <v>2.8124821724000229</v>
      </c>
    </row>
    <row r="34" spans="1:8" s="5" customFormat="1" x14ac:dyDescent="0.2">
      <c r="A34" s="7"/>
      <c r="B34" s="58"/>
      <c r="C34" s="57"/>
      <c r="D34" s="57"/>
      <c r="E34" s="57"/>
      <c r="F34" s="57"/>
      <c r="G34" s="57"/>
      <c r="H34" s="57"/>
    </row>
    <row r="35" spans="1:8" s="5" customFormat="1" x14ac:dyDescent="0.2">
      <c r="A35" s="32" t="s">
        <v>180</v>
      </c>
      <c r="B35" s="40">
        <f>SUM(C35:H35)</f>
        <v>99.999999999999986</v>
      </c>
      <c r="C35" s="40">
        <f t="shared" ref="C35:C51" si="1">+C13/B13*100</f>
        <v>0.74900133155792281</v>
      </c>
      <c r="D35" s="40">
        <f t="shared" ref="D35" si="2">+D13/B13*100</f>
        <v>0.66023080337328011</v>
      </c>
      <c r="E35" s="40">
        <f t="shared" ref="E35" si="3">+E13/B13*100</f>
        <v>96.543497558810472</v>
      </c>
      <c r="F35" s="40">
        <f t="shared" ref="F35" si="4">+F13/B13*100</f>
        <v>3.8837106080781177E-2</v>
      </c>
      <c r="G35" s="40">
        <f t="shared" ref="G35" si="5">+G13/B13*100</f>
        <v>0.74900133155792281</v>
      </c>
      <c r="H35" s="40">
        <f t="shared" ref="H35" si="6">+H13/B13*100</f>
        <v>1.2594318686196184</v>
      </c>
    </row>
    <row r="36" spans="1:8" s="5" customFormat="1" x14ac:dyDescent="0.2">
      <c r="A36" s="52" t="s">
        <v>112</v>
      </c>
      <c r="B36" s="40">
        <f t="shared" ref="B36:B51" si="7">SUM(C36:H36)</f>
        <v>100.00000000000001</v>
      </c>
      <c r="C36" s="40">
        <f t="shared" si="1"/>
        <v>1.8168054504163513</v>
      </c>
      <c r="D36" s="40">
        <f t="shared" ref="D36:D51" si="8">+D14/B14*100</f>
        <v>1.0598031794095382</v>
      </c>
      <c r="E36" s="40">
        <f t="shared" ref="E36:E51" si="9">+E14/B14*100</f>
        <v>96.366389099167293</v>
      </c>
      <c r="F36" s="40">
        <f t="shared" ref="F36:F51" si="10">+F14/B14*100</f>
        <v>0</v>
      </c>
      <c r="G36" s="40">
        <f t="shared" ref="G36:G51" si="11">+G14/B14*100</f>
        <v>0.37850113550340653</v>
      </c>
      <c r="H36" s="40">
        <f t="shared" ref="H36:H51" si="12">+H14/B14*100</f>
        <v>0.37850113550340653</v>
      </c>
    </row>
    <row r="37" spans="1:8" s="5" customFormat="1" x14ac:dyDescent="0.2">
      <c r="A37" s="32" t="s">
        <v>113</v>
      </c>
      <c r="B37" s="40">
        <f t="shared" si="7"/>
        <v>100</v>
      </c>
      <c r="C37" s="40">
        <f t="shared" si="1"/>
        <v>0</v>
      </c>
      <c r="D37" s="40">
        <f t="shared" si="8"/>
        <v>0</v>
      </c>
      <c r="E37" s="40">
        <f t="shared" si="9"/>
        <v>89.898989898989896</v>
      </c>
      <c r="F37" s="40">
        <f t="shared" si="10"/>
        <v>0</v>
      </c>
      <c r="G37" s="40">
        <f t="shared" si="11"/>
        <v>3.0303030303030303</v>
      </c>
      <c r="H37" s="40">
        <f t="shared" si="12"/>
        <v>7.0707070707070701</v>
      </c>
    </row>
    <row r="38" spans="1:8" s="5" customFormat="1" x14ac:dyDescent="0.2">
      <c r="A38" s="32" t="s">
        <v>64</v>
      </c>
      <c r="B38" s="40">
        <f t="shared" si="7"/>
        <v>100</v>
      </c>
      <c r="C38" s="40">
        <f t="shared" si="1"/>
        <v>1.1478097915202623</v>
      </c>
      <c r="D38" s="40">
        <f t="shared" si="8"/>
        <v>1.3820566877488873</v>
      </c>
      <c r="E38" s="40">
        <f t="shared" si="9"/>
        <v>85.476692433825249</v>
      </c>
      <c r="F38" s="40">
        <f t="shared" si="10"/>
        <v>0.18739751698289997</v>
      </c>
      <c r="G38" s="40">
        <f t="shared" si="11"/>
        <v>7.9878191613961116</v>
      </c>
      <c r="H38" s="40">
        <f t="shared" si="12"/>
        <v>3.8182244085265866</v>
      </c>
    </row>
    <row r="39" spans="1:8" s="5" customFormat="1" x14ac:dyDescent="0.2">
      <c r="A39" s="32" t="s">
        <v>63</v>
      </c>
      <c r="B39" s="40">
        <f t="shared" si="7"/>
        <v>100</v>
      </c>
      <c r="C39" s="40">
        <f t="shared" si="1"/>
        <v>6.7226890756302522</v>
      </c>
      <c r="D39" s="40">
        <f t="shared" si="8"/>
        <v>1.680672268907563</v>
      </c>
      <c r="E39" s="40">
        <f t="shared" si="9"/>
        <v>67.226890756302524</v>
      </c>
      <c r="F39" s="40">
        <f t="shared" si="10"/>
        <v>2.5210084033613445</v>
      </c>
      <c r="G39" s="40">
        <f t="shared" si="11"/>
        <v>15.966386554621847</v>
      </c>
      <c r="H39" s="40">
        <f t="shared" si="12"/>
        <v>5.8823529411764701</v>
      </c>
    </row>
    <row r="40" spans="1:8" s="5" customFormat="1" x14ac:dyDescent="0.2">
      <c r="A40" s="32" t="s">
        <v>92</v>
      </c>
      <c r="B40" s="40">
        <f t="shared" si="7"/>
        <v>100.00000000000001</v>
      </c>
      <c r="C40" s="40">
        <f t="shared" si="1"/>
        <v>13.636363636363635</v>
      </c>
      <c r="D40" s="40">
        <f t="shared" si="8"/>
        <v>0</v>
      </c>
      <c r="E40" s="40">
        <f t="shared" si="9"/>
        <v>81.818181818181827</v>
      </c>
      <c r="F40" s="40">
        <f t="shared" si="10"/>
        <v>0</v>
      </c>
      <c r="G40" s="40">
        <f t="shared" si="11"/>
        <v>0</v>
      </c>
      <c r="H40" s="40">
        <f t="shared" si="12"/>
        <v>4.5454545454545459</v>
      </c>
    </row>
    <row r="41" spans="1:8" s="5" customFormat="1" x14ac:dyDescent="0.2">
      <c r="A41" s="32" t="s">
        <v>66</v>
      </c>
      <c r="B41" s="40">
        <f t="shared" si="7"/>
        <v>100</v>
      </c>
      <c r="C41" s="40">
        <f t="shared" si="1"/>
        <v>1.0766045548654244</v>
      </c>
      <c r="D41" s="40">
        <f t="shared" si="8"/>
        <v>0.57971014492753625</v>
      </c>
      <c r="E41" s="40">
        <f t="shared" si="9"/>
        <v>16.480331262939959</v>
      </c>
      <c r="F41" s="40">
        <f t="shared" si="10"/>
        <v>0.6211180124223602</v>
      </c>
      <c r="G41" s="40">
        <f t="shared" si="11"/>
        <v>79.254658385093165</v>
      </c>
      <c r="H41" s="40">
        <f t="shared" si="12"/>
        <v>1.9875776397515528</v>
      </c>
    </row>
    <row r="42" spans="1:8" s="5" customFormat="1" x14ac:dyDescent="0.2">
      <c r="A42" s="32" t="s">
        <v>67</v>
      </c>
      <c r="B42" s="40">
        <f t="shared" si="7"/>
        <v>100.00000000000001</v>
      </c>
      <c r="C42" s="40">
        <f t="shared" si="1"/>
        <v>2.2058823529411766</v>
      </c>
      <c r="D42" s="40">
        <f t="shared" si="8"/>
        <v>1.0180995475113122</v>
      </c>
      <c r="E42" s="40">
        <f t="shared" si="9"/>
        <v>15.04524886877828</v>
      </c>
      <c r="F42" s="40">
        <f t="shared" si="10"/>
        <v>1.6968325791855203</v>
      </c>
      <c r="G42" s="40">
        <f t="shared" si="11"/>
        <v>78.167420814479641</v>
      </c>
      <c r="H42" s="40">
        <f t="shared" si="12"/>
        <v>1.8665158371040724</v>
      </c>
    </row>
    <row r="43" spans="1:8" s="5" customFormat="1" x14ac:dyDescent="0.2">
      <c r="A43" s="32" t="s">
        <v>65</v>
      </c>
      <c r="B43" s="40">
        <f t="shared" si="7"/>
        <v>99.999999999999986</v>
      </c>
      <c r="C43" s="40">
        <f t="shared" si="1"/>
        <v>11.10550227158001</v>
      </c>
      <c r="D43" s="40">
        <f t="shared" si="8"/>
        <v>4.5936395759717312</v>
      </c>
      <c r="E43" s="40">
        <f t="shared" si="9"/>
        <v>65.471983846542145</v>
      </c>
      <c r="F43" s="40">
        <f t="shared" si="10"/>
        <v>0.40383644623927306</v>
      </c>
      <c r="G43" s="40">
        <f t="shared" si="11"/>
        <v>14.68955073195356</v>
      </c>
      <c r="H43" s="40">
        <f t="shared" si="12"/>
        <v>3.735487127713276</v>
      </c>
    </row>
    <row r="44" spans="1:8" s="5" customFormat="1" x14ac:dyDescent="0.2">
      <c r="A44" s="32" t="s">
        <v>93</v>
      </c>
      <c r="B44" s="40">
        <f t="shared" si="7"/>
        <v>100</v>
      </c>
      <c r="C44" s="40">
        <f t="shared" si="1"/>
        <v>2.1428571428571428</v>
      </c>
      <c r="D44" s="40">
        <f t="shared" si="8"/>
        <v>0.77922077922077926</v>
      </c>
      <c r="E44" s="40">
        <f t="shared" si="9"/>
        <v>14.545454545454545</v>
      </c>
      <c r="F44" s="40">
        <f t="shared" si="10"/>
        <v>1.1038961038961039</v>
      </c>
      <c r="G44" s="40">
        <f t="shared" si="11"/>
        <v>78.311688311688314</v>
      </c>
      <c r="H44" s="40">
        <f t="shared" si="12"/>
        <v>3.116883116883117</v>
      </c>
    </row>
    <row r="45" spans="1:8" s="5" customFormat="1" x14ac:dyDescent="0.2">
      <c r="A45" s="125" t="s">
        <v>78</v>
      </c>
      <c r="B45" s="40">
        <f t="shared" si="7"/>
        <v>99.999999999999986</v>
      </c>
      <c r="C45" s="40">
        <f t="shared" si="1"/>
        <v>3.4482758620689653</v>
      </c>
      <c r="D45" s="40">
        <f t="shared" si="8"/>
        <v>1.600985221674877</v>
      </c>
      <c r="E45" s="40">
        <f t="shared" si="9"/>
        <v>13.300492610837439</v>
      </c>
      <c r="F45" s="40">
        <f t="shared" si="10"/>
        <v>1.354679802955665</v>
      </c>
      <c r="G45" s="40">
        <f t="shared" si="11"/>
        <v>76.847290640394078</v>
      </c>
      <c r="H45" s="40">
        <f t="shared" si="12"/>
        <v>3.4482758620689653</v>
      </c>
    </row>
    <row r="46" spans="1:8" s="5" customFormat="1" x14ac:dyDescent="0.2">
      <c r="A46" s="125" t="s">
        <v>69</v>
      </c>
      <c r="B46" s="40">
        <f t="shared" si="7"/>
        <v>100</v>
      </c>
      <c r="C46" s="40">
        <f t="shared" si="1"/>
        <v>6.2015503875968996</v>
      </c>
      <c r="D46" s="40">
        <f t="shared" si="8"/>
        <v>0</v>
      </c>
      <c r="E46" s="40">
        <f t="shared" si="9"/>
        <v>7.3643410852713185</v>
      </c>
      <c r="F46" s="40">
        <f t="shared" si="10"/>
        <v>3.8759689922480618</v>
      </c>
      <c r="G46" s="40">
        <f t="shared" si="11"/>
        <v>81.782945736434115</v>
      </c>
      <c r="H46" s="40">
        <f t="shared" si="12"/>
        <v>0.77519379844961245</v>
      </c>
    </row>
    <row r="47" spans="1:8" s="5" customFormat="1" x14ac:dyDescent="0.2">
      <c r="A47" s="125" t="s">
        <v>68</v>
      </c>
      <c r="B47" s="40">
        <f t="shared" si="7"/>
        <v>100</v>
      </c>
      <c r="C47" s="40">
        <f t="shared" si="1"/>
        <v>3.4836065573770489</v>
      </c>
      <c r="D47" s="40">
        <f t="shared" si="8"/>
        <v>0.61475409836065575</v>
      </c>
      <c r="E47" s="40">
        <f t="shared" si="9"/>
        <v>10.245901639344263</v>
      </c>
      <c r="F47" s="40">
        <f t="shared" si="10"/>
        <v>1.4344262295081966</v>
      </c>
      <c r="G47" s="40">
        <f t="shared" si="11"/>
        <v>82.581967213114751</v>
      </c>
      <c r="H47" s="40">
        <f t="shared" si="12"/>
        <v>1.639344262295082</v>
      </c>
    </row>
    <row r="48" spans="1:8" s="5" customFormat="1" x14ac:dyDescent="0.2">
      <c r="A48" s="124" t="s">
        <v>393</v>
      </c>
      <c r="B48" s="40">
        <f t="shared" si="7"/>
        <v>100</v>
      </c>
      <c r="C48" s="40">
        <f t="shared" si="1"/>
        <v>70.818505338078296</v>
      </c>
      <c r="D48" s="40">
        <f t="shared" si="8"/>
        <v>3.5587188612099649</v>
      </c>
      <c r="E48" s="40">
        <f t="shared" si="9"/>
        <v>23.131672597864767</v>
      </c>
      <c r="F48" s="40">
        <f t="shared" si="10"/>
        <v>0</v>
      </c>
      <c r="G48" s="40">
        <f t="shared" si="11"/>
        <v>0.35587188612099641</v>
      </c>
      <c r="H48" s="40">
        <f t="shared" si="12"/>
        <v>2.1352313167259789</v>
      </c>
    </row>
    <row r="49" spans="1:8" s="5" customFormat="1" x14ac:dyDescent="0.2">
      <c r="A49" s="124" t="s">
        <v>410</v>
      </c>
      <c r="B49" s="40">
        <f t="shared" si="7"/>
        <v>99.999999999999986</v>
      </c>
      <c r="C49" s="40">
        <f t="shared" si="1"/>
        <v>84.126984126984127</v>
      </c>
      <c r="D49" s="40">
        <f t="shared" si="8"/>
        <v>2.3809523809523809</v>
      </c>
      <c r="E49" s="40">
        <f t="shared" si="9"/>
        <v>10.317460317460316</v>
      </c>
      <c r="F49" s="40">
        <f t="shared" si="10"/>
        <v>0</v>
      </c>
      <c r="G49" s="40">
        <f t="shared" si="11"/>
        <v>0.3968253968253968</v>
      </c>
      <c r="H49" s="40">
        <f t="shared" si="12"/>
        <v>2.7777777777777777</v>
      </c>
    </row>
    <row r="50" spans="1:8" s="69" customFormat="1" x14ac:dyDescent="0.2">
      <c r="A50" s="125" t="s">
        <v>94</v>
      </c>
      <c r="B50" s="40">
        <f t="shared" si="7"/>
        <v>100</v>
      </c>
      <c r="C50" s="40">
        <f t="shared" si="1"/>
        <v>0.10214504596527069</v>
      </c>
      <c r="D50" s="40">
        <f t="shared" si="8"/>
        <v>1.3278855975485189</v>
      </c>
      <c r="E50" s="40">
        <f t="shared" si="9"/>
        <v>83.248212461695601</v>
      </c>
      <c r="F50" s="40">
        <f t="shared" si="10"/>
        <v>0.10214504596527069</v>
      </c>
      <c r="G50" s="40">
        <f t="shared" si="11"/>
        <v>8.171603677221654</v>
      </c>
      <c r="H50" s="40">
        <f t="shared" si="12"/>
        <v>7.0480081716036773</v>
      </c>
    </row>
    <row r="51" spans="1:8" s="69" customFormat="1" ht="13.5" thickBot="1" x14ac:dyDescent="0.25">
      <c r="A51" s="126" t="s">
        <v>95</v>
      </c>
      <c r="B51" s="43">
        <f t="shared" si="7"/>
        <v>100</v>
      </c>
      <c r="C51" s="43">
        <f t="shared" si="1"/>
        <v>11.162790697674419</v>
      </c>
      <c r="D51" s="43">
        <f t="shared" si="8"/>
        <v>3.0232558139534884</v>
      </c>
      <c r="E51" s="43">
        <f t="shared" si="9"/>
        <v>17.906976744186046</v>
      </c>
      <c r="F51" s="43">
        <f t="shared" si="10"/>
        <v>0.46511627906976744</v>
      </c>
      <c r="G51" s="43">
        <f t="shared" si="11"/>
        <v>8.6046511627906987</v>
      </c>
      <c r="H51" s="43">
        <f t="shared" si="12"/>
        <v>58.837209302325576</v>
      </c>
    </row>
    <row r="52" spans="1:8" s="69" customFormat="1" x14ac:dyDescent="0.2">
      <c r="A52" s="339" t="s">
        <v>234</v>
      </c>
      <c r="B52" s="339"/>
      <c r="C52" s="339"/>
      <c r="D52" s="339"/>
      <c r="E52" s="339"/>
      <c r="F52" s="339"/>
      <c r="G52" s="339"/>
      <c r="H52" s="339"/>
    </row>
    <row r="53" spans="1:8" s="69" customFormat="1" x14ac:dyDescent="0.2">
      <c r="A53" s="51"/>
      <c r="B53" s="117"/>
      <c r="C53" s="117"/>
      <c r="D53" s="117"/>
      <c r="E53" s="117"/>
      <c r="F53" s="117"/>
      <c r="G53" s="117"/>
      <c r="H53" s="117"/>
    </row>
  </sheetData>
  <mergeCells count="12">
    <mergeCell ref="A1:H1"/>
    <mergeCell ref="A2:H2"/>
    <mergeCell ref="A9:H9"/>
    <mergeCell ref="A31:H31"/>
    <mergeCell ref="A52:H52"/>
    <mergeCell ref="A3:H3"/>
    <mergeCell ref="A4:H4"/>
    <mergeCell ref="A5:H5"/>
    <mergeCell ref="A7:A8"/>
    <mergeCell ref="B7:B8"/>
    <mergeCell ref="C7:C8"/>
    <mergeCell ref="H7:H8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>
      <selection activeCell="F22" sqref="F22"/>
    </sheetView>
  </sheetViews>
  <sheetFormatPr baseColWidth="10" defaultRowHeight="12.75" x14ac:dyDescent="0.2"/>
  <cols>
    <col min="1" max="1" width="19.7109375" style="3" customWidth="1"/>
    <col min="2" max="8" width="9.7109375" style="5" customWidth="1"/>
    <col min="9" max="241" width="11.42578125" style="5"/>
    <col min="242" max="242" width="17.140625" style="5" customWidth="1"/>
    <col min="243" max="243" width="7.7109375" style="5" bestFit="1" customWidth="1"/>
    <col min="244" max="244" width="6.42578125" style="5" bestFit="1" customWidth="1"/>
    <col min="245" max="246" width="5.28515625" style="5" bestFit="1" customWidth="1"/>
    <col min="247" max="247" width="1.85546875" style="5" customWidth="1"/>
    <col min="248" max="248" width="4.140625" style="5" bestFit="1" customWidth="1"/>
    <col min="249" max="249" width="5.28515625" style="5" bestFit="1" customWidth="1"/>
    <col min="250" max="253" width="6.42578125" style="5" bestFit="1" customWidth="1"/>
    <col min="254" max="254" width="1.85546875" style="5" customWidth="1"/>
    <col min="255" max="256" width="5.28515625" style="5" bestFit="1" customWidth="1"/>
    <col min="257" max="257" width="1.42578125" style="5" customWidth="1"/>
    <col min="258" max="261" width="5.28515625" style="5" bestFit="1" customWidth="1"/>
    <col min="262" max="264" width="5.42578125" style="5" bestFit="1" customWidth="1"/>
    <col min="265" max="497" width="11.42578125" style="5"/>
    <col min="498" max="498" width="17.140625" style="5" customWidth="1"/>
    <col min="499" max="499" width="7.7109375" style="5" bestFit="1" customWidth="1"/>
    <col min="500" max="500" width="6.42578125" style="5" bestFit="1" customWidth="1"/>
    <col min="501" max="502" width="5.28515625" style="5" bestFit="1" customWidth="1"/>
    <col min="503" max="503" width="1.85546875" style="5" customWidth="1"/>
    <col min="504" max="504" width="4.140625" style="5" bestFit="1" customWidth="1"/>
    <col min="505" max="505" width="5.28515625" style="5" bestFit="1" customWidth="1"/>
    <col min="506" max="509" width="6.42578125" style="5" bestFit="1" customWidth="1"/>
    <col min="510" max="510" width="1.85546875" style="5" customWidth="1"/>
    <col min="511" max="512" width="5.28515625" style="5" bestFit="1" customWidth="1"/>
    <col min="513" max="513" width="1.42578125" style="5" customWidth="1"/>
    <col min="514" max="517" width="5.28515625" style="5" bestFit="1" customWidth="1"/>
    <col min="518" max="520" width="5.42578125" style="5" bestFit="1" customWidth="1"/>
    <col min="521" max="753" width="11.42578125" style="5"/>
    <col min="754" max="754" width="17.140625" style="5" customWidth="1"/>
    <col min="755" max="755" width="7.7109375" style="5" bestFit="1" customWidth="1"/>
    <col min="756" max="756" width="6.42578125" style="5" bestFit="1" customWidth="1"/>
    <col min="757" max="758" width="5.28515625" style="5" bestFit="1" customWidth="1"/>
    <col min="759" max="759" width="1.85546875" style="5" customWidth="1"/>
    <col min="760" max="760" width="4.140625" style="5" bestFit="1" customWidth="1"/>
    <col min="761" max="761" width="5.28515625" style="5" bestFit="1" customWidth="1"/>
    <col min="762" max="765" width="6.42578125" style="5" bestFit="1" customWidth="1"/>
    <col min="766" max="766" width="1.85546875" style="5" customWidth="1"/>
    <col min="767" max="768" width="5.28515625" style="5" bestFit="1" customWidth="1"/>
    <col min="769" max="769" width="1.42578125" style="5" customWidth="1"/>
    <col min="770" max="773" width="5.28515625" style="5" bestFit="1" customWidth="1"/>
    <col min="774" max="776" width="5.42578125" style="5" bestFit="1" customWidth="1"/>
    <col min="777" max="1009" width="11.42578125" style="5"/>
    <col min="1010" max="1010" width="17.140625" style="5" customWidth="1"/>
    <col min="1011" max="1011" width="7.7109375" style="5" bestFit="1" customWidth="1"/>
    <col min="1012" max="1012" width="6.42578125" style="5" bestFit="1" customWidth="1"/>
    <col min="1013" max="1014" width="5.28515625" style="5" bestFit="1" customWidth="1"/>
    <col min="1015" max="1015" width="1.85546875" style="5" customWidth="1"/>
    <col min="1016" max="1016" width="4.140625" style="5" bestFit="1" customWidth="1"/>
    <col min="1017" max="1017" width="5.28515625" style="5" bestFit="1" customWidth="1"/>
    <col min="1018" max="1021" width="6.42578125" style="5" bestFit="1" customWidth="1"/>
    <col min="1022" max="1022" width="1.85546875" style="5" customWidth="1"/>
    <col min="1023" max="1024" width="5.28515625" style="5" bestFit="1" customWidth="1"/>
    <col min="1025" max="1025" width="1.42578125" style="5" customWidth="1"/>
    <col min="1026" max="1029" width="5.28515625" style="5" bestFit="1" customWidth="1"/>
    <col min="1030" max="1032" width="5.42578125" style="5" bestFit="1" customWidth="1"/>
    <col min="1033" max="1265" width="11.42578125" style="5"/>
    <col min="1266" max="1266" width="17.140625" style="5" customWidth="1"/>
    <col min="1267" max="1267" width="7.7109375" style="5" bestFit="1" customWidth="1"/>
    <col min="1268" max="1268" width="6.42578125" style="5" bestFit="1" customWidth="1"/>
    <col min="1269" max="1270" width="5.28515625" style="5" bestFit="1" customWidth="1"/>
    <col min="1271" max="1271" width="1.85546875" style="5" customWidth="1"/>
    <col min="1272" max="1272" width="4.140625" style="5" bestFit="1" customWidth="1"/>
    <col min="1273" max="1273" width="5.28515625" style="5" bestFit="1" customWidth="1"/>
    <col min="1274" max="1277" width="6.42578125" style="5" bestFit="1" customWidth="1"/>
    <col min="1278" max="1278" width="1.85546875" style="5" customWidth="1"/>
    <col min="1279" max="1280" width="5.28515625" style="5" bestFit="1" customWidth="1"/>
    <col min="1281" max="1281" width="1.42578125" style="5" customWidth="1"/>
    <col min="1282" max="1285" width="5.28515625" style="5" bestFit="1" customWidth="1"/>
    <col min="1286" max="1288" width="5.42578125" style="5" bestFit="1" customWidth="1"/>
    <col min="1289" max="1521" width="11.42578125" style="5"/>
    <col min="1522" max="1522" width="17.140625" style="5" customWidth="1"/>
    <col min="1523" max="1523" width="7.7109375" style="5" bestFit="1" customWidth="1"/>
    <col min="1524" max="1524" width="6.42578125" style="5" bestFit="1" customWidth="1"/>
    <col min="1525" max="1526" width="5.28515625" style="5" bestFit="1" customWidth="1"/>
    <col min="1527" max="1527" width="1.85546875" style="5" customWidth="1"/>
    <col min="1528" max="1528" width="4.140625" style="5" bestFit="1" customWidth="1"/>
    <col min="1529" max="1529" width="5.28515625" style="5" bestFit="1" customWidth="1"/>
    <col min="1530" max="1533" width="6.42578125" style="5" bestFit="1" customWidth="1"/>
    <col min="1534" max="1534" width="1.85546875" style="5" customWidth="1"/>
    <col min="1535" max="1536" width="5.28515625" style="5" bestFit="1" customWidth="1"/>
    <col min="1537" max="1537" width="1.42578125" style="5" customWidth="1"/>
    <col min="1538" max="1541" width="5.28515625" style="5" bestFit="1" customWidth="1"/>
    <col min="1542" max="1544" width="5.42578125" style="5" bestFit="1" customWidth="1"/>
    <col min="1545" max="1777" width="11.42578125" style="5"/>
    <col min="1778" max="1778" width="17.140625" style="5" customWidth="1"/>
    <col min="1779" max="1779" width="7.7109375" style="5" bestFit="1" customWidth="1"/>
    <col min="1780" max="1780" width="6.42578125" style="5" bestFit="1" customWidth="1"/>
    <col min="1781" max="1782" width="5.28515625" style="5" bestFit="1" customWidth="1"/>
    <col min="1783" max="1783" width="1.85546875" style="5" customWidth="1"/>
    <col min="1784" max="1784" width="4.140625" style="5" bestFit="1" customWidth="1"/>
    <col min="1785" max="1785" width="5.28515625" style="5" bestFit="1" customWidth="1"/>
    <col min="1786" max="1789" width="6.42578125" style="5" bestFit="1" customWidth="1"/>
    <col min="1790" max="1790" width="1.85546875" style="5" customWidth="1"/>
    <col min="1791" max="1792" width="5.28515625" style="5" bestFit="1" customWidth="1"/>
    <col min="1793" max="1793" width="1.42578125" style="5" customWidth="1"/>
    <col min="1794" max="1797" width="5.28515625" style="5" bestFit="1" customWidth="1"/>
    <col min="1798" max="1800" width="5.42578125" style="5" bestFit="1" customWidth="1"/>
    <col min="1801" max="2033" width="11.42578125" style="5"/>
    <col min="2034" max="2034" width="17.140625" style="5" customWidth="1"/>
    <col min="2035" max="2035" width="7.7109375" style="5" bestFit="1" customWidth="1"/>
    <col min="2036" max="2036" width="6.42578125" style="5" bestFit="1" customWidth="1"/>
    <col min="2037" max="2038" width="5.28515625" style="5" bestFit="1" customWidth="1"/>
    <col min="2039" max="2039" width="1.85546875" style="5" customWidth="1"/>
    <col min="2040" max="2040" width="4.140625" style="5" bestFit="1" customWidth="1"/>
    <col min="2041" max="2041" width="5.28515625" style="5" bestFit="1" customWidth="1"/>
    <col min="2042" max="2045" width="6.42578125" style="5" bestFit="1" customWidth="1"/>
    <col min="2046" max="2046" width="1.85546875" style="5" customWidth="1"/>
    <col min="2047" max="2048" width="5.28515625" style="5" bestFit="1" customWidth="1"/>
    <col min="2049" max="2049" width="1.42578125" style="5" customWidth="1"/>
    <col min="2050" max="2053" width="5.28515625" style="5" bestFit="1" customWidth="1"/>
    <col min="2054" max="2056" width="5.42578125" style="5" bestFit="1" customWidth="1"/>
    <col min="2057" max="2289" width="11.42578125" style="5"/>
    <col min="2290" max="2290" width="17.140625" style="5" customWidth="1"/>
    <col min="2291" max="2291" width="7.7109375" style="5" bestFit="1" customWidth="1"/>
    <col min="2292" max="2292" width="6.42578125" style="5" bestFit="1" customWidth="1"/>
    <col min="2293" max="2294" width="5.28515625" style="5" bestFit="1" customWidth="1"/>
    <col min="2295" max="2295" width="1.85546875" style="5" customWidth="1"/>
    <col min="2296" max="2296" width="4.140625" style="5" bestFit="1" customWidth="1"/>
    <col min="2297" max="2297" width="5.28515625" style="5" bestFit="1" customWidth="1"/>
    <col min="2298" max="2301" width="6.42578125" style="5" bestFit="1" customWidth="1"/>
    <col min="2302" max="2302" width="1.85546875" style="5" customWidth="1"/>
    <col min="2303" max="2304" width="5.28515625" style="5" bestFit="1" customWidth="1"/>
    <col min="2305" max="2305" width="1.42578125" style="5" customWidth="1"/>
    <col min="2306" max="2309" width="5.28515625" style="5" bestFit="1" customWidth="1"/>
    <col min="2310" max="2312" width="5.42578125" style="5" bestFit="1" customWidth="1"/>
    <col min="2313" max="2545" width="11.42578125" style="5"/>
    <col min="2546" max="2546" width="17.140625" style="5" customWidth="1"/>
    <col min="2547" max="2547" width="7.7109375" style="5" bestFit="1" customWidth="1"/>
    <col min="2548" max="2548" width="6.42578125" style="5" bestFit="1" customWidth="1"/>
    <col min="2549" max="2550" width="5.28515625" style="5" bestFit="1" customWidth="1"/>
    <col min="2551" max="2551" width="1.85546875" style="5" customWidth="1"/>
    <col min="2552" max="2552" width="4.140625" style="5" bestFit="1" customWidth="1"/>
    <col min="2553" max="2553" width="5.28515625" style="5" bestFit="1" customWidth="1"/>
    <col min="2554" max="2557" width="6.42578125" style="5" bestFit="1" customWidth="1"/>
    <col min="2558" max="2558" width="1.85546875" style="5" customWidth="1"/>
    <col min="2559" max="2560" width="5.28515625" style="5" bestFit="1" customWidth="1"/>
    <col min="2561" max="2561" width="1.42578125" style="5" customWidth="1"/>
    <col min="2562" max="2565" width="5.28515625" style="5" bestFit="1" customWidth="1"/>
    <col min="2566" max="2568" width="5.42578125" style="5" bestFit="1" customWidth="1"/>
    <col min="2569" max="2801" width="11.42578125" style="5"/>
    <col min="2802" max="2802" width="17.140625" style="5" customWidth="1"/>
    <col min="2803" max="2803" width="7.7109375" style="5" bestFit="1" customWidth="1"/>
    <col min="2804" max="2804" width="6.42578125" style="5" bestFit="1" customWidth="1"/>
    <col min="2805" max="2806" width="5.28515625" style="5" bestFit="1" customWidth="1"/>
    <col min="2807" max="2807" width="1.85546875" style="5" customWidth="1"/>
    <col min="2808" max="2808" width="4.140625" style="5" bestFit="1" customWidth="1"/>
    <col min="2809" max="2809" width="5.28515625" style="5" bestFit="1" customWidth="1"/>
    <col min="2810" max="2813" width="6.42578125" style="5" bestFit="1" customWidth="1"/>
    <col min="2814" max="2814" width="1.85546875" style="5" customWidth="1"/>
    <col min="2815" max="2816" width="5.28515625" style="5" bestFit="1" customWidth="1"/>
    <col min="2817" max="2817" width="1.42578125" style="5" customWidth="1"/>
    <col min="2818" max="2821" width="5.28515625" style="5" bestFit="1" customWidth="1"/>
    <col min="2822" max="2824" width="5.42578125" style="5" bestFit="1" customWidth="1"/>
    <col min="2825" max="3057" width="11.42578125" style="5"/>
    <col min="3058" max="3058" width="17.140625" style="5" customWidth="1"/>
    <col min="3059" max="3059" width="7.7109375" style="5" bestFit="1" customWidth="1"/>
    <col min="3060" max="3060" width="6.42578125" style="5" bestFit="1" customWidth="1"/>
    <col min="3061" max="3062" width="5.28515625" style="5" bestFit="1" customWidth="1"/>
    <col min="3063" max="3063" width="1.85546875" style="5" customWidth="1"/>
    <col min="3064" max="3064" width="4.140625" style="5" bestFit="1" customWidth="1"/>
    <col min="3065" max="3065" width="5.28515625" style="5" bestFit="1" customWidth="1"/>
    <col min="3066" max="3069" width="6.42578125" style="5" bestFit="1" customWidth="1"/>
    <col min="3070" max="3070" width="1.85546875" style="5" customWidth="1"/>
    <col min="3071" max="3072" width="5.28515625" style="5" bestFit="1" customWidth="1"/>
    <col min="3073" max="3073" width="1.42578125" style="5" customWidth="1"/>
    <col min="3074" max="3077" width="5.28515625" style="5" bestFit="1" customWidth="1"/>
    <col min="3078" max="3080" width="5.42578125" style="5" bestFit="1" customWidth="1"/>
    <col min="3081" max="3313" width="11.42578125" style="5"/>
    <col min="3314" max="3314" width="17.140625" style="5" customWidth="1"/>
    <col min="3315" max="3315" width="7.7109375" style="5" bestFit="1" customWidth="1"/>
    <col min="3316" max="3316" width="6.42578125" style="5" bestFit="1" customWidth="1"/>
    <col min="3317" max="3318" width="5.28515625" style="5" bestFit="1" customWidth="1"/>
    <col min="3319" max="3319" width="1.85546875" style="5" customWidth="1"/>
    <col min="3320" max="3320" width="4.140625" style="5" bestFit="1" customWidth="1"/>
    <col min="3321" max="3321" width="5.28515625" style="5" bestFit="1" customWidth="1"/>
    <col min="3322" max="3325" width="6.42578125" style="5" bestFit="1" customWidth="1"/>
    <col min="3326" max="3326" width="1.85546875" style="5" customWidth="1"/>
    <col min="3327" max="3328" width="5.28515625" style="5" bestFit="1" customWidth="1"/>
    <col min="3329" max="3329" width="1.42578125" style="5" customWidth="1"/>
    <col min="3330" max="3333" width="5.28515625" style="5" bestFit="1" customWidth="1"/>
    <col min="3334" max="3336" width="5.42578125" style="5" bestFit="1" customWidth="1"/>
    <col min="3337" max="3569" width="11.42578125" style="5"/>
    <col min="3570" max="3570" width="17.140625" style="5" customWidth="1"/>
    <col min="3571" max="3571" width="7.7109375" style="5" bestFit="1" customWidth="1"/>
    <col min="3572" max="3572" width="6.42578125" style="5" bestFit="1" customWidth="1"/>
    <col min="3573" max="3574" width="5.28515625" style="5" bestFit="1" customWidth="1"/>
    <col min="3575" max="3575" width="1.85546875" style="5" customWidth="1"/>
    <col min="3576" max="3576" width="4.140625" style="5" bestFit="1" customWidth="1"/>
    <col min="3577" max="3577" width="5.28515625" style="5" bestFit="1" customWidth="1"/>
    <col min="3578" max="3581" width="6.42578125" style="5" bestFit="1" customWidth="1"/>
    <col min="3582" max="3582" width="1.85546875" style="5" customWidth="1"/>
    <col min="3583" max="3584" width="5.28515625" style="5" bestFit="1" customWidth="1"/>
    <col min="3585" max="3585" width="1.42578125" style="5" customWidth="1"/>
    <col min="3586" max="3589" width="5.28515625" style="5" bestFit="1" customWidth="1"/>
    <col min="3590" max="3592" width="5.42578125" style="5" bestFit="1" customWidth="1"/>
    <col min="3593" max="3825" width="11.42578125" style="5"/>
    <col min="3826" max="3826" width="17.140625" style="5" customWidth="1"/>
    <col min="3827" max="3827" width="7.7109375" style="5" bestFit="1" customWidth="1"/>
    <col min="3828" max="3828" width="6.42578125" style="5" bestFit="1" customWidth="1"/>
    <col min="3829" max="3830" width="5.28515625" style="5" bestFit="1" customWidth="1"/>
    <col min="3831" max="3831" width="1.85546875" style="5" customWidth="1"/>
    <col min="3832" max="3832" width="4.140625" style="5" bestFit="1" customWidth="1"/>
    <col min="3833" max="3833" width="5.28515625" style="5" bestFit="1" customWidth="1"/>
    <col min="3834" max="3837" width="6.42578125" style="5" bestFit="1" customWidth="1"/>
    <col min="3838" max="3838" width="1.85546875" style="5" customWidth="1"/>
    <col min="3839" max="3840" width="5.28515625" style="5" bestFit="1" customWidth="1"/>
    <col min="3841" max="3841" width="1.42578125" style="5" customWidth="1"/>
    <col min="3842" max="3845" width="5.28515625" style="5" bestFit="1" customWidth="1"/>
    <col min="3846" max="3848" width="5.42578125" style="5" bestFit="1" customWidth="1"/>
    <col min="3849" max="4081" width="11.42578125" style="5"/>
    <col min="4082" max="4082" width="17.140625" style="5" customWidth="1"/>
    <col min="4083" max="4083" width="7.7109375" style="5" bestFit="1" customWidth="1"/>
    <col min="4084" max="4084" width="6.42578125" style="5" bestFit="1" customWidth="1"/>
    <col min="4085" max="4086" width="5.28515625" style="5" bestFit="1" customWidth="1"/>
    <col min="4087" max="4087" width="1.85546875" style="5" customWidth="1"/>
    <col min="4088" max="4088" width="4.140625" style="5" bestFit="1" customWidth="1"/>
    <col min="4089" max="4089" width="5.28515625" style="5" bestFit="1" customWidth="1"/>
    <col min="4090" max="4093" width="6.42578125" style="5" bestFit="1" customWidth="1"/>
    <col min="4094" max="4094" width="1.85546875" style="5" customWidth="1"/>
    <col min="4095" max="4096" width="5.28515625" style="5" bestFit="1" customWidth="1"/>
    <col min="4097" max="4097" width="1.42578125" style="5" customWidth="1"/>
    <col min="4098" max="4101" width="5.28515625" style="5" bestFit="1" customWidth="1"/>
    <col min="4102" max="4104" width="5.42578125" style="5" bestFit="1" customWidth="1"/>
    <col min="4105" max="4337" width="11.42578125" style="5"/>
    <col min="4338" max="4338" width="17.140625" style="5" customWidth="1"/>
    <col min="4339" max="4339" width="7.7109375" style="5" bestFit="1" customWidth="1"/>
    <col min="4340" max="4340" width="6.42578125" style="5" bestFit="1" customWidth="1"/>
    <col min="4341" max="4342" width="5.28515625" style="5" bestFit="1" customWidth="1"/>
    <col min="4343" max="4343" width="1.85546875" style="5" customWidth="1"/>
    <col min="4344" max="4344" width="4.140625" style="5" bestFit="1" customWidth="1"/>
    <col min="4345" max="4345" width="5.28515625" style="5" bestFit="1" customWidth="1"/>
    <col min="4346" max="4349" width="6.42578125" style="5" bestFit="1" customWidth="1"/>
    <col min="4350" max="4350" width="1.85546875" style="5" customWidth="1"/>
    <col min="4351" max="4352" width="5.28515625" style="5" bestFit="1" customWidth="1"/>
    <col min="4353" max="4353" width="1.42578125" style="5" customWidth="1"/>
    <col min="4354" max="4357" width="5.28515625" style="5" bestFit="1" customWidth="1"/>
    <col min="4358" max="4360" width="5.42578125" style="5" bestFit="1" customWidth="1"/>
    <col min="4361" max="4593" width="11.42578125" style="5"/>
    <col min="4594" max="4594" width="17.140625" style="5" customWidth="1"/>
    <col min="4595" max="4595" width="7.7109375" style="5" bestFit="1" customWidth="1"/>
    <col min="4596" max="4596" width="6.42578125" style="5" bestFit="1" customWidth="1"/>
    <col min="4597" max="4598" width="5.28515625" style="5" bestFit="1" customWidth="1"/>
    <col min="4599" max="4599" width="1.85546875" style="5" customWidth="1"/>
    <col min="4600" max="4600" width="4.140625" style="5" bestFit="1" customWidth="1"/>
    <col min="4601" max="4601" width="5.28515625" style="5" bestFit="1" customWidth="1"/>
    <col min="4602" max="4605" width="6.42578125" style="5" bestFit="1" customWidth="1"/>
    <col min="4606" max="4606" width="1.85546875" style="5" customWidth="1"/>
    <col min="4607" max="4608" width="5.28515625" style="5" bestFit="1" customWidth="1"/>
    <col min="4609" max="4609" width="1.42578125" style="5" customWidth="1"/>
    <col min="4610" max="4613" width="5.28515625" style="5" bestFit="1" customWidth="1"/>
    <col min="4614" max="4616" width="5.42578125" style="5" bestFit="1" customWidth="1"/>
    <col min="4617" max="4849" width="11.42578125" style="5"/>
    <col min="4850" max="4850" width="17.140625" style="5" customWidth="1"/>
    <col min="4851" max="4851" width="7.7109375" style="5" bestFit="1" customWidth="1"/>
    <col min="4852" max="4852" width="6.42578125" style="5" bestFit="1" customWidth="1"/>
    <col min="4853" max="4854" width="5.28515625" style="5" bestFit="1" customWidth="1"/>
    <col min="4855" max="4855" width="1.85546875" style="5" customWidth="1"/>
    <col min="4856" max="4856" width="4.140625" style="5" bestFit="1" customWidth="1"/>
    <col min="4857" max="4857" width="5.28515625" style="5" bestFit="1" customWidth="1"/>
    <col min="4858" max="4861" width="6.42578125" style="5" bestFit="1" customWidth="1"/>
    <col min="4862" max="4862" width="1.85546875" style="5" customWidth="1"/>
    <col min="4863" max="4864" width="5.28515625" style="5" bestFit="1" customWidth="1"/>
    <col min="4865" max="4865" width="1.42578125" style="5" customWidth="1"/>
    <col min="4866" max="4869" width="5.28515625" style="5" bestFit="1" customWidth="1"/>
    <col min="4870" max="4872" width="5.42578125" style="5" bestFit="1" customWidth="1"/>
    <col min="4873" max="5105" width="11.42578125" style="5"/>
    <col min="5106" max="5106" width="17.140625" style="5" customWidth="1"/>
    <col min="5107" max="5107" width="7.7109375" style="5" bestFit="1" customWidth="1"/>
    <col min="5108" max="5108" width="6.42578125" style="5" bestFit="1" customWidth="1"/>
    <col min="5109" max="5110" width="5.28515625" style="5" bestFit="1" customWidth="1"/>
    <col min="5111" max="5111" width="1.85546875" style="5" customWidth="1"/>
    <col min="5112" max="5112" width="4.140625" style="5" bestFit="1" customWidth="1"/>
    <col min="5113" max="5113" width="5.28515625" style="5" bestFit="1" customWidth="1"/>
    <col min="5114" max="5117" width="6.42578125" style="5" bestFit="1" customWidth="1"/>
    <col min="5118" max="5118" width="1.85546875" style="5" customWidth="1"/>
    <col min="5119" max="5120" width="5.28515625" style="5" bestFit="1" customWidth="1"/>
    <col min="5121" max="5121" width="1.42578125" style="5" customWidth="1"/>
    <col min="5122" max="5125" width="5.28515625" style="5" bestFit="1" customWidth="1"/>
    <col min="5126" max="5128" width="5.42578125" style="5" bestFit="1" customWidth="1"/>
    <col min="5129" max="5361" width="11.42578125" style="5"/>
    <col min="5362" max="5362" width="17.140625" style="5" customWidth="1"/>
    <col min="5363" max="5363" width="7.7109375" style="5" bestFit="1" customWidth="1"/>
    <col min="5364" max="5364" width="6.42578125" style="5" bestFit="1" customWidth="1"/>
    <col min="5365" max="5366" width="5.28515625" style="5" bestFit="1" customWidth="1"/>
    <col min="5367" max="5367" width="1.85546875" style="5" customWidth="1"/>
    <col min="5368" max="5368" width="4.140625" style="5" bestFit="1" customWidth="1"/>
    <col min="5369" max="5369" width="5.28515625" style="5" bestFit="1" customWidth="1"/>
    <col min="5370" max="5373" width="6.42578125" style="5" bestFit="1" customWidth="1"/>
    <col min="5374" max="5374" width="1.85546875" style="5" customWidth="1"/>
    <col min="5375" max="5376" width="5.28515625" style="5" bestFit="1" customWidth="1"/>
    <col min="5377" max="5377" width="1.42578125" style="5" customWidth="1"/>
    <col min="5378" max="5381" width="5.28515625" style="5" bestFit="1" customWidth="1"/>
    <col min="5382" max="5384" width="5.42578125" style="5" bestFit="1" customWidth="1"/>
    <col min="5385" max="5617" width="11.42578125" style="5"/>
    <col min="5618" max="5618" width="17.140625" style="5" customWidth="1"/>
    <col min="5619" max="5619" width="7.7109375" style="5" bestFit="1" customWidth="1"/>
    <col min="5620" max="5620" width="6.42578125" style="5" bestFit="1" customWidth="1"/>
    <col min="5621" max="5622" width="5.28515625" style="5" bestFit="1" customWidth="1"/>
    <col min="5623" max="5623" width="1.85546875" style="5" customWidth="1"/>
    <col min="5624" max="5624" width="4.140625" style="5" bestFit="1" customWidth="1"/>
    <col min="5625" max="5625" width="5.28515625" style="5" bestFit="1" customWidth="1"/>
    <col min="5626" max="5629" width="6.42578125" style="5" bestFit="1" customWidth="1"/>
    <col min="5630" max="5630" width="1.85546875" style="5" customWidth="1"/>
    <col min="5631" max="5632" width="5.28515625" style="5" bestFit="1" customWidth="1"/>
    <col min="5633" max="5633" width="1.42578125" style="5" customWidth="1"/>
    <col min="5634" max="5637" width="5.28515625" style="5" bestFit="1" customWidth="1"/>
    <col min="5638" max="5640" width="5.42578125" style="5" bestFit="1" customWidth="1"/>
    <col min="5641" max="5873" width="11.42578125" style="5"/>
    <col min="5874" max="5874" width="17.140625" style="5" customWidth="1"/>
    <col min="5875" max="5875" width="7.7109375" style="5" bestFit="1" customWidth="1"/>
    <col min="5876" max="5876" width="6.42578125" style="5" bestFit="1" customWidth="1"/>
    <col min="5877" max="5878" width="5.28515625" style="5" bestFit="1" customWidth="1"/>
    <col min="5879" max="5879" width="1.85546875" style="5" customWidth="1"/>
    <col min="5880" max="5880" width="4.140625" style="5" bestFit="1" customWidth="1"/>
    <col min="5881" max="5881" width="5.28515625" style="5" bestFit="1" customWidth="1"/>
    <col min="5882" max="5885" width="6.42578125" style="5" bestFit="1" customWidth="1"/>
    <col min="5886" max="5886" width="1.85546875" style="5" customWidth="1"/>
    <col min="5887" max="5888" width="5.28515625" style="5" bestFit="1" customWidth="1"/>
    <col min="5889" max="5889" width="1.42578125" style="5" customWidth="1"/>
    <col min="5890" max="5893" width="5.28515625" style="5" bestFit="1" customWidth="1"/>
    <col min="5894" max="5896" width="5.42578125" style="5" bestFit="1" customWidth="1"/>
    <col min="5897" max="6129" width="11.42578125" style="5"/>
    <col min="6130" max="6130" width="17.140625" style="5" customWidth="1"/>
    <col min="6131" max="6131" width="7.7109375" style="5" bestFit="1" customWidth="1"/>
    <col min="6132" max="6132" width="6.42578125" style="5" bestFit="1" customWidth="1"/>
    <col min="6133" max="6134" width="5.28515625" style="5" bestFit="1" customWidth="1"/>
    <col min="6135" max="6135" width="1.85546875" style="5" customWidth="1"/>
    <col min="6136" max="6136" width="4.140625" style="5" bestFit="1" customWidth="1"/>
    <col min="6137" max="6137" width="5.28515625" style="5" bestFit="1" customWidth="1"/>
    <col min="6138" max="6141" width="6.42578125" style="5" bestFit="1" customWidth="1"/>
    <col min="6142" max="6142" width="1.85546875" style="5" customWidth="1"/>
    <col min="6143" max="6144" width="5.28515625" style="5" bestFit="1" customWidth="1"/>
    <col min="6145" max="6145" width="1.42578125" style="5" customWidth="1"/>
    <col min="6146" max="6149" width="5.28515625" style="5" bestFit="1" customWidth="1"/>
    <col min="6150" max="6152" width="5.42578125" style="5" bestFit="1" customWidth="1"/>
    <col min="6153" max="6385" width="11.42578125" style="5"/>
    <col min="6386" max="6386" width="17.140625" style="5" customWidth="1"/>
    <col min="6387" max="6387" width="7.7109375" style="5" bestFit="1" customWidth="1"/>
    <col min="6388" max="6388" width="6.42578125" style="5" bestFit="1" customWidth="1"/>
    <col min="6389" max="6390" width="5.28515625" style="5" bestFit="1" customWidth="1"/>
    <col min="6391" max="6391" width="1.85546875" style="5" customWidth="1"/>
    <col min="6392" max="6392" width="4.140625" style="5" bestFit="1" customWidth="1"/>
    <col min="6393" max="6393" width="5.28515625" style="5" bestFit="1" customWidth="1"/>
    <col min="6394" max="6397" width="6.42578125" style="5" bestFit="1" customWidth="1"/>
    <col min="6398" max="6398" width="1.85546875" style="5" customWidth="1"/>
    <col min="6399" max="6400" width="5.28515625" style="5" bestFit="1" customWidth="1"/>
    <col min="6401" max="6401" width="1.42578125" style="5" customWidth="1"/>
    <col min="6402" max="6405" width="5.28515625" style="5" bestFit="1" customWidth="1"/>
    <col min="6406" max="6408" width="5.42578125" style="5" bestFit="1" customWidth="1"/>
    <col min="6409" max="6641" width="11.42578125" style="5"/>
    <col min="6642" max="6642" width="17.140625" style="5" customWidth="1"/>
    <col min="6643" max="6643" width="7.7109375" style="5" bestFit="1" customWidth="1"/>
    <col min="6644" max="6644" width="6.42578125" style="5" bestFit="1" customWidth="1"/>
    <col min="6645" max="6646" width="5.28515625" style="5" bestFit="1" customWidth="1"/>
    <col min="6647" max="6647" width="1.85546875" style="5" customWidth="1"/>
    <col min="6648" max="6648" width="4.140625" style="5" bestFit="1" customWidth="1"/>
    <col min="6649" max="6649" width="5.28515625" style="5" bestFit="1" customWidth="1"/>
    <col min="6650" max="6653" width="6.42578125" style="5" bestFit="1" customWidth="1"/>
    <col min="6654" max="6654" width="1.85546875" style="5" customWidth="1"/>
    <col min="6655" max="6656" width="5.28515625" style="5" bestFit="1" customWidth="1"/>
    <col min="6657" max="6657" width="1.42578125" style="5" customWidth="1"/>
    <col min="6658" max="6661" width="5.28515625" style="5" bestFit="1" customWidth="1"/>
    <col min="6662" max="6664" width="5.42578125" style="5" bestFit="1" customWidth="1"/>
    <col min="6665" max="6897" width="11.42578125" style="5"/>
    <col min="6898" max="6898" width="17.140625" style="5" customWidth="1"/>
    <col min="6899" max="6899" width="7.7109375" style="5" bestFit="1" customWidth="1"/>
    <col min="6900" max="6900" width="6.42578125" style="5" bestFit="1" customWidth="1"/>
    <col min="6901" max="6902" width="5.28515625" style="5" bestFit="1" customWidth="1"/>
    <col min="6903" max="6903" width="1.85546875" style="5" customWidth="1"/>
    <col min="6904" max="6904" width="4.140625" style="5" bestFit="1" customWidth="1"/>
    <col min="6905" max="6905" width="5.28515625" style="5" bestFit="1" customWidth="1"/>
    <col min="6906" max="6909" width="6.42578125" style="5" bestFit="1" customWidth="1"/>
    <col min="6910" max="6910" width="1.85546875" style="5" customWidth="1"/>
    <col min="6911" max="6912" width="5.28515625" style="5" bestFit="1" customWidth="1"/>
    <col min="6913" max="6913" width="1.42578125" style="5" customWidth="1"/>
    <col min="6914" max="6917" width="5.28515625" style="5" bestFit="1" customWidth="1"/>
    <col min="6918" max="6920" width="5.42578125" style="5" bestFit="1" customWidth="1"/>
    <col min="6921" max="7153" width="11.42578125" style="5"/>
    <col min="7154" max="7154" width="17.140625" style="5" customWidth="1"/>
    <col min="7155" max="7155" width="7.7109375" style="5" bestFit="1" customWidth="1"/>
    <col min="7156" max="7156" width="6.42578125" style="5" bestFit="1" customWidth="1"/>
    <col min="7157" max="7158" width="5.28515625" style="5" bestFit="1" customWidth="1"/>
    <col min="7159" max="7159" width="1.85546875" style="5" customWidth="1"/>
    <col min="7160" max="7160" width="4.140625" style="5" bestFit="1" customWidth="1"/>
    <col min="7161" max="7161" width="5.28515625" style="5" bestFit="1" customWidth="1"/>
    <col min="7162" max="7165" width="6.42578125" style="5" bestFit="1" customWidth="1"/>
    <col min="7166" max="7166" width="1.85546875" style="5" customWidth="1"/>
    <col min="7167" max="7168" width="5.28515625" style="5" bestFit="1" customWidth="1"/>
    <col min="7169" max="7169" width="1.42578125" style="5" customWidth="1"/>
    <col min="7170" max="7173" width="5.28515625" style="5" bestFit="1" customWidth="1"/>
    <col min="7174" max="7176" width="5.42578125" style="5" bestFit="1" customWidth="1"/>
    <col min="7177" max="7409" width="11.42578125" style="5"/>
    <col min="7410" max="7410" width="17.140625" style="5" customWidth="1"/>
    <col min="7411" max="7411" width="7.7109375" style="5" bestFit="1" customWidth="1"/>
    <col min="7412" max="7412" width="6.42578125" style="5" bestFit="1" customWidth="1"/>
    <col min="7413" max="7414" width="5.28515625" style="5" bestFit="1" customWidth="1"/>
    <col min="7415" max="7415" width="1.85546875" style="5" customWidth="1"/>
    <col min="7416" max="7416" width="4.140625" style="5" bestFit="1" customWidth="1"/>
    <col min="7417" max="7417" width="5.28515625" style="5" bestFit="1" customWidth="1"/>
    <col min="7418" max="7421" width="6.42578125" style="5" bestFit="1" customWidth="1"/>
    <col min="7422" max="7422" width="1.85546875" style="5" customWidth="1"/>
    <col min="7423" max="7424" width="5.28515625" style="5" bestFit="1" customWidth="1"/>
    <col min="7425" max="7425" width="1.42578125" style="5" customWidth="1"/>
    <col min="7426" max="7429" width="5.28515625" style="5" bestFit="1" customWidth="1"/>
    <col min="7430" max="7432" width="5.42578125" style="5" bestFit="1" customWidth="1"/>
    <col min="7433" max="7665" width="11.42578125" style="5"/>
    <col min="7666" max="7666" width="17.140625" style="5" customWidth="1"/>
    <col min="7667" max="7667" width="7.7109375" style="5" bestFit="1" customWidth="1"/>
    <col min="7668" max="7668" width="6.42578125" style="5" bestFit="1" customWidth="1"/>
    <col min="7669" max="7670" width="5.28515625" style="5" bestFit="1" customWidth="1"/>
    <col min="7671" max="7671" width="1.85546875" style="5" customWidth="1"/>
    <col min="7672" max="7672" width="4.140625" style="5" bestFit="1" customWidth="1"/>
    <col min="7673" max="7673" width="5.28515625" style="5" bestFit="1" customWidth="1"/>
    <col min="7674" max="7677" width="6.42578125" style="5" bestFit="1" customWidth="1"/>
    <col min="7678" max="7678" width="1.85546875" style="5" customWidth="1"/>
    <col min="7679" max="7680" width="5.28515625" style="5" bestFit="1" customWidth="1"/>
    <col min="7681" max="7681" width="1.42578125" style="5" customWidth="1"/>
    <col min="7682" max="7685" width="5.28515625" style="5" bestFit="1" customWidth="1"/>
    <col min="7686" max="7688" width="5.42578125" style="5" bestFit="1" customWidth="1"/>
    <col min="7689" max="7921" width="11.42578125" style="5"/>
    <col min="7922" max="7922" width="17.140625" style="5" customWidth="1"/>
    <col min="7923" max="7923" width="7.7109375" style="5" bestFit="1" customWidth="1"/>
    <col min="7924" max="7924" width="6.42578125" style="5" bestFit="1" customWidth="1"/>
    <col min="7925" max="7926" width="5.28515625" style="5" bestFit="1" customWidth="1"/>
    <col min="7927" max="7927" width="1.85546875" style="5" customWidth="1"/>
    <col min="7928" max="7928" width="4.140625" style="5" bestFit="1" customWidth="1"/>
    <col min="7929" max="7929" width="5.28515625" style="5" bestFit="1" customWidth="1"/>
    <col min="7930" max="7933" width="6.42578125" style="5" bestFit="1" customWidth="1"/>
    <col min="7934" max="7934" width="1.85546875" style="5" customWidth="1"/>
    <col min="7935" max="7936" width="5.28515625" style="5" bestFit="1" customWidth="1"/>
    <col min="7937" max="7937" width="1.42578125" style="5" customWidth="1"/>
    <col min="7938" max="7941" width="5.28515625" style="5" bestFit="1" customWidth="1"/>
    <col min="7942" max="7944" width="5.42578125" style="5" bestFit="1" customWidth="1"/>
    <col min="7945" max="8177" width="11.42578125" style="5"/>
    <col min="8178" max="8178" width="17.140625" style="5" customWidth="1"/>
    <col min="8179" max="8179" width="7.7109375" style="5" bestFit="1" customWidth="1"/>
    <col min="8180" max="8180" width="6.42578125" style="5" bestFit="1" customWidth="1"/>
    <col min="8181" max="8182" width="5.28515625" style="5" bestFit="1" customWidth="1"/>
    <col min="8183" max="8183" width="1.85546875" style="5" customWidth="1"/>
    <col min="8184" max="8184" width="4.140625" style="5" bestFit="1" customWidth="1"/>
    <col min="8185" max="8185" width="5.28515625" style="5" bestFit="1" customWidth="1"/>
    <col min="8186" max="8189" width="6.42578125" style="5" bestFit="1" customWidth="1"/>
    <col min="8190" max="8190" width="1.85546875" style="5" customWidth="1"/>
    <col min="8191" max="8192" width="5.28515625" style="5" bestFit="1" customWidth="1"/>
    <col min="8193" max="8193" width="1.42578125" style="5" customWidth="1"/>
    <col min="8194" max="8197" width="5.28515625" style="5" bestFit="1" customWidth="1"/>
    <col min="8198" max="8200" width="5.42578125" style="5" bestFit="1" customWidth="1"/>
    <col min="8201" max="8433" width="11.42578125" style="5"/>
    <col min="8434" max="8434" width="17.140625" style="5" customWidth="1"/>
    <col min="8435" max="8435" width="7.7109375" style="5" bestFit="1" customWidth="1"/>
    <col min="8436" max="8436" width="6.42578125" style="5" bestFit="1" customWidth="1"/>
    <col min="8437" max="8438" width="5.28515625" style="5" bestFit="1" customWidth="1"/>
    <col min="8439" max="8439" width="1.85546875" style="5" customWidth="1"/>
    <col min="8440" max="8440" width="4.140625" style="5" bestFit="1" customWidth="1"/>
    <col min="8441" max="8441" width="5.28515625" style="5" bestFit="1" customWidth="1"/>
    <col min="8442" max="8445" width="6.42578125" style="5" bestFit="1" customWidth="1"/>
    <col min="8446" max="8446" width="1.85546875" style="5" customWidth="1"/>
    <col min="8447" max="8448" width="5.28515625" style="5" bestFit="1" customWidth="1"/>
    <col min="8449" max="8449" width="1.42578125" style="5" customWidth="1"/>
    <col min="8450" max="8453" width="5.28515625" style="5" bestFit="1" customWidth="1"/>
    <col min="8454" max="8456" width="5.42578125" style="5" bestFit="1" customWidth="1"/>
    <col min="8457" max="8689" width="11.42578125" style="5"/>
    <col min="8690" max="8690" width="17.140625" style="5" customWidth="1"/>
    <col min="8691" max="8691" width="7.7109375" style="5" bestFit="1" customWidth="1"/>
    <col min="8692" max="8692" width="6.42578125" style="5" bestFit="1" customWidth="1"/>
    <col min="8693" max="8694" width="5.28515625" style="5" bestFit="1" customWidth="1"/>
    <col min="8695" max="8695" width="1.85546875" style="5" customWidth="1"/>
    <col min="8696" max="8696" width="4.140625" style="5" bestFit="1" customWidth="1"/>
    <col min="8697" max="8697" width="5.28515625" style="5" bestFit="1" customWidth="1"/>
    <col min="8698" max="8701" width="6.42578125" style="5" bestFit="1" customWidth="1"/>
    <col min="8702" max="8702" width="1.85546875" style="5" customWidth="1"/>
    <col min="8703" max="8704" width="5.28515625" style="5" bestFit="1" customWidth="1"/>
    <col min="8705" max="8705" width="1.42578125" style="5" customWidth="1"/>
    <col min="8706" max="8709" width="5.28515625" style="5" bestFit="1" customWidth="1"/>
    <col min="8710" max="8712" width="5.42578125" style="5" bestFit="1" customWidth="1"/>
    <col min="8713" max="8945" width="11.42578125" style="5"/>
    <col min="8946" max="8946" width="17.140625" style="5" customWidth="1"/>
    <col min="8947" max="8947" width="7.7109375" style="5" bestFit="1" customWidth="1"/>
    <col min="8948" max="8948" width="6.42578125" style="5" bestFit="1" customWidth="1"/>
    <col min="8949" max="8950" width="5.28515625" style="5" bestFit="1" customWidth="1"/>
    <col min="8951" max="8951" width="1.85546875" style="5" customWidth="1"/>
    <col min="8952" max="8952" width="4.140625" style="5" bestFit="1" customWidth="1"/>
    <col min="8953" max="8953" width="5.28515625" style="5" bestFit="1" customWidth="1"/>
    <col min="8954" max="8957" width="6.42578125" style="5" bestFit="1" customWidth="1"/>
    <col min="8958" max="8958" width="1.85546875" style="5" customWidth="1"/>
    <col min="8959" max="8960" width="5.28515625" style="5" bestFit="1" customWidth="1"/>
    <col min="8961" max="8961" width="1.42578125" style="5" customWidth="1"/>
    <col min="8962" max="8965" width="5.28515625" style="5" bestFit="1" customWidth="1"/>
    <col min="8966" max="8968" width="5.42578125" style="5" bestFit="1" customWidth="1"/>
    <col min="8969" max="9201" width="11.42578125" style="5"/>
    <col min="9202" max="9202" width="17.140625" style="5" customWidth="1"/>
    <col min="9203" max="9203" width="7.7109375" style="5" bestFit="1" customWidth="1"/>
    <col min="9204" max="9204" width="6.42578125" style="5" bestFit="1" customWidth="1"/>
    <col min="9205" max="9206" width="5.28515625" style="5" bestFit="1" customWidth="1"/>
    <col min="9207" max="9207" width="1.85546875" style="5" customWidth="1"/>
    <col min="9208" max="9208" width="4.140625" style="5" bestFit="1" customWidth="1"/>
    <col min="9209" max="9209" width="5.28515625" style="5" bestFit="1" customWidth="1"/>
    <col min="9210" max="9213" width="6.42578125" style="5" bestFit="1" customWidth="1"/>
    <col min="9214" max="9214" width="1.85546875" style="5" customWidth="1"/>
    <col min="9215" max="9216" width="5.28515625" style="5" bestFit="1" customWidth="1"/>
    <col min="9217" max="9217" width="1.42578125" style="5" customWidth="1"/>
    <col min="9218" max="9221" width="5.28515625" style="5" bestFit="1" customWidth="1"/>
    <col min="9222" max="9224" width="5.42578125" style="5" bestFit="1" customWidth="1"/>
    <col min="9225" max="9457" width="11.42578125" style="5"/>
    <col min="9458" max="9458" width="17.140625" style="5" customWidth="1"/>
    <col min="9459" max="9459" width="7.7109375" style="5" bestFit="1" customWidth="1"/>
    <col min="9460" max="9460" width="6.42578125" style="5" bestFit="1" customWidth="1"/>
    <col min="9461" max="9462" width="5.28515625" style="5" bestFit="1" customWidth="1"/>
    <col min="9463" max="9463" width="1.85546875" style="5" customWidth="1"/>
    <col min="9464" max="9464" width="4.140625" style="5" bestFit="1" customWidth="1"/>
    <col min="9465" max="9465" width="5.28515625" style="5" bestFit="1" customWidth="1"/>
    <col min="9466" max="9469" width="6.42578125" style="5" bestFit="1" customWidth="1"/>
    <col min="9470" max="9470" width="1.85546875" style="5" customWidth="1"/>
    <col min="9471" max="9472" width="5.28515625" style="5" bestFit="1" customWidth="1"/>
    <col min="9473" max="9473" width="1.42578125" style="5" customWidth="1"/>
    <col min="9474" max="9477" width="5.28515625" style="5" bestFit="1" customWidth="1"/>
    <col min="9478" max="9480" width="5.42578125" style="5" bestFit="1" customWidth="1"/>
    <col min="9481" max="9713" width="11.42578125" style="5"/>
    <col min="9714" max="9714" width="17.140625" style="5" customWidth="1"/>
    <col min="9715" max="9715" width="7.7109375" style="5" bestFit="1" customWidth="1"/>
    <col min="9716" max="9716" width="6.42578125" style="5" bestFit="1" customWidth="1"/>
    <col min="9717" max="9718" width="5.28515625" style="5" bestFit="1" customWidth="1"/>
    <col min="9719" max="9719" width="1.85546875" style="5" customWidth="1"/>
    <col min="9720" max="9720" width="4.140625" style="5" bestFit="1" customWidth="1"/>
    <col min="9721" max="9721" width="5.28515625" style="5" bestFit="1" customWidth="1"/>
    <col min="9722" max="9725" width="6.42578125" style="5" bestFit="1" customWidth="1"/>
    <col min="9726" max="9726" width="1.85546875" style="5" customWidth="1"/>
    <col min="9727" max="9728" width="5.28515625" style="5" bestFit="1" customWidth="1"/>
    <col min="9729" max="9729" width="1.42578125" style="5" customWidth="1"/>
    <col min="9730" max="9733" width="5.28515625" style="5" bestFit="1" customWidth="1"/>
    <col min="9734" max="9736" width="5.42578125" style="5" bestFit="1" customWidth="1"/>
    <col min="9737" max="9969" width="11.42578125" style="5"/>
    <col min="9970" max="9970" width="17.140625" style="5" customWidth="1"/>
    <col min="9971" max="9971" width="7.7109375" style="5" bestFit="1" customWidth="1"/>
    <col min="9972" max="9972" width="6.42578125" style="5" bestFit="1" customWidth="1"/>
    <col min="9973" max="9974" width="5.28515625" style="5" bestFit="1" customWidth="1"/>
    <col min="9975" max="9975" width="1.85546875" style="5" customWidth="1"/>
    <col min="9976" max="9976" width="4.140625" style="5" bestFit="1" customWidth="1"/>
    <col min="9977" max="9977" width="5.28515625" style="5" bestFit="1" customWidth="1"/>
    <col min="9978" max="9981" width="6.42578125" style="5" bestFit="1" customWidth="1"/>
    <col min="9982" max="9982" width="1.85546875" style="5" customWidth="1"/>
    <col min="9983" max="9984" width="5.28515625" style="5" bestFit="1" customWidth="1"/>
    <col min="9985" max="9985" width="1.42578125" style="5" customWidth="1"/>
    <col min="9986" max="9989" width="5.28515625" style="5" bestFit="1" customWidth="1"/>
    <col min="9990" max="9992" width="5.42578125" style="5" bestFit="1" customWidth="1"/>
    <col min="9993" max="10225" width="11.42578125" style="5"/>
    <col min="10226" max="10226" width="17.140625" style="5" customWidth="1"/>
    <col min="10227" max="10227" width="7.7109375" style="5" bestFit="1" customWidth="1"/>
    <col min="10228" max="10228" width="6.42578125" style="5" bestFit="1" customWidth="1"/>
    <col min="10229" max="10230" width="5.28515625" style="5" bestFit="1" customWidth="1"/>
    <col min="10231" max="10231" width="1.85546875" style="5" customWidth="1"/>
    <col min="10232" max="10232" width="4.140625" style="5" bestFit="1" customWidth="1"/>
    <col min="10233" max="10233" width="5.28515625" style="5" bestFit="1" customWidth="1"/>
    <col min="10234" max="10237" width="6.42578125" style="5" bestFit="1" customWidth="1"/>
    <col min="10238" max="10238" width="1.85546875" style="5" customWidth="1"/>
    <col min="10239" max="10240" width="5.28515625" style="5" bestFit="1" customWidth="1"/>
    <col min="10241" max="10241" width="1.42578125" style="5" customWidth="1"/>
    <col min="10242" max="10245" width="5.28515625" style="5" bestFit="1" customWidth="1"/>
    <col min="10246" max="10248" width="5.42578125" style="5" bestFit="1" customWidth="1"/>
    <col min="10249" max="10481" width="11.42578125" style="5"/>
    <col min="10482" max="10482" width="17.140625" style="5" customWidth="1"/>
    <col min="10483" max="10483" width="7.7109375" style="5" bestFit="1" customWidth="1"/>
    <col min="10484" max="10484" width="6.42578125" style="5" bestFit="1" customWidth="1"/>
    <col min="10485" max="10486" width="5.28515625" style="5" bestFit="1" customWidth="1"/>
    <col min="10487" max="10487" width="1.85546875" style="5" customWidth="1"/>
    <col min="10488" max="10488" width="4.140625" style="5" bestFit="1" customWidth="1"/>
    <col min="10489" max="10489" width="5.28515625" style="5" bestFit="1" customWidth="1"/>
    <col min="10490" max="10493" width="6.42578125" style="5" bestFit="1" customWidth="1"/>
    <col min="10494" max="10494" width="1.85546875" style="5" customWidth="1"/>
    <col min="10495" max="10496" width="5.28515625" style="5" bestFit="1" customWidth="1"/>
    <col min="10497" max="10497" width="1.42578125" style="5" customWidth="1"/>
    <col min="10498" max="10501" width="5.28515625" style="5" bestFit="1" customWidth="1"/>
    <col min="10502" max="10504" width="5.42578125" style="5" bestFit="1" customWidth="1"/>
    <col min="10505" max="10737" width="11.42578125" style="5"/>
    <col min="10738" max="10738" width="17.140625" style="5" customWidth="1"/>
    <col min="10739" max="10739" width="7.7109375" style="5" bestFit="1" customWidth="1"/>
    <col min="10740" max="10740" width="6.42578125" style="5" bestFit="1" customWidth="1"/>
    <col min="10741" max="10742" width="5.28515625" style="5" bestFit="1" customWidth="1"/>
    <col min="10743" max="10743" width="1.85546875" style="5" customWidth="1"/>
    <col min="10744" max="10744" width="4.140625" style="5" bestFit="1" customWidth="1"/>
    <col min="10745" max="10745" width="5.28515625" style="5" bestFit="1" customWidth="1"/>
    <col min="10746" max="10749" width="6.42578125" style="5" bestFit="1" customWidth="1"/>
    <col min="10750" max="10750" width="1.85546875" style="5" customWidth="1"/>
    <col min="10751" max="10752" width="5.28515625" style="5" bestFit="1" customWidth="1"/>
    <col min="10753" max="10753" width="1.42578125" style="5" customWidth="1"/>
    <col min="10754" max="10757" width="5.28515625" style="5" bestFit="1" customWidth="1"/>
    <col min="10758" max="10760" width="5.42578125" style="5" bestFit="1" customWidth="1"/>
    <col min="10761" max="10993" width="11.42578125" style="5"/>
    <col min="10994" max="10994" width="17.140625" style="5" customWidth="1"/>
    <col min="10995" max="10995" width="7.7109375" style="5" bestFit="1" customWidth="1"/>
    <col min="10996" max="10996" width="6.42578125" style="5" bestFit="1" customWidth="1"/>
    <col min="10997" max="10998" width="5.28515625" style="5" bestFit="1" customWidth="1"/>
    <col min="10999" max="10999" width="1.85546875" style="5" customWidth="1"/>
    <col min="11000" max="11000" width="4.140625" style="5" bestFit="1" customWidth="1"/>
    <col min="11001" max="11001" width="5.28515625" style="5" bestFit="1" customWidth="1"/>
    <col min="11002" max="11005" width="6.42578125" style="5" bestFit="1" customWidth="1"/>
    <col min="11006" max="11006" width="1.85546875" style="5" customWidth="1"/>
    <col min="11007" max="11008" width="5.28515625" style="5" bestFit="1" customWidth="1"/>
    <col min="11009" max="11009" width="1.42578125" style="5" customWidth="1"/>
    <col min="11010" max="11013" width="5.28515625" style="5" bestFit="1" customWidth="1"/>
    <col min="11014" max="11016" width="5.42578125" style="5" bestFit="1" customWidth="1"/>
    <col min="11017" max="11249" width="11.42578125" style="5"/>
    <col min="11250" max="11250" width="17.140625" style="5" customWidth="1"/>
    <col min="11251" max="11251" width="7.7109375" style="5" bestFit="1" customWidth="1"/>
    <col min="11252" max="11252" width="6.42578125" style="5" bestFit="1" customWidth="1"/>
    <col min="11253" max="11254" width="5.28515625" style="5" bestFit="1" customWidth="1"/>
    <col min="11255" max="11255" width="1.85546875" style="5" customWidth="1"/>
    <col min="11256" max="11256" width="4.140625" style="5" bestFit="1" customWidth="1"/>
    <col min="11257" max="11257" width="5.28515625" style="5" bestFit="1" customWidth="1"/>
    <col min="11258" max="11261" width="6.42578125" style="5" bestFit="1" customWidth="1"/>
    <col min="11262" max="11262" width="1.85546875" style="5" customWidth="1"/>
    <col min="11263" max="11264" width="5.28515625" style="5" bestFit="1" customWidth="1"/>
    <col min="11265" max="11265" width="1.42578125" style="5" customWidth="1"/>
    <col min="11266" max="11269" width="5.28515625" style="5" bestFit="1" customWidth="1"/>
    <col min="11270" max="11272" width="5.42578125" style="5" bestFit="1" customWidth="1"/>
    <col min="11273" max="11505" width="11.42578125" style="5"/>
    <col min="11506" max="11506" width="17.140625" style="5" customWidth="1"/>
    <col min="11507" max="11507" width="7.7109375" style="5" bestFit="1" customWidth="1"/>
    <col min="11508" max="11508" width="6.42578125" style="5" bestFit="1" customWidth="1"/>
    <col min="11509" max="11510" width="5.28515625" style="5" bestFit="1" customWidth="1"/>
    <col min="11511" max="11511" width="1.85546875" style="5" customWidth="1"/>
    <col min="11512" max="11512" width="4.140625" style="5" bestFit="1" customWidth="1"/>
    <col min="11513" max="11513" width="5.28515625" style="5" bestFit="1" customWidth="1"/>
    <col min="11514" max="11517" width="6.42578125" style="5" bestFit="1" customWidth="1"/>
    <col min="11518" max="11518" width="1.85546875" style="5" customWidth="1"/>
    <col min="11519" max="11520" width="5.28515625" style="5" bestFit="1" customWidth="1"/>
    <col min="11521" max="11521" width="1.42578125" style="5" customWidth="1"/>
    <col min="11522" max="11525" width="5.28515625" style="5" bestFit="1" customWidth="1"/>
    <col min="11526" max="11528" width="5.42578125" style="5" bestFit="1" customWidth="1"/>
    <col min="11529" max="11761" width="11.42578125" style="5"/>
    <col min="11762" max="11762" width="17.140625" style="5" customWidth="1"/>
    <col min="11763" max="11763" width="7.7109375" style="5" bestFit="1" customWidth="1"/>
    <col min="11764" max="11764" width="6.42578125" style="5" bestFit="1" customWidth="1"/>
    <col min="11765" max="11766" width="5.28515625" style="5" bestFit="1" customWidth="1"/>
    <col min="11767" max="11767" width="1.85546875" style="5" customWidth="1"/>
    <col min="11768" max="11768" width="4.140625" style="5" bestFit="1" customWidth="1"/>
    <col min="11769" max="11769" width="5.28515625" style="5" bestFit="1" customWidth="1"/>
    <col min="11770" max="11773" width="6.42578125" style="5" bestFit="1" customWidth="1"/>
    <col min="11774" max="11774" width="1.85546875" style="5" customWidth="1"/>
    <col min="11775" max="11776" width="5.28515625" style="5" bestFit="1" customWidth="1"/>
    <col min="11777" max="11777" width="1.42578125" style="5" customWidth="1"/>
    <col min="11778" max="11781" width="5.28515625" style="5" bestFit="1" customWidth="1"/>
    <col min="11782" max="11784" width="5.42578125" style="5" bestFit="1" customWidth="1"/>
    <col min="11785" max="12017" width="11.42578125" style="5"/>
    <col min="12018" max="12018" width="17.140625" style="5" customWidth="1"/>
    <col min="12019" max="12019" width="7.7109375" style="5" bestFit="1" customWidth="1"/>
    <col min="12020" max="12020" width="6.42578125" style="5" bestFit="1" customWidth="1"/>
    <col min="12021" max="12022" width="5.28515625" style="5" bestFit="1" customWidth="1"/>
    <col min="12023" max="12023" width="1.85546875" style="5" customWidth="1"/>
    <col min="12024" max="12024" width="4.140625" style="5" bestFit="1" customWidth="1"/>
    <col min="12025" max="12025" width="5.28515625" style="5" bestFit="1" customWidth="1"/>
    <col min="12026" max="12029" width="6.42578125" style="5" bestFit="1" customWidth="1"/>
    <col min="12030" max="12030" width="1.85546875" style="5" customWidth="1"/>
    <col min="12031" max="12032" width="5.28515625" style="5" bestFit="1" customWidth="1"/>
    <col min="12033" max="12033" width="1.42578125" style="5" customWidth="1"/>
    <col min="12034" max="12037" width="5.28515625" style="5" bestFit="1" customWidth="1"/>
    <col min="12038" max="12040" width="5.42578125" style="5" bestFit="1" customWidth="1"/>
    <col min="12041" max="12273" width="11.42578125" style="5"/>
    <col min="12274" max="12274" width="17.140625" style="5" customWidth="1"/>
    <col min="12275" max="12275" width="7.7109375" style="5" bestFit="1" customWidth="1"/>
    <col min="12276" max="12276" width="6.42578125" style="5" bestFit="1" customWidth="1"/>
    <col min="12277" max="12278" width="5.28515625" style="5" bestFit="1" customWidth="1"/>
    <col min="12279" max="12279" width="1.85546875" style="5" customWidth="1"/>
    <col min="12280" max="12280" width="4.140625" style="5" bestFit="1" customWidth="1"/>
    <col min="12281" max="12281" width="5.28515625" style="5" bestFit="1" customWidth="1"/>
    <col min="12282" max="12285" width="6.42578125" style="5" bestFit="1" customWidth="1"/>
    <col min="12286" max="12286" width="1.85546875" style="5" customWidth="1"/>
    <col min="12287" max="12288" width="5.28515625" style="5" bestFit="1" customWidth="1"/>
    <col min="12289" max="12289" width="1.42578125" style="5" customWidth="1"/>
    <col min="12290" max="12293" width="5.28515625" style="5" bestFit="1" customWidth="1"/>
    <col min="12294" max="12296" width="5.42578125" style="5" bestFit="1" customWidth="1"/>
    <col min="12297" max="12529" width="11.42578125" style="5"/>
    <col min="12530" max="12530" width="17.140625" style="5" customWidth="1"/>
    <col min="12531" max="12531" width="7.7109375" style="5" bestFit="1" customWidth="1"/>
    <col min="12532" max="12532" width="6.42578125" style="5" bestFit="1" customWidth="1"/>
    <col min="12533" max="12534" width="5.28515625" style="5" bestFit="1" customWidth="1"/>
    <col min="12535" max="12535" width="1.85546875" style="5" customWidth="1"/>
    <col min="12536" max="12536" width="4.140625" style="5" bestFit="1" customWidth="1"/>
    <col min="12537" max="12537" width="5.28515625" style="5" bestFit="1" customWidth="1"/>
    <col min="12538" max="12541" width="6.42578125" style="5" bestFit="1" customWidth="1"/>
    <col min="12542" max="12542" width="1.85546875" style="5" customWidth="1"/>
    <col min="12543" max="12544" width="5.28515625" style="5" bestFit="1" customWidth="1"/>
    <col min="12545" max="12545" width="1.42578125" style="5" customWidth="1"/>
    <col min="12546" max="12549" width="5.28515625" style="5" bestFit="1" customWidth="1"/>
    <col min="12550" max="12552" width="5.42578125" style="5" bestFit="1" customWidth="1"/>
    <col min="12553" max="12785" width="11.42578125" style="5"/>
    <col min="12786" max="12786" width="17.140625" style="5" customWidth="1"/>
    <col min="12787" max="12787" width="7.7109375" style="5" bestFit="1" customWidth="1"/>
    <col min="12788" max="12788" width="6.42578125" style="5" bestFit="1" customWidth="1"/>
    <col min="12789" max="12790" width="5.28515625" style="5" bestFit="1" customWidth="1"/>
    <col min="12791" max="12791" width="1.85546875" style="5" customWidth="1"/>
    <col min="12792" max="12792" width="4.140625" style="5" bestFit="1" customWidth="1"/>
    <col min="12793" max="12793" width="5.28515625" style="5" bestFit="1" customWidth="1"/>
    <col min="12794" max="12797" width="6.42578125" style="5" bestFit="1" customWidth="1"/>
    <col min="12798" max="12798" width="1.85546875" style="5" customWidth="1"/>
    <col min="12799" max="12800" width="5.28515625" style="5" bestFit="1" customWidth="1"/>
    <col min="12801" max="12801" width="1.42578125" style="5" customWidth="1"/>
    <col min="12802" max="12805" width="5.28515625" style="5" bestFit="1" customWidth="1"/>
    <col min="12806" max="12808" width="5.42578125" style="5" bestFit="1" customWidth="1"/>
    <col min="12809" max="13041" width="11.42578125" style="5"/>
    <col min="13042" max="13042" width="17.140625" style="5" customWidth="1"/>
    <col min="13043" max="13043" width="7.7109375" style="5" bestFit="1" customWidth="1"/>
    <col min="13044" max="13044" width="6.42578125" style="5" bestFit="1" customWidth="1"/>
    <col min="13045" max="13046" width="5.28515625" style="5" bestFit="1" customWidth="1"/>
    <col min="13047" max="13047" width="1.85546875" style="5" customWidth="1"/>
    <col min="13048" max="13048" width="4.140625" style="5" bestFit="1" customWidth="1"/>
    <col min="13049" max="13049" width="5.28515625" style="5" bestFit="1" customWidth="1"/>
    <col min="13050" max="13053" width="6.42578125" style="5" bestFit="1" customWidth="1"/>
    <col min="13054" max="13054" width="1.85546875" style="5" customWidth="1"/>
    <col min="13055" max="13056" width="5.28515625" style="5" bestFit="1" customWidth="1"/>
    <col min="13057" max="13057" width="1.42578125" style="5" customWidth="1"/>
    <col min="13058" max="13061" width="5.28515625" style="5" bestFit="1" customWidth="1"/>
    <col min="13062" max="13064" width="5.42578125" style="5" bestFit="1" customWidth="1"/>
    <col min="13065" max="13297" width="11.42578125" style="5"/>
    <col min="13298" max="13298" width="17.140625" style="5" customWidth="1"/>
    <col min="13299" max="13299" width="7.7109375" style="5" bestFit="1" customWidth="1"/>
    <col min="13300" max="13300" width="6.42578125" style="5" bestFit="1" customWidth="1"/>
    <col min="13301" max="13302" width="5.28515625" style="5" bestFit="1" customWidth="1"/>
    <col min="13303" max="13303" width="1.85546875" style="5" customWidth="1"/>
    <col min="13304" max="13304" width="4.140625" style="5" bestFit="1" customWidth="1"/>
    <col min="13305" max="13305" width="5.28515625" style="5" bestFit="1" customWidth="1"/>
    <col min="13306" max="13309" width="6.42578125" style="5" bestFit="1" customWidth="1"/>
    <col min="13310" max="13310" width="1.85546875" style="5" customWidth="1"/>
    <col min="13311" max="13312" width="5.28515625" style="5" bestFit="1" customWidth="1"/>
    <col min="13313" max="13313" width="1.42578125" style="5" customWidth="1"/>
    <col min="13314" max="13317" width="5.28515625" style="5" bestFit="1" customWidth="1"/>
    <col min="13318" max="13320" width="5.42578125" style="5" bestFit="1" customWidth="1"/>
    <col min="13321" max="13553" width="11.42578125" style="5"/>
    <col min="13554" max="13554" width="17.140625" style="5" customWidth="1"/>
    <col min="13555" max="13555" width="7.7109375" style="5" bestFit="1" customWidth="1"/>
    <col min="13556" max="13556" width="6.42578125" style="5" bestFit="1" customWidth="1"/>
    <col min="13557" max="13558" width="5.28515625" style="5" bestFit="1" customWidth="1"/>
    <col min="13559" max="13559" width="1.85546875" style="5" customWidth="1"/>
    <col min="13560" max="13560" width="4.140625" style="5" bestFit="1" customWidth="1"/>
    <col min="13561" max="13561" width="5.28515625" style="5" bestFit="1" customWidth="1"/>
    <col min="13562" max="13565" width="6.42578125" style="5" bestFit="1" customWidth="1"/>
    <col min="13566" max="13566" width="1.85546875" style="5" customWidth="1"/>
    <col min="13567" max="13568" width="5.28515625" style="5" bestFit="1" customWidth="1"/>
    <col min="13569" max="13569" width="1.42578125" style="5" customWidth="1"/>
    <col min="13570" max="13573" width="5.28515625" style="5" bestFit="1" customWidth="1"/>
    <col min="13574" max="13576" width="5.42578125" style="5" bestFit="1" customWidth="1"/>
    <col min="13577" max="13809" width="11.42578125" style="5"/>
    <col min="13810" max="13810" width="17.140625" style="5" customWidth="1"/>
    <col min="13811" max="13811" width="7.7109375" style="5" bestFit="1" customWidth="1"/>
    <col min="13812" max="13812" width="6.42578125" style="5" bestFit="1" customWidth="1"/>
    <col min="13813" max="13814" width="5.28515625" style="5" bestFit="1" customWidth="1"/>
    <col min="13815" max="13815" width="1.85546875" style="5" customWidth="1"/>
    <col min="13816" max="13816" width="4.140625" style="5" bestFit="1" customWidth="1"/>
    <col min="13817" max="13817" width="5.28515625" style="5" bestFit="1" customWidth="1"/>
    <col min="13818" max="13821" width="6.42578125" style="5" bestFit="1" customWidth="1"/>
    <col min="13822" max="13822" width="1.85546875" style="5" customWidth="1"/>
    <col min="13823" max="13824" width="5.28515625" style="5" bestFit="1" customWidth="1"/>
    <col min="13825" max="13825" width="1.42578125" style="5" customWidth="1"/>
    <col min="13826" max="13829" width="5.28515625" style="5" bestFit="1" customWidth="1"/>
    <col min="13830" max="13832" width="5.42578125" style="5" bestFit="1" customWidth="1"/>
    <col min="13833" max="14065" width="11.42578125" style="5"/>
    <col min="14066" max="14066" width="17.140625" style="5" customWidth="1"/>
    <col min="14067" max="14067" width="7.7109375" style="5" bestFit="1" customWidth="1"/>
    <col min="14068" max="14068" width="6.42578125" style="5" bestFit="1" customWidth="1"/>
    <col min="14069" max="14070" width="5.28515625" style="5" bestFit="1" customWidth="1"/>
    <col min="14071" max="14071" width="1.85546875" style="5" customWidth="1"/>
    <col min="14072" max="14072" width="4.140625" style="5" bestFit="1" customWidth="1"/>
    <col min="14073" max="14073" width="5.28515625" style="5" bestFit="1" customWidth="1"/>
    <col min="14074" max="14077" width="6.42578125" style="5" bestFit="1" customWidth="1"/>
    <col min="14078" max="14078" width="1.85546875" style="5" customWidth="1"/>
    <col min="14079" max="14080" width="5.28515625" style="5" bestFit="1" customWidth="1"/>
    <col min="14081" max="14081" width="1.42578125" style="5" customWidth="1"/>
    <col min="14082" max="14085" width="5.28515625" style="5" bestFit="1" customWidth="1"/>
    <col min="14086" max="14088" width="5.42578125" style="5" bestFit="1" customWidth="1"/>
    <col min="14089" max="14321" width="11.42578125" style="5"/>
    <col min="14322" max="14322" width="17.140625" style="5" customWidth="1"/>
    <col min="14323" max="14323" width="7.7109375" style="5" bestFit="1" customWidth="1"/>
    <col min="14324" max="14324" width="6.42578125" style="5" bestFit="1" customWidth="1"/>
    <col min="14325" max="14326" width="5.28515625" style="5" bestFit="1" customWidth="1"/>
    <col min="14327" max="14327" width="1.85546875" style="5" customWidth="1"/>
    <col min="14328" max="14328" width="4.140625" style="5" bestFit="1" customWidth="1"/>
    <col min="14329" max="14329" width="5.28515625" style="5" bestFit="1" customWidth="1"/>
    <col min="14330" max="14333" width="6.42578125" style="5" bestFit="1" customWidth="1"/>
    <col min="14334" max="14334" width="1.85546875" style="5" customWidth="1"/>
    <col min="14335" max="14336" width="5.28515625" style="5" bestFit="1" customWidth="1"/>
    <col min="14337" max="14337" width="1.42578125" style="5" customWidth="1"/>
    <col min="14338" max="14341" width="5.28515625" style="5" bestFit="1" customWidth="1"/>
    <col min="14342" max="14344" width="5.42578125" style="5" bestFit="1" customWidth="1"/>
    <col min="14345" max="14577" width="11.42578125" style="5"/>
    <col min="14578" max="14578" width="17.140625" style="5" customWidth="1"/>
    <col min="14579" max="14579" width="7.7109375" style="5" bestFit="1" customWidth="1"/>
    <col min="14580" max="14580" width="6.42578125" style="5" bestFit="1" customWidth="1"/>
    <col min="14581" max="14582" width="5.28515625" style="5" bestFit="1" customWidth="1"/>
    <col min="14583" max="14583" width="1.85546875" style="5" customWidth="1"/>
    <col min="14584" max="14584" width="4.140625" style="5" bestFit="1" customWidth="1"/>
    <col min="14585" max="14585" width="5.28515625" style="5" bestFit="1" customWidth="1"/>
    <col min="14586" max="14589" width="6.42578125" style="5" bestFit="1" customWidth="1"/>
    <col min="14590" max="14590" width="1.85546875" style="5" customWidth="1"/>
    <col min="14591" max="14592" width="5.28515625" style="5" bestFit="1" customWidth="1"/>
    <col min="14593" max="14593" width="1.42578125" style="5" customWidth="1"/>
    <col min="14594" max="14597" width="5.28515625" style="5" bestFit="1" customWidth="1"/>
    <col min="14598" max="14600" width="5.42578125" style="5" bestFit="1" customWidth="1"/>
    <col min="14601" max="14833" width="11.42578125" style="5"/>
    <col min="14834" max="14834" width="17.140625" style="5" customWidth="1"/>
    <col min="14835" max="14835" width="7.7109375" style="5" bestFit="1" customWidth="1"/>
    <col min="14836" max="14836" width="6.42578125" style="5" bestFit="1" customWidth="1"/>
    <col min="14837" max="14838" width="5.28515625" style="5" bestFit="1" customWidth="1"/>
    <col min="14839" max="14839" width="1.85546875" style="5" customWidth="1"/>
    <col min="14840" max="14840" width="4.140625" style="5" bestFit="1" customWidth="1"/>
    <col min="14841" max="14841" width="5.28515625" style="5" bestFit="1" customWidth="1"/>
    <col min="14842" max="14845" width="6.42578125" style="5" bestFit="1" customWidth="1"/>
    <col min="14846" max="14846" width="1.85546875" style="5" customWidth="1"/>
    <col min="14847" max="14848" width="5.28515625" style="5" bestFit="1" customWidth="1"/>
    <col min="14849" max="14849" width="1.42578125" style="5" customWidth="1"/>
    <col min="14850" max="14853" width="5.28515625" style="5" bestFit="1" customWidth="1"/>
    <col min="14854" max="14856" width="5.42578125" style="5" bestFit="1" customWidth="1"/>
    <col min="14857" max="15089" width="11.42578125" style="5"/>
    <col min="15090" max="15090" width="17.140625" style="5" customWidth="1"/>
    <col min="15091" max="15091" width="7.7109375" style="5" bestFit="1" customWidth="1"/>
    <col min="15092" max="15092" width="6.42578125" style="5" bestFit="1" customWidth="1"/>
    <col min="15093" max="15094" width="5.28515625" style="5" bestFit="1" customWidth="1"/>
    <col min="15095" max="15095" width="1.85546875" style="5" customWidth="1"/>
    <col min="15096" max="15096" width="4.140625" style="5" bestFit="1" customWidth="1"/>
    <col min="15097" max="15097" width="5.28515625" style="5" bestFit="1" customWidth="1"/>
    <col min="15098" max="15101" width="6.42578125" style="5" bestFit="1" customWidth="1"/>
    <col min="15102" max="15102" width="1.85546875" style="5" customWidth="1"/>
    <col min="15103" max="15104" width="5.28515625" style="5" bestFit="1" customWidth="1"/>
    <col min="15105" max="15105" width="1.42578125" style="5" customWidth="1"/>
    <col min="15106" max="15109" width="5.28515625" style="5" bestFit="1" customWidth="1"/>
    <col min="15110" max="15112" width="5.42578125" style="5" bestFit="1" customWidth="1"/>
    <col min="15113" max="15345" width="11.42578125" style="5"/>
    <col min="15346" max="15346" width="17.140625" style="5" customWidth="1"/>
    <col min="15347" max="15347" width="7.7109375" style="5" bestFit="1" customWidth="1"/>
    <col min="15348" max="15348" width="6.42578125" style="5" bestFit="1" customWidth="1"/>
    <col min="15349" max="15350" width="5.28515625" style="5" bestFit="1" customWidth="1"/>
    <col min="15351" max="15351" width="1.85546875" style="5" customWidth="1"/>
    <col min="15352" max="15352" width="4.140625" style="5" bestFit="1" customWidth="1"/>
    <col min="15353" max="15353" width="5.28515625" style="5" bestFit="1" customWidth="1"/>
    <col min="15354" max="15357" width="6.42578125" style="5" bestFit="1" customWidth="1"/>
    <col min="15358" max="15358" width="1.85546875" style="5" customWidth="1"/>
    <col min="15359" max="15360" width="5.28515625" style="5" bestFit="1" customWidth="1"/>
    <col min="15361" max="15361" width="1.42578125" style="5" customWidth="1"/>
    <col min="15362" max="15365" width="5.28515625" style="5" bestFit="1" customWidth="1"/>
    <col min="15366" max="15368" width="5.42578125" style="5" bestFit="1" customWidth="1"/>
    <col min="15369" max="15601" width="11.42578125" style="5"/>
    <col min="15602" max="15602" width="17.140625" style="5" customWidth="1"/>
    <col min="15603" max="15603" width="7.7109375" style="5" bestFit="1" customWidth="1"/>
    <col min="15604" max="15604" width="6.42578125" style="5" bestFit="1" customWidth="1"/>
    <col min="15605" max="15606" width="5.28515625" style="5" bestFit="1" customWidth="1"/>
    <col min="15607" max="15607" width="1.85546875" style="5" customWidth="1"/>
    <col min="15608" max="15608" width="4.140625" style="5" bestFit="1" customWidth="1"/>
    <col min="15609" max="15609" width="5.28515625" style="5" bestFit="1" customWidth="1"/>
    <col min="15610" max="15613" width="6.42578125" style="5" bestFit="1" customWidth="1"/>
    <col min="15614" max="15614" width="1.85546875" style="5" customWidth="1"/>
    <col min="15615" max="15616" width="5.28515625" style="5" bestFit="1" customWidth="1"/>
    <col min="15617" max="15617" width="1.42578125" style="5" customWidth="1"/>
    <col min="15618" max="15621" width="5.28515625" style="5" bestFit="1" customWidth="1"/>
    <col min="15622" max="15624" width="5.42578125" style="5" bestFit="1" customWidth="1"/>
    <col min="15625" max="15857" width="11.42578125" style="5"/>
    <col min="15858" max="15858" width="17.140625" style="5" customWidth="1"/>
    <col min="15859" max="15859" width="7.7109375" style="5" bestFit="1" customWidth="1"/>
    <col min="15860" max="15860" width="6.42578125" style="5" bestFit="1" customWidth="1"/>
    <col min="15861" max="15862" width="5.28515625" style="5" bestFit="1" customWidth="1"/>
    <col min="15863" max="15863" width="1.85546875" style="5" customWidth="1"/>
    <col min="15864" max="15864" width="4.140625" style="5" bestFit="1" customWidth="1"/>
    <col min="15865" max="15865" width="5.28515625" style="5" bestFit="1" customWidth="1"/>
    <col min="15866" max="15869" width="6.42578125" style="5" bestFit="1" customWidth="1"/>
    <col min="15870" max="15870" width="1.85546875" style="5" customWidth="1"/>
    <col min="15871" max="15872" width="5.28515625" style="5" bestFit="1" customWidth="1"/>
    <col min="15873" max="15873" width="1.42578125" style="5" customWidth="1"/>
    <col min="15874" max="15877" width="5.28515625" style="5" bestFit="1" customWidth="1"/>
    <col min="15878" max="15880" width="5.42578125" style="5" bestFit="1" customWidth="1"/>
    <col min="15881" max="16113" width="11.42578125" style="5"/>
    <col min="16114" max="16114" width="17.140625" style="5" customWidth="1"/>
    <col min="16115" max="16115" width="7.7109375" style="5" bestFit="1" customWidth="1"/>
    <col min="16116" max="16116" width="6.42578125" style="5" bestFit="1" customWidth="1"/>
    <col min="16117" max="16118" width="5.28515625" style="5" bestFit="1" customWidth="1"/>
    <col min="16119" max="16119" width="1.85546875" style="5" customWidth="1"/>
    <col min="16120" max="16120" width="4.140625" style="5" bestFit="1" customWidth="1"/>
    <col min="16121" max="16121" width="5.28515625" style="5" bestFit="1" customWidth="1"/>
    <col min="16122" max="16125" width="6.42578125" style="5" bestFit="1" customWidth="1"/>
    <col min="16126" max="16126" width="1.85546875" style="5" customWidth="1"/>
    <col min="16127" max="16128" width="5.28515625" style="5" bestFit="1" customWidth="1"/>
    <col min="16129" max="16129" width="1.42578125" style="5" customWidth="1"/>
    <col min="16130" max="16133" width="5.28515625" style="5" bestFit="1" customWidth="1"/>
    <col min="16134" max="16136" width="5.42578125" style="5" bestFit="1" customWidth="1"/>
    <col min="16137" max="16384" width="11.42578125" style="5"/>
  </cols>
  <sheetData>
    <row r="1" spans="1:12" s="3" customFormat="1" ht="19.5" thickBot="1" x14ac:dyDescent="0.35">
      <c r="A1" s="378" t="s">
        <v>342</v>
      </c>
      <c r="B1" s="378"/>
      <c r="C1" s="378"/>
      <c r="D1" s="378"/>
      <c r="E1" s="378"/>
      <c r="F1" s="378"/>
      <c r="G1" s="378"/>
      <c r="H1" s="378"/>
      <c r="J1" s="179"/>
      <c r="K1" s="285" t="s">
        <v>195</v>
      </c>
      <c r="L1" s="179"/>
    </row>
    <row r="2" spans="1:12" s="3" customFormat="1" x14ac:dyDescent="0.2">
      <c r="A2" s="378" t="s">
        <v>151</v>
      </c>
      <c r="B2" s="378"/>
      <c r="C2" s="378"/>
      <c r="D2" s="378"/>
      <c r="E2" s="378"/>
      <c r="F2" s="378"/>
      <c r="G2" s="378"/>
      <c r="H2" s="378"/>
      <c r="J2" s="179"/>
      <c r="K2" s="179"/>
      <c r="L2" s="179"/>
    </row>
    <row r="3" spans="1:12" s="3" customFormat="1" x14ac:dyDescent="0.2">
      <c r="A3" s="378" t="s">
        <v>361</v>
      </c>
      <c r="B3" s="378"/>
      <c r="C3" s="378"/>
      <c r="D3" s="378"/>
      <c r="E3" s="378"/>
      <c r="F3" s="378"/>
      <c r="G3" s="378"/>
      <c r="H3" s="378"/>
    </row>
    <row r="4" spans="1:12" s="3" customFormat="1" x14ac:dyDescent="0.2">
      <c r="A4" s="378" t="s">
        <v>178</v>
      </c>
      <c r="B4" s="378"/>
      <c r="C4" s="378"/>
      <c r="D4" s="378"/>
      <c r="E4" s="378"/>
      <c r="F4" s="378"/>
      <c r="G4" s="378"/>
      <c r="H4" s="378"/>
    </row>
    <row r="5" spans="1:12" s="3" customFormat="1" x14ac:dyDescent="0.2">
      <c r="A5" s="378" t="s">
        <v>409</v>
      </c>
      <c r="B5" s="378"/>
      <c r="C5" s="378"/>
      <c r="D5" s="378"/>
      <c r="E5" s="378"/>
      <c r="F5" s="378"/>
      <c r="G5" s="378"/>
      <c r="H5" s="378"/>
    </row>
    <row r="6" spans="1:12" s="3" customFormat="1" ht="13.5" thickBot="1" x14ac:dyDescent="0.25">
      <c r="A6" s="6"/>
      <c r="B6" s="6"/>
      <c r="C6" s="6"/>
      <c r="D6" s="6"/>
      <c r="E6" s="6"/>
      <c r="F6" s="6"/>
      <c r="G6" s="6"/>
      <c r="H6" s="6"/>
    </row>
    <row r="7" spans="1:12" s="3" customFormat="1" x14ac:dyDescent="0.2">
      <c r="A7" s="384" t="s">
        <v>83</v>
      </c>
      <c r="B7" s="353" t="s">
        <v>0</v>
      </c>
      <c r="C7" s="355" t="s">
        <v>183</v>
      </c>
      <c r="D7" s="29" t="s">
        <v>168</v>
      </c>
      <c r="E7" s="29" t="s">
        <v>169</v>
      </c>
      <c r="F7" s="29" t="s">
        <v>172</v>
      </c>
      <c r="G7" s="29" t="s">
        <v>173</v>
      </c>
      <c r="H7" s="353" t="s">
        <v>167</v>
      </c>
    </row>
    <row r="8" spans="1:12" s="3" customFormat="1" ht="13.5" thickBot="1" x14ac:dyDescent="0.25">
      <c r="A8" s="381"/>
      <c r="B8" s="354"/>
      <c r="C8" s="354"/>
      <c r="D8" s="30" t="s">
        <v>261</v>
      </c>
      <c r="E8" s="30" t="s">
        <v>262</v>
      </c>
      <c r="F8" s="30" t="s">
        <v>261</v>
      </c>
      <c r="G8" s="30" t="s">
        <v>262</v>
      </c>
      <c r="H8" s="354" t="s">
        <v>167</v>
      </c>
    </row>
    <row r="9" spans="1:12" s="13" customFormat="1" ht="15" customHeight="1" x14ac:dyDescent="0.25">
      <c r="A9" s="11" t="s">
        <v>14</v>
      </c>
      <c r="B9" s="226">
        <f>SUM(B11:B37)</f>
        <v>35058</v>
      </c>
      <c r="C9" s="226">
        <f t="shared" ref="C9:H9" si="0">SUM(C11:C37)</f>
        <v>1058</v>
      </c>
      <c r="D9" s="226">
        <f t="shared" si="0"/>
        <v>387</v>
      </c>
      <c r="E9" s="226">
        <f t="shared" si="0"/>
        <v>25855</v>
      </c>
      <c r="F9" s="226">
        <f t="shared" si="0"/>
        <v>119</v>
      </c>
      <c r="G9" s="226">
        <f t="shared" si="0"/>
        <v>6653</v>
      </c>
      <c r="H9" s="226">
        <f t="shared" si="0"/>
        <v>986</v>
      </c>
    </row>
    <row r="10" spans="1:12" ht="15" customHeight="1" x14ac:dyDescent="0.2">
      <c r="A10" s="2"/>
      <c r="B10" s="215"/>
      <c r="C10" s="215"/>
      <c r="D10" s="215"/>
      <c r="E10" s="215"/>
      <c r="F10" s="215"/>
      <c r="G10" s="215"/>
      <c r="H10" s="215"/>
    </row>
    <row r="11" spans="1:12" ht="15" customHeight="1" x14ac:dyDescent="0.2">
      <c r="A11" s="7" t="s">
        <v>15</v>
      </c>
      <c r="B11" s="227">
        <v>1939</v>
      </c>
      <c r="C11" s="227">
        <v>31</v>
      </c>
      <c r="D11" s="227">
        <v>43</v>
      </c>
      <c r="E11" s="227">
        <v>1486</v>
      </c>
      <c r="F11" s="227">
        <v>10</v>
      </c>
      <c r="G11" s="227">
        <v>327</v>
      </c>
      <c r="H11" s="227">
        <v>42</v>
      </c>
    </row>
    <row r="12" spans="1:12" ht="15" customHeight="1" x14ac:dyDescent="0.2">
      <c r="A12" s="7" t="s">
        <v>16</v>
      </c>
      <c r="B12" s="227">
        <v>2024</v>
      </c>
      <c r="C12" s="227">
        <v>47</v>
      </c>
      <c r="D12" s="227">
        <v>6</v>
      </c>
      <c r="E12" s="227">
        <v>1569</v>
      </c>
      <c r="F12" s="227">
        <v>5</v>
      </c>
      <c r="G12" s="227">
        <v>318</v>
      </c>
      <c r="H12" s="227">
        <v>79</v>
      </c>
    </row>
    <row r="13" spans="1:12" ht="15" customHeight="1" x14ac:dyDescent="0.2">
      <c r="A13" s="7" t="s">
        <v>17</v>
      </c>
      <c r="B13" s="227">
        <v>1795</v>
      </c>
      <c r="C13" s="227">
        <v>40</v>
      </c>
      <c r="D13" s="227">
        <v>39</v>
      </c>
      <c r="E13" s="227">
        <v>1391</v>
      </c>
      <c r="F13" s="227">
        <v>8</v>
      </c>
      <c r="G13" s="227">
        <v>223</v>
      </c>
      <c r="H13" s="227">
        <v>94</v>
      </c>
    </row>
    <row r="14" spans="1:12" ht="15" customHeight="1" x14ac:dyDescent="0.2">
      <c r="A14" s="7" t="s">
        <v>18</v>
      </c>
      <c r="B14" s="227">
        <v>1752</v>
      </c>
      <c r="C14" s="227">
        <v>31</v>
      </c>
      <c r="D14" s="227">
        <v>22</v>
      </c>
      <c r="E14" s="227">
        <v>1391</v>
      </c>
      <c r="F14" s="227">
        <v>6</v>
      </c>
      <c r="G14" s="227">
        <v>268</v>
      </c>
      <c r="H14" s="227">
        <v>34</v>
      </c>
    </row>
    <row r="15" spans="1:12" ht="15" customHeight="1" x14ac:dyDescent="0.2">
      <c r="A15" s="7" t="s">
        <v>19</v>
      </c>
      <c r="B15" s="227">
        <v>674</v>
      </c>
      <c r="C15" s="227">
        <v>29</v>
      </c>
      <c r="D15" s="227">
        <v>7</v>
      </c>
      <c r="E15" s="227">
        <v>485</v>
      </c>
      <c r="F15" s="227">
        <v>1</v>
      </c>
      <c r="G15" s="227">
        <v>131</v>
      </c>
      <c r="H15" s="227">
        <v>21</v>
      </c>
    </row>
    <row r="16" spans="1:12" ht="15" customHeight="1" x14ac:dyDescent="0.2">
      <c r="A16" s="7" t="s">
        <v>20</v>
      </c>
      <c r="B16" s="227">
        <v>1460</v>
      </c>
      <c r="C16" s="227">
        <v>17</v>
      </c>
      <c r="D16" s="227">
        <v>3</v>
      </c>
      <c r="E16" s="227">
        <v>1011</v>
      </c>
      <c r="F16" s="227">
        <v>4</v>
      </c>
      <c r="G16" s="227">
        <v>373</v>
      </c>
      <c r="H16" s="227">
        <v>52</v>
      </c>
    </row>
    <row r="17" spans="1:8" ht="15" customHeight="1" x14ac:dyDescent="0.2">
      <c r="A17" s="7" t="s">
        <v>21</v>
      </c>
      <c r="B17" s="227">
        <v>373</v>
      </c>
      <c r="C17" s="227">
        <v>4</v>
      </c>
      <c r="D17" s="227">
        <v>1</v>
      </c>
      <c r="E17" s="227">
        <v>270</v>
      </c>
      <c r="F17" s="227">
        <v>0</v>
      </c>
      <c r="G17" s="227">
        <v>98</v>
      </c>
      <c r="H17" s="227">
        <v>0</v>
      </c>
    </row>
    <row r="18" spans="1:8" ht="15" customHeight="1" x14ac:dyDescent="0.2">
      <c r="A18" s="7" t="s">
        <v>22</v>
      </c>
      <c r="B18" s="227">
        <v>2878</v>
      </c>
      <c r="C18" s="227">
        <v>30</v>
      </c>
      <c r="D18" s="227">
        <v>25</v>
      </c>
      <c r="E18" s="227">
        <v>2208</v>
      </c>
      <c r="F18" s="227">
        <v>14</v>
      </c>
      <c r="G18" s="227">
        <v>522</v>
      </c>
      <c r="H18" s="227">
        <v>79</v>
      </c>
    </row>
    <row r="19" spans="1:8" ht="15" customHeight="1" x14ac:dyDescent="0.2">
      <c r="A19" s="7" t="s">
        <v>23</v>
      </c>
      <c r="B19" s="227">
        <v>1494</v>
      </c>
      <c r="C19" s="227">
        <v>13</v>
      </c>
      <c r="D19" s="227">
        <v>16</v>
      </c>
      <c r="E19" s="227">
        <v>1145</v>
      </c>
      <c r="F19" s="227">
        <v>0</v>
      </c>
      <c r="G19" s="227">
        <v>297</v>
      </c>
      <c r="H19" s="227">
        <v>23</v>
      </c>
    </row>
    <row r="20" spans="1:8" ht="15" customHeight="1" x14ac:dyDescent="0.2">
      <c r="A20" s="7" t="s">
        <v>24</v>
      </c>
      <c r="B20" s="227">
        <v>1779</v>
      </c>
      <c r="C20" s="227">
        <v>7</v>
      </c>
      <c r="D20" s="227">
        <v>10</v>
      </c>
      <c r="E20" s="227">
        <v>1391</v>
      </c>
      <c r="F20" s="227">
        <v>2</v>
      </c>
      <c r="G20" s="227">
        <v>313</v>
      </c>
      <c r="H20" s="227">
        <v>56</v>
      </c>
    </row>
    <row r="21" spans="1:8" ht="15" customHeight="1" x14ac:dyDescent="0.2">
      <c r="A21" s="7" t="s">
        <v>25</v>
      </c>
      <c r="B21" s="227">
        <v>651</v>
      </c>
      <c r="C21" s="227">
        <v>15</v>
      </c>
      <c r="D21" s="227">
        <v>8</v>
      </c>
      <c r="E21" s="227">
        <v>505</v>
      </c>
      <c r="F21" s="227">
        <v>1</v>
      </c>
      <c r="G21" s="227">
        <v>94</v>
      </c>
      <c r="H21" s="227">
        <v>28</v>
      </c>
    </row>
    <row r="22" spans="1:8" ht="15" customHeight="1" x14ac:dyDescent="0.2">
      <c r="A22" s="15" t="s">
        <v>26</v>
      </c>
      <c r="B22" s="227">
        <v>2590</v>
      </c>
      <c r="C22" s="227">
        <v>20</v>
      </c>
      <c r="D22" s="227">
        <v>26</v>
      </c>
      <c r="E22" s="227">
        <v>2027</v>
      </c>
      <c r="F22" s="227">
        <v>10</v>
      </c>
      <c r="G22" s="227">
        <v>453</v>
      </c>
      <c r="H22" s="227">
        <v>54</v>
      </c>
    </row>
    <row r="23" spans="1:8" ht="15" customHeight="1" x14ac:dyDescent="0.2">
      <c r="A23" s="7" t="s">
        <v>27</v>
      </c>
      <c r="B23" s="227">
        <v>1108</v>
      </c>
      <c r="C23" s="227">
        <v>185</v>
      </c>
      <c r="D23" s="227">
        <v>18</v>
      </c>
      <c r="E23" s="227">
        <v>581</v>
      </c>
      <c r="F23" s="227">
        <v>6</v>
      </c>
      <c r="G23" s="227">
        <v>289</v>
      </c>
      <c r="H23" s="227">
        <v>29</v>
      </c>
    </row>
    <row r="24" spans="1:8" ht="15" customHeight="1" x14ac:dyDescent="0.2">
      <c r="A24" s="7" t="s">
        <v>28</v>
      </c>
      <c r="B24" s="227">
        <v>2601</v>
      </c>
      <c r="C24" s="227">
        <v>56</v>
      </c>
      <c r="D24" s="227">
        <v>30</v>
      </c>
      <c r="E24" s="227">
        <v>1843</v>
      </c>
      <c r="F24" s="227">
        <v>13</v>
      </c>
      <c r="G24" s="227">
        <v>584</v>
      </c>
      <c r="H24" s="227">
        <v>75</v>
      </c>
    </row>
    <row r="25" spans="1:8" ht="15" customHeight="1" x14ac:dyDescent="0.2">
      <c r="A25" s="7" t="s">
        <v>29</v>
      </c>
      <c r="B25" s="227">
        <v>575</v>
      </c>
      <c r="C25" s="227">
        <v>1</v>
      </c>
      <c r="D25" s="227">
        <v>2</v>
      </c>
      <c r="E25" s="227">
        <v>433</v>
      </c>
      <c r="F25" s="227">
        <v>1</v>
      </c>
      <c r="G25" s="227">
        <v>117</v>
      </c>
      <c r="H25" s="227">
        <v>21</v>
      </c>
    </row>
    <row r="26" spans="1:8" ht="15" customHeight="1" x14ac:dyDescent="0.2">
      <c r="A26" s="7" t="s">
        <v>30</v>
      </c>
      <c r="B26" s="227">
        <v>782</v>
      </c>
      <c r="C26" s="227">
        <v>4</v>
      </c>
      <c r="D26" s="227">
        <v>1</v>
      </c>
      <c r="E26" s="227">
        <v>649</v>
      </c>
      <c r="F26" s="227">
        <v>2</v>
      </c>
      <c r="G26" s="227">
        <v>97</v>
      </c>
      <c r="H26" s="227">
        <v>29</v>
      </c>
    </row>
    <row r="27" spans="1:8" ht="15" customHeight="1" x14ac:dyDescent="0.2">
      <c r="A27" s="7" t="s">
        <v>31</v>
      </c>
      <c r="B27" s="227">
        <v>812</v>
      </c>
      <c r="C27" s="227">
        <v>16</v>
      </c>
      <c r="D27" s="227">
        <v>16</v>
      </c>
      <c r="E27" s="227">
        <v>572</v>
      </c>
      <c r="F27" s="227">
        <v>1</v>
      </c>
      <c r="G27" s="227">
        <v>180</v>
      </c>
      <c r="H27" s="227">
        <v>27</v>
      </c>
    </row>
    <row r="28" spans="1:8" ht="15" customHeight="1" x14ac:dyDescent="0.2">
      <c r="A28" s="7" t="s">
        <v>32</v>
      </c>
      <c r="B28" s="227">
        <v>922</v>
      </c>
      <c r="C28" s="227">
        <v>11</v>
      </c>
      <c r="D28" s="227">
        <v>3</v>
      </c>
      <c r="E28" s="227">
        <v>648</v>
      </c>
      <c r="F28" s="227">
        <v>3</v>
      </c>
      <c r="G28" s="227">
        <v>235</v>
      </c>
      <c r="H28" s="227">
        <v>22</v>
      </c>
    </row>
    <row r="29" spans="1:8" ht="15" customHeight="1" x14ac:dyDescent="0.2">
      <c r="A29" s="7" t="s">
        <v>33</v>
      </c>
      <c r="B29" s="227">
        <v>632</v>
      </c>
      <c r="C29" s="227">
        <v>13</v>
      </c>
      <c r="D29" s="227">
        <v>2</v>
      </c>
      <c r="E29" s="227">
        <v>514</v>
      </c>
      <c r="F29" s="227">
        <v>0</v>
      </c>
      <c r="G29" s="227">
        <v>94</v>
      </c>
      <c r="H29" s="227">
        <v>9</v>
      </c>
    </row>
    <row r="30" spans="1:8" ht="15" customHeight="1" x14ac:dyDescent="0.2">
      <c r="A30" s="7" t="s">
        <v>34</v>
      </c>
      <c r="B30" s="227">
        <v>1217</v>
      </c>
      <c r="C30" s="227">
        <v>12</v>
      </c>
      <c r="D30" s="227">
        <v>4</v>
      </c>
      <c r="E30" s="227">
        <v>887</v>
      </c>
      <c r="F30" s="227">
        <v>11</v>
      </c>
      <c r="G30" s="227">
        <v>232</v>
      </c>
      <c r="H30" s="227">
        <v>71</v>
      </c>
    </row>
    <row r="31" spans="1:8" ht="15" customHeight="1" x14ac:dyDescent="0.2">
      <c r="A31" s="7" t="s">
        <v>35</v>
      </c>
      <c r="B31" s="227">
        <v>1410</v>
      </c>
      <c r="C31" s="227">
        <v>85</v>
      </c>
      <c r="D31" s="227">
        <v>15</v>
      </c>
      <c r="E31" s="227">
        <v>945</v>
      </c>
      <c r="F31" s="227">
        <v>9</v>
      </c>
      <c r="G31" s="227">
        <v>323</v>
      </c>
      <c r="H31" s="227">
        <v>33</v>
      </c>
    </row>
    <row r="32" spans="1:8" ht="15" customHeight="1" x14ac:dyDescent="0.2">
      <c r="A32" s="7" t="s">
        <v>36</v>
      </c>
      <c r="B32" s="227">
        <v>564</v>
      </c>
      <c r="C32" s="227">
        <v>18</v>
      </c>
      <c r="D32" s="227">
        <v>20</v>
      </c>
      <c r="E32" s="227">
        <v>411</v>
      </c>
      <c r="F32" s="227">
        <v>2</v>
      </c>
      <c r="G32" s="227">
        <v>103</v>
      </c>
      <c r="H32" s="227">
        <v>10</v>
      </c>
    </row>
    <row r="33" spans="1:8" ht="15" customHeight="1" x14ac:dyDescent="0.2">
      <c r="A33" s="7" t="s">
        <v>37</v>
      </c>
      <c r="B33" s="227">
        <v>960</v>
      </c>
      <c r="C33" s="227">
        <v>120</v>
      </c>
      <c r="D33" s="227">
        <v>12</v>
      </c>
      <c r="E33" s="227">
        <v>612</v>
      </c>
      <c r="F33" s="227">
        <v>0</v>
      </c>
      <c r="G33" s="227">
        <v>185</v>
      </c>
      <c r="H33" s="227">
        <v>31</v>
      </c>
    </row>
    <row r="34" spans="1:8" ht="15" customHeight="1" x14ac:dyDescent="0.2">
      <c r="A34" s="7" t="s">
        <v>38</v>
      </c>
      <c r="B34" s="227">
        <v>275</v>
      </c>
      <c r="C34" s="227">
        <v>2</v>
      </c>
      <c r="D34" s="227">
        <v>3</v>
      </c>
      <c r="E34" s="227">
        <v>216</v>
      </c>
      <c r="F34" s="227">
        <v>2</v>
      </c>
      <c r="G34" s="227">
        <v>49</v>
      </c>
      <c r="H34" s="227">
        <v>3</v>
      </c>
    </row>
    <row r="35" spans="1:8" ht="15" customHeight="1" x14ac:dyDescent="0.2">
      <c r="A35" s="7" t="s">
        <v>39</v>
      </c>
      <c r="B35" s="227">
        <v>1890</v>
      </c>
      <c r="C35" s="227">
        <v>79</v>
      </c>
      <c r="D35" s="227">
        <v>27</v>
      </c>
      <c r="E35" s="227">
        <v>1348</v>
      </c>
      <c r="F35" s="227">
        <v>6</v>
      </c>
      <c r="G35" s="227">
        <v>401</v>
      </c>
      <c r="H35" s="227">
        <v>29</v>
      </c>
    </row>
    <row r="36" spans="1:8" ht="15" customHeight="1" x14ac:dyDescent="0.2">
      <c r="A36" s="7" t="s">
        <v>40</v>
      </c>
      <c r="B36" s="227">
        <v>1518</v>
      </c>
      <c r="C36" s="227">
        <v>13</v>
      </c>
      <c r="D36" s="227">
        <v>21</v>
      </c>
      <c r="E36" s="227">
        <v>1140</v>
      </c>
      <c r="F36" s="227">
        <v>1</v>
      </c>
      <c r="G36" s="227">
        <v>314</v>
      </c>
      <c r="H36" s="227">
        <v>29</v>
      </c>
    </row>
    <row r="37" spans="1:8" ht="15" customHeight="1" thickBot="1" x14ac:dyDescent="0.25">
      <c r="A37" s="17" t="s">
        <v>41</v>
      </c>
      <c r="B37" s="228">
        <v>383</v>
      </c>
      <c r="C37" s="228">
        <v>159</v>
      </c>
      <c r="D37" s="228">
        <v>7</v>
      </c>
      <c r="E37" s="228">
        <v>177</v>
      </c>
      <c r="F37" s="228">
        <v>1</v>
      </c>
      <c r="G37" s="228">
        <v>33</v>
      </c>
      <c r="H37" s="228">
        <v>6</v>
      </c>
    </row>
    <row r="38" spans="1:8" ht="15" customHeight="1" x14ac:dyDescent="0.2">
      <c r="A38" s="339" t="s">
        <v>234</v>
      </c>
      <c r="B38" s="339"/>
      <c r="C38" s="339"/>
      <c r="D38" s="339"/>
      <c r="E38" s="339"/>
      <c r="F38" s="339"/>
      <c r="G38" s="339"/>
      <c r="H38" s="339"/>
    </row>
  </sheetData>
  <mergeCells count="10">
    <mergeCell ref="A38:H38"/>
    <mergeCell ref="A1:H1"/>
    <mergeCell ref="A2:H2"/>
    <mergeCell ref="A4:H4"/>
    <mergeCell ref="A5:H5"/>
    <mergeCell ref="A3:H3"/>
    <mergeCell ref="B7:B8"/>
    <mergeCell ref="C7:C8"/>
    <mergeCell ref="H7:H8"/>
    <mergeCell ref="A7:A8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workbookViewId="0">
      <selection activeCell="A2" sqref="A2:H2"/>
    </sheetView>
  </sheetViews>
  <sheetFormatPr baseColWidth="10" defaultRowHeight="12.75" x14ac:dyDescent="0.2"/>
  <cols>
    <col min="1" max="1" width="19.7109375" style="18" customWidth="1"/>
    <col min="2" max="8" width="9.7109375" style="19" customWidth="1"/>
    <col min="9" max="241" width="11.42578125" style="20"/>
    <col min="242" max="242" width="25.85546875" style="20" bestFit="1" customWidth="1"/>
    <col min="243" max="243" width="7.7109375" style="20" bestFit="1" customWidth="1"/>
    <col min="244" max="244" width="5.28515625" style="20" bestFit="1" customWidth="1"/>
    <col min="245" max="245" width="5.140625" style="20" bestFit="1" customWidth="1"/>
    <col min="246" max="246" width="5.7109375" style="20" bestFit="1" customWidth="1"/>
    <col min="247" max="247" width="0.85546875" style="20" customWidth="1"/>
    <col min="248" max="248" width="5.140625" style="20" bestFit="1" customWidth="1"/>
    <col min="249" max="249" width="5.42578125" style="20" bestFit="1" customWidth="1"/>
    <col min="250" max="250" width="5.5703125" style="20" bestFit="1" customWidth="1"/>
    <col min="251" max="252" width="6.85546875" style="20" bestFit="1" customWidth="1"/>
    <col min="253" max="253" width="7.7109375" style="20" bestFit="1" customWidth="1"/>
    <col min="254" max="254" width="0.85546875" style="20" customWidth="1"/>
    <col min="255" max="256" width="5.140625" style="20" bestFit="1" customWidth="1"/>
    <col min="257" max="257" width="1.140625" style="20" customWidth="1"/>
    <col min="258" max="258" width="5.140625" style="20" bestFit="1" customWidth="1"/>
    <col min="259" max="259" width="5.42578125" style="20" bestFit="1" customWidth="1"/>
    <col min="260" max="260" width="5.5703125" style="20" bestFit="1" customWidth="1"/>
    <col min="261" max="261" width="5.42578125" style="20" bestFit="1" customWidth="1"/>
    <col min="262" max="263" width="6.5703125" style="20" bestFit="1" customWidth="1"/>
    <col min="264" max="264" width="6.28515625" style="20" bestFit="1" customWidth="1"/>
    <col min="265" max="497" width="11.42578125" style="20"/>
    <col min="498" max="498" width="25.85546875" style="20" bestFit="1" customWidth="1"/>
    <col min="499" max="499" width="7.7109375" style="20" bestFit="1" customWidth="1"/>
    <col min="500" max="500" width="5.28515625" style="20" bestFit="1" customWidth="1"/>
    <col min="501" max="501" width="5.140625" style="20" bestFit="1" customWidth="1"/>
    <col min="502" max="502" width="5.7109375" style="20" bestFit="1" customWidth="1"/>
    <col min="503" max="503" width="0.85546875" style="20" customWidth="1"/>
    <col min="504" max="504" width="5.140625" style="20" bestFit="1" customWidth="1"/>
    <col min="505" max="505" width="5.42578125" style="20" bestFit="1" customWidth="1"/>
    <col min="506" max="506" width="5.5703125" style="20" bestFit="1" customWidth="1"/>
    <col min="507" max="508" width="6.85546875" style="20" bestFit="1" customWidth="1"/>
    <col min="509" max="509" width="7.7109375" style="20" bestFit="1" customWidth="1"/>
    <col min="510" max="510" width="0.85546875" style="20" customWidth="1"/>
    <col min="511" max="512" width="5.140625" style="20" bestFit="1" customWidth="1"/>
    <col min="513" max="513" width="1.140625" style="20" customWidth="1"/>
    <col min="514" max="514" width="5.140625" style="20" bestFit="1" customWidth="1"/>
    <col min="515" max="515" width="5.42578125" style="20" bestFit="1" customWidth="1"/>
    <col min="516" max="516" width="5.5703125" style="20" bestFit="1" customWidth="1"/>
    <col min="517" max="517" width="5.42578125" style="20" bestFit="1" customWidth="1"/>
    <col min="518" max="519" width="6.5703125" style="20" bestFit="1" customWidth="1"/>
    <col min="520" max="520" width="6.28515625" style="20" bestFit="1" customWidth="1"/>
    <col min="521" max="753" width="11.42578125" style="20"/>
    <col min="754" max="754" width="25.85546875" style="20" bestFit="1" customWidth="1"/>
    <col min="755" max="755" width="7.7109375" style="20" bestFit="1" customWidth="1"/>
    <col min="756" max="756" width="5.28515625" style="20" bestFit="1" customWidth="1"/>
    <col min="757" max="757" width="5.140625" style="20" bestFit="1" customWidth="1"/>
    <col min="758" max="758" width="5.7109375" style="20" bestFit="1" customWidth="1"/>
    <col min="759" max="759" width="0.85546875" style="20" customWidth="1"/>
    <col min="760" max="760" width="5.140625" style="20" bestFit="1" customWidth="1"/>
    <col min="761" max="761" width="5.42578125" style="20" bestFit="1" customWidth="1"/>
    <col min="762" max="762" width="5.5703125" style="20" bestFit="1" customWidth="1"/>
    <col min="763" max="764" width="6.85546875" style="20" bestFit="1" customWidth="1"/>
    <col min="765" max="765" width="7.7109375" style="20" bestFit="1" customWidth="1"/>
    <col min="766" max="766" width="0.85546875" style="20" customWidth="1"/>
    <col min="767" max="768" width="5.140625" style="20" bestFit="1" customWidth="1"/>
    <col min="769" max="769" width="1.140625" style="20" customWidth="1"/>
    <col min="770" max="770" width="5.140625" style="20" bestFit="1" customWidth="1"/>
    <col min="771" max="771" width="5.42578125" style="20" bestFit="1" customWidth="1"/>
    <col min="772" max="772" width="5.5703125" style="20" bestFit="1" customWidth="1"/>
    <col min="773" max="773" width="5.42578125" style="20" bestFit="1" customWidth="1"/>
    <col min="774" max="775" width="6.5703125" style="20" bestFit="1" customWidth="1"/>
    <col min="776" max="776" width="6.28515625" style="20" bestFit="1" customWidth="1"/>
    <col min="777" max="1009" width="11.42578125" style="20"/>
    <col min="1010" max="1010" width="25.85546875" style="20" bestFit="1" customWidth="1"/>
    <col min="1011" max="1011" width="7.7109375" style="20" bestFit="1" customWidth="1"/>
    <col min="1012" max="1012" width="5.28515625" style="20" bestFit="1" customWidth="1"/>
    <col min="1013" max="1013" width="5.140625" style="20" bestFit="1" customWidth="1"/>
    <col min="1014" max="1014" width="5.7109375" style="20" bestFit="1" customWidth="1"/>
    <col min="1015" max="1015" width="0.85546875" style="20" customWidth="1"/>
    <col min="1016" max="1016" width="5.140625" style="20" bestFit="1" customWidth="1"/>
    <col min="1017" max="1017" width="5.42578125" style="20" bestFit="1" customWidth="1"/>
    <col min="1018" max="1018" width="5.5703125" style="20" bestFit="1" customWidth="1"/>
    <col min="1019" max="1020" width="6.85546875" style="20" bestFit="1" customWidth="1"/>
    <col min="1021" max="1021" width="7.7109375" style="20" bestFit="1" customWidth="1"/>
    <col min="1022" max="1022" width="0.85546875" style="20" customWidth="1"/>
    <col min="1023" max="1024" width="5.140625" style="20" bestFit="1" customWidth="1"/>
    <col min="1025" max="1025" width="1.140625" style="20" customWidth="1"/>
    <col min="1026" max="1026" width="5.140625" style="20" bestFit="1" customWidth="1"/>
    <col min="1027" max="1027" width="5.42578125" style="20" bestFit="1" customWidth="1"/>
    <col min="1028" max="1028" width="5.5703125" style="20" bestFit="1" customWidth="1"/>
    <col min="1029" max="1029" width="5.42578125" style="20" bestFit="1" customWidth="1"/>
    <col min="1030" max="1031" width="6.5703125" style="20" bestFit="1" customWidth="1"/>
    <col min="1032" max="1032" width="6.28515625" style="20" bestFit="1" customWidth="1"/>
    <col min="1033" max="1265" width="11.42578125" style="20"/>
    <col min="1266" max="1266" width="25.85546875" style="20" bestFit="1" customWidth="1"/>
    <col min="1267" max="1267" width="7.7109375" style="20" bestFit="1" customWidth="1"/>
    <col min="1268" max="1268" width="5.28515625" style="20" bestFit="1" customWidth="1"/>
    <col min="1269" max="1269" width="5.140625" style="20" bestFit="1" customWidth="1"/>
    <col min="1270" max="1270" width="5.7109375" style="20" bestFit="1" customWidth="1"/>
    <col min="1271" max="1271" width="0.85546875" style="20" customWidth="1"/>
    <col min="1272" max="1272" width="5.140625" style="20" bestFit="1" customWidth="1"/>
    <col min="1273" max="1273" width="5.42578125" style="20" bestFit="1" customWidth="1"/>
    <col min="1274" max="1274" width="5.5703125" style="20" bestFit="1" customWidth="1"/>
    <col min="1275" max="1276" width="6.85546875" style="20" bestFit="1" customWidth="1"/>
    <col min="1277" max="1277" width="7.7109375" style="20" bestFit="1" customWidth="1"/>
    <col min="1278" max="1278" width="0.85546875" style="20" customWidth="1"/>
    <col min="1279" max="1280" width="5.140625" style="20" bestFit="1" customWidth="1"/>
    <col min="1281" max="1281" width="1.140625" style="20" customWidth="1"/>
    <col min="1282" max="1282" width="5.140625" style="20" bestFit="1" customWidth="1"/>
    <col min="1283" max="1283" width="5.42578125" style="20" bestFit="1" customWidth="1"/>
    <col min="1284" max="1284" width="5.5703125" style="20" bestFit="1" customWidth="1"/>
    <col min="1285" max="1285" width="5.42578125" style="20" bestFit="1" customWidth="1"/>
    <col min="1286" max="1287" width="6.5703125" style="20" bestFit="1" customWidth="1"/>
    <col min="1288" max="1288" width="6.28515625" style="20" bestFit="1" customWidth="1"/>
    <col min="1289" max="1521" width="11.42578125" style="20"/>
    <col min="1522" max="1522" width="25.85546875" style="20" bestFit="1" customWidth="1"/>
    <col min="1523" max="1523" width="7.7109375" style="20" bestFit="1" customWidth="1"/>
    <col min="1524" max="1524" width="5.28515625" style="20" bestFit="1" customWidth="1"/>
    <col min="1525" max="1525" width="5.140625" style="20" bestFit="1" customWidth="1"/>
    <col min="1526" max="1526" width="5.7109375" style="20" bestFit="1" customWidth="1"/>
    <col min="1527" max="1527" width="0.85546875" style="20" customWidth="1"/>
    <col min="1528" max="1528" width="5.140625" style="20" bestFit="1" customWidth="1"/>
    <col min="1529" max="1529" width="5.42578125" style="20" bestFit="1" customWidth="1"/>
    <col min="1530" max="1530" width="5.5703125" style="20" bestFit="1" customWidth="1"/>
    <col min="1531" max="1532" width="6.85546875" style="20" bestFit="1" customWidth="1"/>
    <col min="1533" max="1533" width="7.7109375" style="20" bestFit="1" customWidth="1"/>
    <col min="1534" max="1534" width="0.85546875" style="20" customWidth="1"/>
    <col min="1535" max="1536" width="5.140625" style="20" bestFit="1" customWidth="1"/>
    <col min="1537" max="1537" width="1.140625" style="20" customWidth="1"/>
    <col min="1538" max="1538" width="5.140625" style="20" bestFit="1" customWidth="1"/>
    <col min="1539" max="1539" width="5.42578125" style="20" bestFit="1" customWidth="1"/>
    <col min="1540" max="1540" width="5.5703125" style="20" bestFit="1" customWidth="1"/>
    <col min="1541" max="1541" width="5.42578125" style="20" bestFit="1" customWidth="1"/>
    <col min="1542" max="1543" width="6.5703125" style="20" bestFit="1" customWidth="1"/>
    <col min="1544" max="1544" width="6.28515625" style="20" bestFit="1" customWidth="1"/>
    <col min="1545" max="1777" width="11.42578125" style="20"/>
    <col min="1778" max="1778" width="25.85546875" style="20" bestFit="1" customWidth="1"/>
    <col min="1779" max="1779" width="7.7109375" style="20" bestFit="1" customWidth="1"/>
    <col min="1780" max="1780" width="5.28515625" style="20" bestFit="1" customWidth="1"/>
    <col min="1781" max="1781" width="5.140625" style="20" bestFit="1" customWidth="1"/>
    <col min="1782" max="1782" width="5.7109375" style="20" bestFit="1" customWidth="1"/>
    <col min="1783" max="1783" width="0.85546875" style="20" customWidth="1"/>
    <col min="1784" max="1784" width="5.140625" style="20" bestFit="1" customWidth="1"/>
    <col min="1785" max="1785" width="5.42578125" style="20" bestFit="1" customWidth="1"/>
    <col min="1786" max="1786" width="5.5703125" style="20" bestFit="1" customWidth="1"/>
    <col min="1787" max="1788" width="6.85546875" style="20" bestFit="1" customWidth="1"/>
    <col min="1789" max="1789" width="7.7109375" style="20" bestFit="1" customWidth="1"/>
    <col min="1790" max="1790" width="0.85546875" style="20" customWidth="1"/>
    <col min="1791" max="1792" width="5.140625" style="20" bestFit="1" customWidth="1"/>
    <col min="1793" max="1793" width="1.140625" style="20" customWidth="1"/>
    <col min="1794" max="1794" width="5.140625" style="20" bestFit="1" customWidth="1"/>
    <col min="1795" max="1795" width="5.42578125" style="20" bestFit="1" customWidth="1"/>
    <col min="1796" max="1796" width="5.5703125" style="20" bestFit="1" customWidth="1"/>
    <col min="1797" max="1797" width="5.42578125" style="20" bestFit="1" customWidth="1"/>
    <col min="1798" max="1799" width="6.5703125" style="20" bestFit="1" customWidth="1"/>
    <col min="1800" max="1800" width="6.28515625" style="20" bestFit="1" customWidth="1"/>
    <col min="1801" max="2033" width="11.42578125" style="20"/>
    <col min="2034" max="2034" width="25.85546875" style="20" bestFit="1" customWidth="1"/>
    <col min="2035" max="2035" width="7.7109375" style="20" bestFit="1" customWidth="1"/>
    <col min="2036" max="2036" width="5.28515625" style="20" bestFit="1" customWidth="1"/>
    <col min="2037" max="2037" width="5.140625" style="20" bestFit="1" customWidth="1"/>
    <col min="2038" max="2038" width="5.7109375" style="20" bestFit="1" customWidth="1"/>
    <col min="2039" max="2039" width="0.85546875" style="20" customWidth="1"/>
    <col min="2040" max="2040" width="5.140625" style="20" bestFit="1" customWidth="1"/>
    <col min="2041" max="2041" width="5.42578125" style="20" bestFit="1" customWidth="1"/>
    <col min="2042" max="2042" width="5.5703125" style="20" bestFit="1" customWidth="1"/>
    <col min="2043" max="2044" width="6.85546875" style="20" bestFit="1" customWidth="1"/>
    <col min="2045" max="2045" width="7.7109375" style="20" bestFit="1" customWidth="1"/>
    <col min="2046" max="2046" width="0.85546875" style="20" customWidth="1"/>
    <col min="2047" max="2048" width="5.140625" style="20" bestFit="1" customWidth="1"/>
    <col min="2049" max="2049" width="1.140625" style="20" customWidth="1"/>
    <col min="2050" max="2050" width="5.140625" style="20" bestFit="1" customWidth="1"/>
    <col min="2051" max="2051" width="5.42578125" style="20" bestFit="1" customWidth="1"/>
    <col min="2052" max="2052" width="5.5703125" style="20" bestFit="1" customWidth="1"/>
    <col min="2053" max="2053" width="5.42578125" style="20" bestFit="1" customWidth="1"/>
    <col min="2054" max="2055" width="6.5703125" style="20" bestFit="1" customWidth="1"/>
    <col min="2056" max="2056" width="6.28515625" style="20" bestFit="1" customWidth="1"/>
    <col min="2057" max="2289" width="11.42578125" style="20"/>
    <col min="2290" max="2290" width="25.85546875" style="20" bestFit="1" customWidth="1"/>
    <col min="2291" max="2291" width="7.7109375" style="20" bestFit="1" customWidth="1"/>
    <col min="2292" max="2292" width="5.28515625" style="20" bestFit="1" customWidth="1"/>
    <col min="2293" max="2293" width="5.140625" style="20" bestFit="1" customWidth="1"/>
    <col min="2294" max="2294" width="5.7109375" style="20" bestFit="1" customWidth="1"/>
    <col min="2295" max="2295" width="0.85546875" style="20" customWidth="1"/>
    <col min="2296" max="2296" width="5.140625" style="20" bestFit="1" customWidth="1"/>
    <col min="2297" max="2297" width="5.42578125" style="20" bestFit="1" customWidth="1"/>
    <col min="2298" max="2298" width="5.5703125" style="20" bestFit="1" customWidth="1"/>
    <col min="2299" max="2300" width="6.85546875" style="20" bestFit="1" customWidth="1"/>
    <col min="2301" max="2301" width="7.7109375" style="20" bestFit="1" customWidth="1"/>
    <col min="2302" max="2302" width="0.85546875" style="20" customWidth="1"/>
    <col min="2303" max="2304" width="5.140625" style="20" bestFit="1" customWidth="1"/>
    <col min="2305" max="2305" width="1.140625" style="20" customWidth="1"/>
    <col min="2306" max="2306" width="5.140625" style="20" bestFit="1" customWidth="1"/>
    <col min="2307" max="2307" width="5.42578125" style="20" bestFit="1" customWidth="1"/>
    <col min="2308" max="2308" width="5.5703125" style="20" bestFit="1" customWidth="1"/>
    <col min="2309" max="2309" width="5.42578125" style="20" bestFit="1" customWidth="1"/>
    <col min="2310" max="2311" width="6.5703125" style="20" bestFit="1" customWidth="1"/>
    <col min="2312" max="2312" width="6.28515625" style="20" bestFit="1" customWidth="1"/>
    <col min="2313" max="2545" width="11.42578125" style="20"/>
    <col min="2546" max="2546" width="25.85546875" style="20" bestFit="1" customWidth="1"/>
    <col min="2547" max="2547" width="7.7109375" style="20" bestFit="1" customWidth="1"/>
    <col min="2548" max="2548" width="5.28515625" style="20" bestFit="1" customWidth="1"/>
    <col min="2549" max="2549" width="5.140625" style="20" bestFit="1" customWidth="1"/>
    <col min="2550" max="2550" width="5.7109375" style="20" bestFit="1" customWidth="1"/>
    <col min="2551" max="2551" width="0.85546875" style="20" customWidth="1"/>
    <col min="2552" max="2552" width="5.140625" style="20" bestFit="1" customWidth="1"/>
    <col min="2553" max="2553" width="5.42578125" style="20" bestFit="1" customWidth="1"/>
    <col min="2554" max="2554" width="5.5703125" style="20" bestFit="1" customWidth="1"/>
    <col min="2555" max="2556" width="6.85546875" style="20" bestFit="1" customWidth="1"/>
    <col min="2557" max="2557" width="7.7109375" style="20" bestFit="1" customWidth="1"/>
    <col min="2558" max="2558" width="0.85546875" style="20" customWidth="1"/>
    <col min="2559" max="2560" width="5.140625" style="20" bestFit="1" customWidth="1"/>
    <col min="2561" max="2561" width="1.140625" style="20" customWidth="1"/>
    <col min="2562" max="2562" width="5.140625" style="20" bestFit="1" customWidth="1"/>
    <col min="2563" max="2563" width="5.42578125" style="20" bestFit="1" customWidth="1"/>
    <col min="2564" max="2564" width="5.5703125" style="20" bestFit="1" customWidth="1"/>
    <col min="2565" max="2565" width="5.42578125" style="20" bestFit="1" customWidth="1"/>
    <col min="2566" max="2567" width="6.5703125" style="20" bestFit="1" customWidth="1"/>
    <col min="2568" max="2568" width="6.28515625" style="20" bestFit="1" customWidth="1"/>
    <col min="2569" max="2801" width="11.42578125" style="20"/>
    <col min="2802" max="2802" width="25.85546875" style="20" bestFit="1" customWidth="1"/>
    <col min="2803" max="2803" width="7.7109375" style="20" bestFit="1" customWidth="1"/>
    <col min="2804" max="2804" width="5.28515625" style="20" bestFit="1" customWidth="1"/>
    <col min="2805" max="2805" width="5.140625" style="20" bestFit="1" customWidth="1"/>
    <col min="2806" max="2806" width="5.7109375" style="20" bestFit="1" customWidth="1"/>
    <col min="2807" max="2807" width="0.85546875" style="20" customWidth="1"/>
    <col min="2808" max="2808" width="5.140625" style="20" bestFit="1" customWidth="1"/>
    <col min="2809" max="2809" width="5.42578125" style="20" bestFit="1" customWidth="1"/>
    <col min="2810" max="2810" width="5.5703125" style="20" bestFit="1" customWidth="1"/>
    <col min="2811" max="2812" width="6.85546875" style="20" bestFit="1" customWidth="1"/>
    <col min="2813" max="2813" width="7.7109375" style="20" bestFit="1" customWidth="1"/>
    <col min="2814" max="2814" width="0.85546875" style="20" customWidth="1"/>
    <col min="2815" max="2816" width="5.140625" style="20" bestFit="1" customWidth="1"/>
    <col min="2817" max="2817" width="1.140625" style="20" customWidth="1"/>
    <col min="2818" max="2818" width="5.140625" style="20" bestFit="1" customWidth="1"/>
    <col min="2819" max="2819" width="5.42578125" style="20" bestFit="1" customWidth="1"/>
    <col min="2820" max="2820" width="5.5703125" style="20" bestFit="1" customWidth="1"/>
    <col min="2821" max="2821" width="5.42578125" style="20" bestFit="1" customWidth="1"/>
    <col min="2822" max="2823" width="6.5703125" style="20" bestFit="1" customWidth="1"/>
    <col min="2824" max="2824" width="6.28515625" style="20" bestFit="1" customWidth="1"/>
    <col min="2825" max="3057" width="11.42578125" style="20"/>
    <col min="3058" max="3058" width="25.85546875" style="20" bestFit="1" customWidth="1"/>
    <col min="3059" max="3059" width="7.7109375" style="20" bestFit="1" customWidth="1"/>
    <col min="3060" max="3060" width="5.28515625" style="20" bestFit="1" customWidth="1"/>
    <col min="3061" max="3061" width="5.140625" style="20" bestFit="1" customWidth="1"/>
    <col min="3062" max="3062" width="5.7109375" style="20" bestFit="1" customWidth="1"/>
    <col min="3063" max="3063" width="0.85546875" style="20" customWidth="1"/>
    <col min="3064" max="3064" width="5.140625" style="20" bestFit="1" customWidth="1"/>
    <col min="3065" max="3065" width="5.42578125" style="20" bestFit="1" customWidth="1"/>
    <col min="3066" max="3066" width="5.5703125" style="20" bestFit="1" customWidth="1"/>
    <col min="3067" max="3068" width="6.85546875" style="20" bestFit="1" customWidth="1"/>
    <col min="3069" max="3069" width="7.7109375" style="20" bestFit="1" customWidth="1"/>
    <col min="3070" max="3070" width="0.85546875" style="20" customWidth="1"/>
    <col min="3071" max="3072" width="5.140625" style="20" bestFit="1" customWidth="1"/>
    <col min="3073" max="3073" width="1.140625" style="20" customWidth="1"/>
    <col min="3074" max="3074" width="5.140625" style="20" bestFit="1" customWidth="1"/>
    <col min="3075" max="3075" width="5.42578125" style="20" bestFit="1" customWidth="1"/>
    <col min="3076" max="3076" width="5.5703125" style="20" bestFit="1" customWidth="1"/>
    <col min="3077" max="3077" width="5.42578125" style="20" bestFit="1" customWidth="1"/>
    <col min="3078" max="3079" width="6.5703125" style="20" bestFit="1" customWidth="1"/>
    <col min="3080" max="3080" width="6.28515625" style="20" bestFit="1" customWidth="1"/>
    <col min="3081" max="3313" width="11.42578125" style="20"/>
    <col min="3314" max="3314" width="25.85546875" style="20" bestFit="1" customWidth="1"/>
    <col min="3315" max="3315" width="7.7109375" style="20" bestFit="1" customWidth="1"/>
    <col min="3316" max="3316" width="5.28515625" style="20" bestFit="1" customWidth="1"/>
    <col min="3317" max="3317" width="5.140625" style="20" bestFit="1" customWidth="1"/>
    <col min="3318" max="3318" width="5.7109375" style="20" bestFit="1" customWidth="1"/>
    <col min="3319" max="3319" width="0.85546875" style="20" customWidth="1"/>
    <col min="3320" max="3320" width="5.140625" style="20" bestFit="1" customWidth="1"/>
    <col min="3321" max="3321" width="5.42578125" style="20" bestFit="1" customWidth="1"/>
    <col min="3322" max="3322" width="5.5703125" style="20" bestFit="1" customWidth="1"/>
    <col min="3323" max="3324" width="6.85546875" style="20" bestFit="1" customWidth="1"/>
    <col min="3325" max="3325" width="7.7109375" style="20" bestFit="1" customWidth="1"/>
    <col min="3326" max="3326" width="0.85546875" style="20" customWidth="1"/>
    <col min="3327" max="3328" width="5.140625" style="20" bestFit="1" customWidth="1"/>
    <col min="3329" max="3329" width="1.140625" style="20" customWidth="1"/>
    <col min="3330" max="3330" width="5.140625" style="20" bestFit="1" customWidth="1"/>
    <col min="3331" max="3331" width="5.42578125" style="20" bestFit="1" customWidth="1"/>
    <col min="3332" max="3332" width="5.5703125" style="20" bestFit="1" customWidth="1"/>
    <col min="3333" max="3333" width="5.42578125" style="20" bestFit="1" customWidth="1"/>
    <col min="3334" max="3335" width="6.5703125" style="20" bestFit="1" customWidth="1"/>
    <col min="3336" max="3336" width="6.28515625" style="20" bestFit="1" customWidth="1"/>
    <col min="3337" max="3569" width="11.42578125" style="20"/>
    <col min="3570" max="3570" width="25.85546875" style="20" bestFit="1" customWidth="1"/>
    <col min="3571" max="3571" width="7.7109375" style="20" bestFit="1" customWidth="1"/>
    <col min="3572" max="3572" width="5.28515625" style="20" bestFit="1" customWidth="1"/>
    <col min="3573" max="3573" width="5.140625" style="20" bestFit="1" customWidth="1"/>
    <col min="3574" max="3574" width="5.7109375" style="20" bestFit="1" customWidth="1"/>
    <col min="3575" max="3575" width="0.85546875" style="20" customWidth="1"/>
    <col min="3576" max="3576" width="5.140625" style="20" bestFit="1" customWidth="1"/>
    <col min="3577" max="3577" width="5.42578125" style="20" bestFit="1" customWidth="1"/>
    <col min="3578" max="3578" width="5.5703125" style="20" bestFit="1" customWidth="1"/>
    <col min="3579" max="3580" width="6.85546875" style="20" bestFit="1" customWidth="1"/>
    <col min="3581" max="3581" width="7.7109375" style="20" bestFit="1" customWidth="1"/>
    <col min="3582" max="3582" width="0.85546875" style="20" customWidth="1"/>
    <col min="3583" max="3584" width="5.140625" style="20" bestFit="1" customWidth="1"/>
    <col min="3585" max="3585" width="1.140625" style="20" customWidth="1"/>
    <col min="3586" max="3586" width="5.140625" style="20" bestFit="1" customWidth="1"/>
    <col min="3587" max="3587" width="5.42578125" style="20" bestFit="1" customWidth="1"/>
    <col min="3588" max="3588" width="5.5703125" style="20" bestFit="1" customWidth="1"/>
    <col min="3589" max="3589" width="5.42578125" style="20" bestFit="1" customWidth="1"/>
    <col min="3590" max="3591" width="6.5703125" style="20" bestFit="1" customWidth="1"/>
    <col min="3592" max="3592" width="6.28515625" style="20" bestFit="1" customWidth="1"/>
    <col min="3593" max="3825" width="11.42578125" style="20"/>
    <col min="3826" max="3826" width="25.85546875" style="20" bestFit="1" customWidth="1"/>
    <col min="3827" max="3827" width="7.7109375" style="20" bestFit="1" customWidth="1"/>
    <col min="3828" max="3828" width="5.28515625" style="20" bestFit="1" customWidth="1"/>
    <col min="3829" max="3829" width="5.140625" style="20" bestFit="1" customWidth="1"/>
    <col min="3830" max="3830" width="5.7109375" style="20" bestFit="1" customWidth="1"/>
    <col min="3831" max="3831" width="0.85546875" style="20" customWidth="1"/>
    <col min="3832" max="3832" width="5.140625" style="20" bestFit="1" customWidth="1"/>
    <col min="3833" max="3833" width="5.42578125" style="20" bestFit="1" customWidth="1"/>
    <col min="3834" max="3834" width="5.5703125" style="20" bestFit="1" customWidth="1"/>
    <col min="3835" max="3836" width="6.85546875" style="20" bestFit="1" customWidth="1"/>
    <col min="3837" max="3837" width="7.7109375" style="20" bestFit="1" customWidth="1"/>
    <col min="3838" max="3838" width="0.85546875" style="20" customWidth="1"/>
    <col min="3839" max="3840" width="5.140625" style="20" bestFit="1" customWidth="1"/>
    <col min="3841" max="3841" width="1.140625" style="20" customWidth="1"/>
    <col min="3842" max="3842" width="5.140625" style="20" bestFit="1" customWidth="1"/>
    <col min="3843" max="3843" width="5.42578125" style="20" bestFit="1" customWidth="1"/>
    <col min="3844" max="3844" width="5.5703125" style="20" bestFit="1" customWidth="1"/>
    <col min="3845" max="3845" width="5.42578125" style="20" bestFit="1" customWidth="1"/>
    <col min="3846" max="3847" width="6.5703125" style="20" bestFit="1" customWidth="1"/>
    <col min="3848" max="3848" width="6.28515625" style="20" bestFit="1" customWidth="1"/>
    <col min="3849" max="4081" width="11.42578125" style="20"/>
    <col min="4082" max="4082" width="25.85546875" style="20" bestFit="1" customWidth="1"/>
    <col min="4083" max="4083" width="7.7109375" style="20" bestFit="1" customWidth="1"/>
    <col min="4084" max="4084" width="5.28515625" style="20" bestFit="1" customWidth="1"/>
    <col min="4085" max="4085" width="5.140625" style="20" bestFit="1" customWidth="1"/>
    <col min="4086" max="4086" width="5.7109375" style="20" bestFit="1" customWidth="1"/>
    <col min="4087" max="4087" width="0.85546875" style="20" customWidth="1"/>
    <col min="4088" max="4088" width="5.140625" style="20" bestFit="1" customWidth="1"/>
    <col min="4089" max="4089" width="5.42578125" style="20" bestFit="1" customWidth="1"/>
    <col min="4090" max="4090" width="5.5703125" style="20" bestFit="1" customWidth="1"/>
    <col min="4091" max="4092" width="6.85546875" style="20" bestFit="1" customWidth="1"/>
    <col min="4093" max="4093" width="7.7109375" style="20" bestFit="1" customWidth="1"/>
    <col min="4094" max="4094" width="0.85546875" style="20" customWidth="1"/>
    <col min="4095" max="4096" width="5.140625" style="20" bestFit="1" customWidth="1"/>
    <col min="4097" max="4097" width="1.140625" style="20" customWidth="1"/>
    <col min="4098" max="4098" width="5.140625" style="20" bestFit="1" customWidth="1"/>
    <col min="4099" max="4099" width="5.42578125" style="20" bestFit="1" customWidth="1"/>
    <col min="4100" max="4100" width="5.5703125" style="20" bestFit="1" customWidth="1"/>
    <col min="4101" max="4101" width="5.42578125" style="20" bestFit="1" customWidth="1"/>
    <col min="4102" max="4103" width="6.5703125" style="20" bestFit="1" customWidth="1"/>
    <col min="4104" max="4104" width="6.28515625" style="20" bestFit="1" customWidth="1"/>
    <col min="4105" max="4337" width="11.42578125" style="20"/>
    <col min="4338" max="4338" width="25.85546875" style="20" bestFit="1" customWidth="1"/>
    <col min="4339" max="4339" width="7.7109375" style="20" bestFit="1" customWidth="1"/>
    <col min="4340" max="4340" width="5.28515625" style="20" bestFit="1" customWidth="1"/>
    <col min="4341" max="4341" width="5.140625" style="20" bestFit="1" customWidth="1"/>
    <col min="4342" max="4342" width="5.7109375" style="20" bestFit="1" customWidth="1"/>
    <col min="4343" max="4343" width="0.85546875" style="20" customWidth="1"/>
    <col min="4344" max="4344" width="5.140625" style="20" bestFit="1" customWidth="1"/>
    <col min="4345" max="4345" width="5.42578125" style="20" bestFit="1" customWidth="1"/>
    <col min="4346" max="4346" width="5.5703125" style="20" bestFit="1" customWidth="1"/>
    <col min="4347" max="4348" width="6.85546875" style="20" bestFit="1" customWidth="1"/>
    <col min="4349" max="4349" width="7.7109375" style="20" bestFit="1" customWidth="1"/>
    <col min="4350" max="4350" width="0.85546875" style="20" customWidth="1"/>
    <col min="4351" max="4352" width="5.140625" style="20" bestFit="1" customWidth="1"/>
    <col min="4353" max="4353" width="1.140625" style="20" customWidth="1"/>
    <col min="4354" max="4354" width="5.140625" style="20" bestFit="1" customWidth="1"/>
    <col min="4355" max="4355" width="5.42578125" style="20" bestFit="1" customWidth="1"/>
    <col min="4356" max="4356" width="5.5703125" style="20" bestFit="1" customWidth="1"/>
    <col min="4357" max="4357" width="5.42578125" style="20" bestFit="1" customWidth="1"/>
    <col min="4358" max="4359" width="6.5703125" style="20" bestFit="1" customWidth="1"/>
    <col min="4360" max="4360" width="6.28515625" style="20" bestFit="1" customWidth="1"/>
    <col min="4361" max="4593" width="11.42578125" style="20"/>
    <col min="4594" max="4594" width="25.85546875" style="20" bestFit="1" customWidth="1"/>
    <col min="4595" max="4595" width="7.7109375" style="20" bestFit="1" customWidth="1"/>
    <col min="4596" max="4596" width="5.28515625" style="20" bestFit="1" customWidth="1"/>
    <col min="4597" max="4597" width="5.140625" style="20" bestFit="1" customWidth="1"/>
    <col min="4598" max="4598" width="5.7109375" style="20" bestFit="1" customWidth="1"/>
    <col min="4599" max="4599" width="0.85546875" style="20" customWidth="1"/>
    <col min="4600" max="4600" width="5.140625" style="20" bestFit="1" customWidth="1"/>
    <col min="4601" max="4601" width="5.42578125" style="20" bestFit="1" customWidth="1"/>
    <col min="4602" max="4602" width="5.5703125" style="20" bestFit="1" customWidth="1"/>
    <col min="4603" max="4604" width="6.85546875" style="20" bestFit="1" customWidth="1"/>
    <col min="4605" max="4605" width="7.7109375" style="20" bestFit="1" customWidth="1"/>
    <col min="4606" max="4606" width="0.85546875" style="20" customWidth="1"/>
    <col min="4607" max="4608" width="5.140625" style="20" bestFit="1" customWidth="1"/>
    <col min="4609" max="4609" width="1.140625" style="20" customWidth="1"/>
    <col min="4610" max="4610" width="5.140625" style="20" bestFit="1" customWidth="1"/>
    <col min="4611" max="4611" width="5.42578125" style="20" bestFit="1" customWidth="1"/>
    <col min="4612" max="4612" width="5.5703125" style="20" bestFit="1" customWidth="1"/>
    <col min="4613" max="4613" width="5.42578125" style="20" bestFit="1" customWidth="1"/>
    <col min="4614" max="4615" width="6.5703125" style="20" bestFit="1" customWidth="1"/>
    <col min="4616" max="4616" width="6.28515625" style="20" bestFit="1" customWidth="1"/>
    <col min="4617" max="4849" width="11.42578125" style="20"/>
    <col min="4850" max="4850" width="25.85546875" style="20" bestFit="1" customWidth="1"/>
    <col min="4851" max="4851" width="7.7109375" style="20" bestFit="1" customWidth="1"/>
    <col min="4852" max="4852" width="5.28515625" style="20" bestFit="1" customWidth="1"/>
    <col min="4853" max="4853" width="5.140625" style="20" bestFit="1" customWidth="1"/>
    <col min="4854" max="4854" width="5.7109375" style="20" bestFit="1" customWidth="1"/>
    <col min="4855" max="4855" width="0.85546875" style="20" customWidth="1"/>
    <col min="4856" max="4856" width="5.140625" style="20" bestFit="1" customWidth="1"/>
    <col min="4857" max="4857" width="5.42578125" style="20" bestFit="1" customWidth="1"/>
    <col min="4858" max="4858" width="5.5703125" style="20" bestFit="1" customWidth="1"/>
    <col min="4859" max="4860" width="6.85546875" style="20" bestFit="1" customWidth="1"/>
    <col min="4861" max="4861" width="7.7109375" style="20" bestFit="1" customWidth="1"/>
    <col min="4862" max="4862" width="0.85546875" style="20" customWidth="1"/>
    <col min="4863" max="4864" width="5.140625" style="20" bestFit="1" customWidth="1"/>
    <col min="4865" max="4865" width="1.140625" style="20" customWidth="1"/>
    <col min="4866" max="4866" width="5.140625" style="20" bestFit="1" customWidth="1"/>
    <col min="4867" max="4867" width="5.42578125" style="20" bestFit="1" customWidth="1"/>
    <col min="4868" max="4868" width="5.5703125" style="20" bestFit="1" customWidth="1"/>
    <col min="4869" max="4869" width="5.42578125" style="20" bestFit="1" customWidth="1"/>
    <col min="4870" max="4871" width="6.5703125" style="20" bestFit="1" customWidth="1"/>
    <col min="4872" max="4872" width="6.28515625" style="20" bestFit="1" customWidth="1"/>
    <col min="4873" max="5105" width="11.42578125" style="20"/>
    <col min="5106" max="5106" width="25.85546875" style="20" bestFit="1" customWidth="1"/>
    <col min="5107" max="5107" width="7.7109375" style="20" bestFit="1" customWidth="1"/>
    <col min="5108" max="5108" width="5.28515625" style="20" bestFit="1" customWidth="1"/>
    <col min="5109" max="5109" width="5.140625" style="20" bestFit="1" customWidth="1"/>
    <col min="5110" max="5110" width="5.7109375" style="20" bestFit="1" customWidth="1"/>
    <col min="5111" max="5111" width="0.85546875" style="20" customWidth="1"/>
    <col min="5112" max="5112" width="5.140625" style="20" bestFit="1" customWidth="1"/>
    <col min="5113" max="5113" width="5.42578125" style="20" bestFit="1" customWidth="1"/>
    <col min="5114" max="5114" width="5.5703125" style="20" bestFit="1" customWidth="1"/>
    <col min="5115" max="5116" width="6.85546875" style="20" bestFit="1" customWidth="1"/>
    <col min="5117" max="5117" width="7.7109375" style="20" bestFit="1" customWidth="1"/>
    <col min="5118" max="5118" width="0.85546875" style="20" customWidth="1"/>
    <col min="5119" max="5120" width="5.140625" style="20" bestFit="1" customWidth="1"/>
    <col min="5121" max="5121" width="1.140625" style="20" customWidth="1"/>
    <col min="5122" max="5122" width="5.140625" style="20" bestFit="1" customWidth="1"/>
    <col min="5123" max="5123" width="5.42578125" style="20" bestFit="1" customWidth="1"/>
    <col min="5124" max="5124" width="5.5703125" style="20" bestFit="1" customWidth="1"/>
    <col min="5125" max="5125" width="5.42578125" style="20" bestFit="1" customWidth="1"/>
    <col min="5126" max="5127" width="6.5703125" style="20" bestFit="1" customWidth="1"/>
    <col min="5128" max="5128" width="6.28515625" style="20" bestFit="1" customWidth="1"/>
    <col min="5129" max="5361" width="11.42578125" style="20"/>
    <col min="5362" max="5362" width="25.85546875" style="20" bestFit="1" customWidth="1"/>
    <col min="5363" max="5363" width="7.7109375" style="20" bestFit="1" customWidth="1"/>
    <col min="5364" max="5364" width="5.28515625" style="20" bestFit="1" customWidth="1"/>
    <col min="5365" max="5365" width="5.140625" style="20" bestFit="1" customWidth="1"/>
    <col min="5366" max="5366" width="5.7109375" style="20" bestFit="1" customWidth="1"/>
    <col min="5367" max="5367" width="0.85546875" style="20" customWidth="1"/>
    <col min="5368" max="5368" width="5.140625" style="20" bestFit="1" customWidth="1"/>
    <col min="5369" max="5369" width="5.42578125" style="20" bestFit="1" customWidth="1"/>
    <col min="5370" max="5370" width="5.5703125" style="20" bestFit="1" customWidth="1"/>
    <col min="5371" max="5372" width="6.85546875" style="20" bestFit="1" customWidth="1"/>
    <col min="5373" max="5373" width="7.7109375" style="20" bestFit="1" customWidth="1"/>
    <col min="5374" max="5374" width="0.85546875" style="20" customWidth="1"/>
    <col min="5375" max="5376" width="5.140625" style="20" bestFit="1" customWidth="1"/>
    <col min="5377" max="5377" width="1.140625" style="20" customWidth="1"/>
    <col min="5378" max="5378" width="5.140625" style="20" bestFit="1" customWidth="1"/>
    <col min="5379" max="5379" width="5.42578125" style="20" bestFit="1" customWidth="1"/>
    <col min="5380" max="5380" width="5.5703125" style="20" bestFit="1" customWidth="1"/>
    <col min="5381" max="5381" width="5.42578125" style="20" bestFit="1" customWidth="1"/>
    <col min="5382" max="5383" width="6.5703125" style="20" bestFit="1" customWidth="1"/>
    <col min="5384" max="5384" width="6.28515625" style="20" bestFit="1" customWidth="1"/>
    <col min="5385" max="5617" width="11.42578125" style="20"/>
    <col min="5618" max="5618" width="25.85546875" style="20" bestFit="1" customWidth="1"/>
    <col min="5619" max="5619" width="7.7109375" style="20" bestFit="1" customWidth="1"/>
    <col min="5620" max="5620" width="5.28515625" style="20" bestFit="1" customWidth="1"/>
    <col min="5621" max="5621" width="5.140625" style="20" bestFit="1" customWidth="1"/>
    <col min="5622" max="5622" width="5.7109375" style="20" bestFit="1" customWidth="1"/>
    <col min="5623" max="5623" width="0.85546875" style="20" customWidth="1"/>
    <col min="5624" max="5624" width="5.140625" style="20" bestFit="1" customWidth="1"/>
    <col min="5625" max="5625" width="5.42578125" style="20" bestFit="1" customWidth="1"/>
    <col min="5626" max="5626" width="5.5703125" style="20" bestFit="1" customWidth="1"/>
    <col min="5627" max="5628" width="6.85546875" style="20" bestFit="1" customWidth="1"/>
    <col min="5629" max="5629" width="7.7109375" style="20" bestFit="1" customWidth="1"/>
    <col min="5630" max="5630" width="0.85546875" style="20" customWidth="1"/>
    <col min="5631" max="5632" width="5.140625" style="20" bestFit="1" customWidth="1"/>
    <col min="5633" max="5633" width="1.140625" style="20" customWidth="1"/>
    <col min="5634" max="5634" width="5.140625" style="20" bestFit="1" customWidth="1"/>
    <col min="5635" max="5635" width="5.42578125" style="20" bestFit="1" customWidth="1"/>
    <col min="5636" max="5636" width="5.5703125" style="20" bestFit="1" customWidth="1"/>
    <col min="5637" max="5637" width="5.42578125" style="20" bestFit="1" customWidth="1"/>
    <col min="5638" max="5639" width="6.5703125" style="20" bestFit="1" customWidth="1"/>
    <col min="5640" max="5640" width="6.28515625" style="20" bestFit="1" customWidth="1"/>
    <col min="5641" max="5873" width="11.42578125" style="20"/>
    <col min="5874" max="5874" width="25.85546875" style="20" bestFit="1" customWidth="1"/>
    <col min="5875" max="5875" width="7.7109375" style="20" bestFit="1" customWidth="1"/>
    <col min="5876" max="5876" width="5.28515625" style="20" bestFit="1" customWidth="1"/>
    <col min="5877" max="5877" width="5.140625" style="20" bestFit="1" customWidth="1"/>
    <col min="5878" max="5878" width="5.7109375" style="20" bestFit="1" customWidth="1"/>
    <col min="5879" max="5879" width="0.85546875" style="20" customWidth="1"/>
    <col min="5880" max="5880" width="5.140625" style="20" bestFit="1" customWidth="1"/>
    <col min="5881" max="5881" width="5.42578125" style="20" bestFit="1" customWidth="1"/>
    <col min="5882" max="5882" width="5.5703125" style="20" bestFit="1" customWidth="1"/>
    <col min="5883" max="5884" width="6.85546875" style="20" bestFit="1" customWidth="1"/>
    <col min="5885" max="5885" width="7.7109375" style="20" bestFit="1" customWidth="1"/>
    <col min="5886" max="5886" width="0.85546875" style="20" customWidth="1"/>
    <col min="5887" max="5888" width="5.140625" style="20" bestFit="1" customWidth="1"/>
    <col min="5889" max="5889" width="1.140625" style="20" customWidth="1"/>
    <col min="5890" max="5890" width="5.140625" style="20" bestFit="1" customWidth="1"/>
    <col min="5891" max="5891" width="5.42578125" style="20" bestFit="1" customWidth="1"/>
    <col min="5892" max="5892" width="5.5703125" style="20" bestFit="1" customWidth="1"/>
    <col min="5893" max="5893" width="5.42578125" style="20" bestFit="1" customWidth="1"/>
    <col min="5894" max="5895" width="6.5703125" style="20" bestFit="1" customWidth="1"/>
    <col min="5896" max="5896" width="6.28515625" style="20" bestFit="1" customWidth="1"/>
    <col min="5897" max="6129" width="11.42578125" style="20"/>
    <col min="6130" max="6130" width="25.85546875" style="20" bestFit="1" customWidth="1"/>
    <col min="6131" max="6131" width="7.7109375" style="20" bestFit="1" customWidth="1"/>
    <col min="6132" max="6132" width="5.28515625" style="20" bestFit="1" customWidth="1"/>
    <col min="6133" max="6133" width="5.140625" style="20" bestFit="1" customWidth="1"/>
    <col min="6134" max="6134" width="5.7109375" style="20" bestFit="1" customWidth="1"/>
    <col min="6135" max="6135" width="0.85546875" style="20" customWidth="1"/>
    <col min="6136" max="6136" width="5.140625" style="20" bestFit="1" customWidth="1"/>
    <col min="6137" max="6137" width="5.42578125" style="20" bestFit="1" customWidth="1"/>
    <col min="6138" max="6138" width="5.5703125" style="20" bestFit="1" customWidth="1"/>
    <col min="6139" max="6140" width="6.85546875" style="20" bestFit="1" customWidth="1"/>
    <col min="6141" max="6141" width="7.7109375" style="20" bestFit="1" customWidth="1"/>
    <col min="6142" max="6142" width="0.85546875" style="20" customWidth="1"/>
    <col min="6143" max="6144" width="5.140625" style="20" bestFit="1" customWidth="1"/>
    <col min="6145" max="6145" width="1.140625" style="20" customWidth="1"/>
    <col min="6146" max="6146" width="5.140625" style="20" bestFit="1" customWidth="1"/>
    <col min="6147" max="6147" width="5.42578125" style="20" bestFit="1" customWidth="1"/>
    <col min="6148" max="6148" width="5.5703125" style="20" bestFit="1" customWidth="1"/>
    <col min="6149" max="6149" width="5.42578125" style="20" bestFit="1" customWidth="1"/>
    <col min="6150" max="6151" width="6.5703125" style="20" bestFit="1" customWidth="1"/>
    <col min="6152" max="6152" width="6.28515625" style="20" bestFit="1" customWidth="1"/>
    <col min="6153" max="6385" width="11.42578125" style="20"/>
    <col min="6386" max="6386" width="25.85546875" style="20" bestFit="1" customWidth="1"/>
    <col min="6387" max="6387" width="7.7109375" style="20" bestFit="1" customWidth="1"/>
    <col min="6388" max="6388" width="5.28515625" style="20" bestFit="1" customWidth="1"/>
    <col min="6389" max="6389" width="5.140625" style="20" bestFit="1" customWidth="1"/>
    <col min="6390" max="6390" width="5.7109375" style="20" bestFit="1" customWidth="1"/>
    <col min="6391" max="6391" width="0.85546875" style="20" customWidth="1"/>
    <col min="6392" max="6392" width="5.140625" style="20" bestFit="1" customWidth="1"/>
    <col min="6393" max="6393" width="5.42578125" style="20" bestFit="1" customWidth="1"/>
    <col min="6394" max="6394" width="5.5703125" style="20" bestFit="1" customWidth="1"/>
    <col min="6395" max="6396" width="6.85546875" style="20" bestFit="1" customWidth="1"/>
    <col min="6397" max="6397" width="7.7109375" style="20" bestFit="1" customWidth="1"/>
    <col min="6398" max="6398" width="0.85546875" style="20" customWidth="1"/>
    <col min="6399" max="6400" width="5.140625" style="20" bestFit="1" customWidth="1"/>
    <col min="6401" max="6401" width="1.140625" style="20" customWidth="1"/>
    <col min="6402" max="6402" width="5.140625" style="20" bestFit="1" customWidth="1"/>
    <col min="6403" max="6403" width="5.42578125" style="20" bestFit="1" customWidth="1"/>
    <col min="6404" max="6404" width="5.5703125" style="20" bestFit="1" customWidth="1"/>
    <col min="6405" max="6405" width="5.42578125" style="20" bestFit="1" customWidth="1"/>
    <col min="6406" max="6407" width="6.5703125" style="20" bestFit="1" customWidth="1"/>
    <col min="6408" max="6408" width="6.28515625" style="20" bestFit="1" customWidth="1"/>
    <col min="6409" max="6641" width="11.42578125" style="20"/>
    <col min="6642" max="6642" width="25.85546875" style="20" bestFit="1" customWidth="1"/>
    <col min="6643" max="6643" width="7.7109375" style="20" bestFit="1" customWidth="1"/>
    <col min="6644" max="6644" width="5.28515625" style="20" bestFit="1" customWidth="1"/>
    <col min="6645" max="6645" width="5.140625" style="20" bestFit="1" customWidth="1"/>
    <col min="6646" max="6646" width="5.7109375" style="20" bestFit="1" customWidth="1"/>
    <col min="6647" max="6647" width="0.85546875" style="20" customWidth="1"/>
    <col min="6648" max="6648" width="5.140625" style="20" bestFit="1" customWidth="1"/>
    <col min="6649" max="6649" width="5.42578125" style="20" bestFit="1" customWidth="1"/>
    <col min="6650" max="6650" width="5.5703125" style="20" bestFit="1" customWidth="1"/>
    <col min="6651" max="6652" width="6.85546875" style="20" bestFit="1" customWidth="1"/>
    <col min="6653" max="6653" width="7.7109375" style="20" bestFit="1" customWidth="1"/>
    <col min="6654" max="6654" width="0.85546875" style="20" customWidth="1"/>
    <col min="6655" max="6656" width="5.140625" style="20" bestFit="1" customWidth="1"/>
    <col min="6657" max="6657" width="1.140625" style="20" customWidth="1"/>
    <col min="6658" max="6658" width="5.140625" style="20" bestFit="1" customWidth="1"/>
    <col min="6659" max="6659" width="5.42578125" style="20" bestFit="1" customWidth="1"/>
    <col min="6660" max="6660" width="5.5703125" style="20" bestFit="1" customWidth="1"/>
    <col min="6661" max="6661" width="5.42578125" style="20" bestFit="1" customWidth="1"/>
    <col min="6662" max="6663" width="6.5703125" style="20" bestFit="1" customWidth="1"/>
    <col min="6664" max="6664" width="6.28515625" style="20" bestFit="1" customWidth="1"/>
    <col min="6665" max="6897" width="11.42578125" style="20"/>
    <col min="6898" max="6898" width="25.85546875" style="20" bestFit="1" customWidth="1"/>
    <col min="6899" max="6899" width="7.7109375" style="20" bestFit="1" customWidth="1"/>
    <col min="6900" max="6900" width="5.28515625" style="20" bestFit="1" customWidth="1"/>
    <col min="6901" max="6901" width="5.140625" style="20" bestFit="1" customWidth="1"/>
    <col min="6902" max="6902" width="5.7109375" style="20" bestFit="1" customWidth="1"/>
    <col min="6903" max="6903" width="0.85546875" style="20" customWidth="1"/>
    <col min="6904" max="6904" width="5.140625" style="20" bestFit="1" customWidth="1"/>
    <col min="6905" max="6905" width="5.42578125" style="20" bestFit="1" customWidth="1"/>
    <col min="6906" max="6906" width="5.5703125" style="20" bestFit="1" customWidth="1"/>
    <col min="6907" max="6908" width="6.85546875" style="20" bestFit="1" customWidth="1"/>
    <col min="6909" max="6909" width="7.7109375" style="20" bestFit="1" customWidth="1"/>
    <col min="6910" max="6910" width="0.85546875" style="20" customWidth="1"/>
    <col min="6911" max="6912" width="5.140625" style="20" bestFit="1" customWidth="1"/>
    <col min="6913" max="6913" width="1.140625" style="20" customWidth="1"/>
    <col min="6914" max="6914" width="5.140625" style="20" bestFit="1" customWidth="1"/>
    <col min="6915" max="6915" width="5.42578125" style="20" bestFit="1" customWidth="1"/>
    <col min="6916" max="6916" width="5.5703125" style="20" bestFit="1" customWidth="1"/>
    <col min="6917" max="6917" width="5.42578125" style="20" bestFit="1" customWidth="1"/>
    <col min="6918" max="6919" width="6.5703125" style="20" bestFit="1" customWidth="1"/>
    <col min="6920" max="6920" width="6.28515625" style="20" bestFit="1" customWidth="1"/>
    <col min="6921" max="7153" width="11.42578125" style="20"/>
    <col min="7154" max="7154" width="25.85546875" style="20" bestFit="1" customWidth="1"/>
    <col min="7155" max="7155" width="7.7109375" style="20" bestFit="1" customWidth="1"/>
    <col min="7156" max="7156" width="5.28515625" style="20" bestFit="1" customWidth="1"/>
    <col min="7157" max="7157" width="5.140625" style="20" bestFit="1" customWidth="1"/>
    <col min="7158" max="7158" width="5.7109375" style="20" bestFit="1" customWidth="1"/>
    <col min="7159" max="7159" width="0.85546875" style="20" customWidth="1"/>
    <col min="7160" max="7160" width="5.140625" style="20" bestFit="1" customWidth="1"/>
    <col min="7161" max="7161" width="5.42578125" style="20" bestFit="1" customWidth="1"/>
    <col min="7162" max="7162" width="5.5703125" style="20" bestFit="1" customWidth="1"/>
    <col min="7163" max="7164" width="6.85546875" style="20" bestFit="1" customWidth="1"/>
    <col min="7165" max="7165" width="7.7109375" style="20" bestFit="1" customWidth="1"/>
    <col min="7166" max="7166" width="0.85546875" style="20" customWidth="1"/>
    <col min="7167" max="7168" width="5.140625" style="20" bestFit="1" customWidth="1"/>
    <col min="7169" max="7169" width="1.140625" style="20" customWidth="1"/>
    <col min="7170" max="7170" width="5.140625" style="20" bestFit="1" customWidth="1"/>
    <col min="7171" max="7171" width="5.42578125" style="20" bestFit="1" customWidth="1"/>
    <col min="7172" max="7172" width="5.5703125" style="20" bestFit="1" customWidth="1"/>
    <col min="7173" max="7173" width="5.42578125" style="20" bestFit="1" customWidth="1"/>
    <col min="7174" max="7175" width="6.5703125" style="20" bestFit="1" customWidth="1"/>
    <col min="7176" max="7176" width="6.28515625" style="20" bestFit="1" customWidth="1"/>
    <col min="7177" max="7409" width="11.42578125" style="20"/>
    <col min="7410" max="7410" width="25.85546875" style="20" bestFit="1" customWidth="1"/>
    <col min="7411" max="7411" width="7.7109375" style="20" bestFit="1" customWidth="1"/>
    <col min="7412" max="7412" width="5.28515625" style="20" bestFit="1" customWidth="1"/>
    <col min="7413" max="7413" width="5.140625" style="20" bestFit="1" customWidth="1"/>
    <col min="7414" max="7414" width="5.7109375" style="20" bestFit="1" customWidth="1"/>
    <col min="7415" max="7415" width="0.85546875" style="20" customWidth="1"/>
    <col min="7416" max="7416" width="5.140625" style="20" bestFit="1" customWidth="1"/>
    <col min="7417" max="7417" width="5.42578125" style="20" bestFit="1" customWidth="1"/>
    <col min="7418" max="7418" width="5.5703125" style="20" bestFit="1" customWidth="1"/>
    <col min="7419" max="7420" width="6.85546875" style="20" bestFit="1" customWidth="1"/>
    <col min="7421" max="7421" width="7.7109375" style="20" bestFit="1" customWidth="1"/>
    <col min="7422" max="7422" width="0.85546875" style="20" customWidth="1"/>
    <col min="7423" max="7424" width="5.140625" style="20" bestFit="1" customWidth="1"/>
    <col min="7425" max="7425" width="1.140625" style="20" customWidth="1"/>
    <col min="7426" max="7426" width="5.140625" style="20" bestFit="1" customWidth="1"/>
    <col min="7427" max="7427" width="5.42578125" style="20" bestFit="1" customWidth="1"/>
    <col min="7428" max="7428" width="5.5703125" style="20" bestFit="1" customWidth="1"/>
    <col min="7429" max="7429" width="5.42578125" style="20" bestFit="1" customWidth="1"/>
    <col min="7430" max="7431" width="6.5703125" style="20" bestFit="1" customWidth="1"/>
    <col min="7432" max="7432" width="6.28515625" style="20" bestFit="1" customWidth="1"/>
    <col min="7433" max="7665" width="11.42578125" style="20"/>
    <col min="7666" max="7666" width="25.85546875" style="20" bestFit="1" customWidth="1"/>
    <col min="7667" max="7667" width="7.7109375" style="20" bestFit="1" customWidth="1"/>
    <col min="7668" max="7668" width="5.28515625" style="20" bestFit="1" customWidth="1"/>
    <col min="7669" max="7669" width="5.140625" style="20" bestFit="1" customWidth="1"/>
    <col min="7670" max="7670" width="5.7109375" style="20" bestFit="1" customWidth="1"/>
    <col min="7671" max="7671" width="0.85546875" style="20" customWidth="1"/>
    <col min="7672" max="7672" width="5.140625" style="20" bestFit="1" customWidth="1"/>
    <col min="7673" max="7673" width="5.42578125" style="20" bestFit="1" customWidth="1"/>
    <col min="7674" max="7674" width="5.5703125" style="20" bestFit="1" customWidth="1"/>
    <col min="7675" max="7676" width="6.85546875" style="20" bestFit="1" customWidth="1"/>
    <col min="7677" max="7677" width="7.7109375" style="20" bestFit="1" customWidth="1"/>
    <col min="7678" max="7678" width="0.85546875" style="20" customWidth="1"/>
    <col min="7679" max="7680" width="5.140625" style="20" bestFit="1" customWidth="1"/>
    <col min="7681" max="7681" width="1.140625" style="20" customWidth="1"/>
    <col min="7682" max="7682" width="5.140625" style="20" bestFit="1" customWidth="1"/>
    <col min="7683" max="7683" width="5.42578125" style="20" bestFit="1" customWidth="1"/>
    <col min="7684" max="7684" width="5.5703125" style="20" bestFit="1" customWidth="1"/>
    <col min="7685" max="7685" width="5.42578125" style="20" bestFit="1" customWidth="1"/>
    <col min="7686" max="7687" width="6.5703125" style="20" bestFit="1" customWidth="1"/>
    <col min="7688" max="7688" width="6.28515625" style="20" bestFit="1" customWidth="1"/>
    <col min="7689" max="7921" width="11.42578125" style="20"/>
    <col min="7922" max="7922" width="25.85546875" style="20" bestFit="1" customWidth="1"/>
    <col min="7923" max="7923" width="7.7109375" style="20" bestFit="1" customWidth="1"/>
    <col min="7924" max="7924" width="5.28515625" style="20" bestFit="1" customWidth="1"/>
    <col min="7925" max="7925" width="5.140625" style="20" bestFit="1" customWidth="1"/>
    <col min="7926" max="7926" width="5.7109375" style="20" bestFit="1" customWidth="1"/>
    <col min="7927" max="7927" width="0.85546875" style="20" customWidth="1"/>
    <col min="7928" max="7928" width="5.140625" style="20" bestFit="1" customWidth="1"/>
    <col min="7929" max="7929" width="5.42578125" style="20" bestFit="1" customWidth="1"/>
    <col min="7930" max="7930" width="5.5703125" style="20" bestFit="1" customWidth="1"/>
    <col min="7931" max="7932" width="6.85546875" style="20" bestFit="1" customWidth="1"/>
    <col min="7933" max="7933" width="7.7109375" style="20" bestFit="1" customWidth="1"/>
    <col min="7934" max="7934" width="0.85546875" style="20" customWidth="1"/>
    <col min="7935" max="7936" width="5.140625" style="20" bestFit="1" customWidth="1"/>
    <col min="7937" max="7937" width="1.140625" style="20" customWidth="1"/>
    <col min="7938" max="7938" width="5.140625" style="20" bestFit="1" customWidth="1"/>
    <col min="7939" max="7939" width="5.42578125" style="20" bestFit="1" customWidth="1"/>
    <col min="7940" max="7940" width="5.5703125" style="20" bestFit="1" customWidth="1"/>
    <col min="7941" max="7941" width="5.42578125" style="20" bestFit="1" customWidth="1"/>
    <col min="7942" max="7943" width="6.5703125" style="20" bestFit="1" customWidth="1"/>
    <col min="7944" max="7944" width="6.28515625" style="20" bestFit="1" customWidth="1"/>
    <col min="7945" max="8177" width="11.42578125" style="20"/>
    <col min="8178" max="8178" width="25.85546875" style="20" bestFit="1" customWidth="1"/>
    <col min="8179" max="8179" width="7.7109375" style="20" bestFit="1" customWidth="1"/>
    <col min="8180" max="8180" width="5.28515625" style="20" bestFit="1" customWidth="1"/>
    <col min="8181" max="8181" width="5.140625" style="20" bestFit="1" customWidth="1"/>
    <col min="8182" max="8182" width="5.7109375" style="20" bestFit="1" customWidth="1"/>
    <col min="8183" max="8183" width="0.85546875" style="20" customWidth="1"/>
    <col min="8184" max="8184" width="5.140625" style="20" bestFit="1" customWidth="1"/>
    <col min="8185" max="8185" width="5.42578125" style="20" bestFit="1" customWidth="1"/>
    <col min="8186" max="8186" width="5.5703125" style="20" bestFit="1" customWidth="1"/>
    <col min="8187" max="8188" width="6.85546875" style="20" bestFit="1" customWidth="1"/>
    <col min="8189" max="8189" width="7.7109375" style="20" bestFit="1" customWidth="1"/>
    <col min="8190" max="8190" width="0.85546875" style="20" customWidth="1"/>
    <col min="8191" max="8192" width="5.140625" style="20" bestFit="1" customWidth="1"/>
    <col min="8193" max="8193" width="1.140625" style="20" customWidth="1"/>
    <col min="8194" max="8194" width="5.140625" style="20" bestFit="1" customWidth="1"/>
    <col min="8195" max="8195" width="5.42578125" style="20" bestFit="1" customWidth="1"/>
    <col min="8196" max="8196" width="5.5703125" style="20" bestFit="1" customWidth="1"/>
    <col min="8197" max="8197" width="5.42578125" style="20" bestFit="1" customWidth="1"/>
    <col min="8198" max="8199" width="6.5703125" style="20" bestFit="1" customWidth="1"/>
    <col min="8200" max="8200" width="6.28515625" style="20" bestFit="1" customWidth="1"/>
    <col min="8201" max="8433" width="11.42578125" style="20"/>
    <col min="8434" max="8434" width="25.85546875" style="20" bestFit="1" customWidth="1"/>
    <col min="8435" max="8435" width="7.7109375" style="20" bestFit="1" customWidth="1"/>
    <col min="8436" max="8436" width="5.28515625" style="20" bestFit="1" customWidth="1"/>
    <col min="8437" max="8437" width="5.140625" style="20" bestFit="1" customWidth="1"/>
    <col min="8438" max="8438" width="5.7109375" style="20" bestFit="1" customWidth="1"/>
    <col min="8439" max="8439" width="0.85546875" style="20" customWidth="1"/>
    <col min="8440" max="8440" width="5.140625" style="20" bestFit="1" customWidth="1"/>
    <col min="8441" max="8441" width="5.42578125" style="20" bestFit="1" customWidth="1"/>
    <col min="8442" max="8442" width="5.5703125" style="20" bestFit="1" customWidth="1"/>
    <col min="8443" max="8444" width="6.85546875" style="20" bestFit="1" customWidth="1"/>
    <col min="8445" max="8445" width="7.7109375" style="20" bestFit="1" customWidth="1"/>
    <col min="8446" max="8446" width="0.85546875" style="20" customWidth="1"/>
    <col min="8447" max="8448" width="5.140625" style="20" bestFit="1" customWidth="1"/>
    <col min="8449" max="8449" width="1.140625" style="20" customWidth="1"/>
    <col min="8450" max="8450" width="5.140625" style="20" bestFit="1" customWidth="1"/>
    <col min="8451" max="8451" width="5.42578125" style="20" bestFit="1" customWidth="1"/>
    <col min="8452" max="8452" width="5.5703125" style="20" bestFit="1" customWidth="1"/>
    <col min="8453" max="8453" width="5.42578125" style="20" bestFit="1" customWidth="1"/>
    <col min="8454" max="8455" width="6.5703125" style="20" bestFit="1" customWidth="1"/>
    <col min="8456" max="8456" width="6.28515625" style="20" bestFit="1" customWidth="1"/>
    <col min="8457" max="8689" width="11.42578125" style="20"/>
    <col min="8690" max="8690" width="25.85546875" style="20" bestFit="1" customWidth="1"/>
    <col min="8691" max="8691" width="7.7109375" style="20" bestFit="1" customWidth="1"/>
    <col min="8692" max="8692" width="5.28515625" style="20" bestFit="1" customWidth="1"/>
    <col min="8693" max="8693" width="5.140625" style="20" bestFit="1" customWidth="1"/>
    <col min="8694" max="8694" width="5.7109375" style="20" bestFit="1" customWidth="1"/>
    <col min="8695" max="8695" width="0.85546875" style="20" customWidth="1"/>
    <col min="8696" max="8696" width="5.140625" style="20" bestFit="1" customWidth="1"/>
    <col min="8697" max="8697" width="5.42578125" style="20" bestFit="1" customWidth="1"/>
    <col min="8698" max="8698" width="5.5703125" style="20" bestFit="1" customWidth="1"/>
    <col min="8699" max="8700" width="6.85546875" style="20" bestFit="1" customWidth="1"/>
    <col min="8701" max="8701" width="7.7109375" style="20" bestFit="1" customWidth="1"/>
    <col min="8702" max="8702" width="0.85546875" style="20" customWidth="1"/>
    <col min="8703" max="8704" width="5.140625" style="20" bestFit="1" customWidth="1"/>
    <col min="8705" max="8705" width="1.140625" style="20" customWidth="1"/>
    <col min="8706" max="8706" width="5.140625" style="20" bestFit="1" customWidth="1"/>
    <col min="8707" max="8707" width="5.42578125" style="20" bestFit="1" customWidth="1"/>
    <col min="8708" max="8708" width="5.5703125" style="20" bestFit="1" customWidth="1"/>
    <col min="8709" max="8709" width="5.42578125" style="20" bestFit="1" customWidth="1"/>
    <col min="8710" max="8711" width="6.5703125" style="20" bestFit="1" customWidth="1"/>
    <col min="8712" max="8712" width="6.28515625" style="20" bestFit="1" customWidth="1"/>
    <col min="8713" max="8945" width="11.42578125" style="20"/>
    <col min="8946" max="8946" width="25.85546875" style="20" bestFit="1" customWidth="1"/>
    <col min="8947" max="8947" width="7.7109375" style="20" bestFit="1" customWidth="1"/>
    <col min="8948" max="8948" width="5.28515625" style="20" bestFit="1" customWidth="1"/>
    <col min="8949" max="8949" width="5.140625" style="20" bestFit="1" customWidth="1"/>
    <col min="8950" max="8950" width="5.7109375" style="20" bestFit="1" customWidth="1"/>
    <col min="8951" max="8951" width="0.85546875" style="20" customWidth="1"/>
    <col min="8952" max="8952" width="5.140625" style="20" bestFit="1" customWidth="1"/>
    <col min="8953" max="8953" width="5.42578125" style="20" bestFit="1" customWidth="1"/>
    <col min="8954" max="8954" width="5.5703125" style="20" bestFit="1" customWidth="1"/>
    <col min="8955" max="8956" width="6.85546875" style="20" bestFit="1" customWidth="1"/>
    <col min="8957" max="8957" width="7.7109375" style="20" bestFit="1" customWidth="1"/>
    <col min="8958" max="8958" width="0.85546875" style="20" customWidth="1"/>
    <col min="8959" max="8960" width="5.140625" style="20" bestFit="1" customWidth="1"/>
    <col min="8961" max="8961" width="1.140625" style="20" customWidth="1"/>
    <col min="8962" max="8962" width="5.140625" style="20" bestFit="1" customWidth="1"/>
    <col min="8963" max="8963" width="5.42578125" style="20" bestFit="1" customWidth="1"/>
    <col min="8964" max="8964" width="5.5703125" style="20" bestFit="1" customWidth="1"/>
    <col min="8965" max="8965" width="5.42578125" style="20" bestFit="1" customWidth="1"/>
    <col min="8966" max="8967" width="6.5703125" style="20" bestFit="1" customWidth="1"/>
    <col min="8968" max="8968" width="6.28515625" style="20" bestFit="1" customWidth="1"/>
    <col min="8969" max="9201" width="11.42578125" style="20"/>
    <col min="9202" max="9202" width="25.85546875" style="20" bestFit="1" customWidth="1"/>
    <col min="9203" max="9203" width="7.7109375" style="20" bestFit="1" customWidth="1"/>
    <col min="9204" max="9204" width="5.28515625" style="20" bestFit="1" customWidth="1"/>
    <col min="9205" max="9205" width="5.140625" style="20" bestFit="1" customWidth="1"/>
    <col min="9206" max="9206" width="5.7109375" style="20" bestFit="1" customWidth="1"/>
    <col min="9207" max="9207" width="0.85546875" style="20" customWidth="1"/>
    <col min="9208" max="9208" width="5.140625" style="20" bestFit="1" customWidth="1"/>
    <col min="9209" max="9209" width="5.42578125" style="20" bestFit="1" customWidth="1"/>
    <col min="9210" max="9210" width="5.5703125" style="20" bestFit="1" customWidth="1"/>
    <col min="9211" max="9212" width="6.85546875" style="20" bestFit="1" customWidth="1"/>
    <col min="9213" max="9213" width="7.7109375" style="20" bestFit="1" customWidth="1"/>
    <col min="9214" max="9214" width="0.85546875" style="20" customWidth="1"/>
    <col min="9215" max="9216" width="5.140625" style="20" bestFit="1" customWidth="1"/>
    <col min="9217" max="9217" width="1.140625" style="20" customWidth="1"/>
    <col min="9218" max="9218" width="5.140625" style="20" bestFit="1" customWidth="1"/>
    <col min="9219" max="9219" width="5.42578125" style="20" bestFit="1" customWidth="1"/>
    <col min="9220" max="9220" width="5.5703125" style="20" bestFit="1" customWidth="1"/>
    <col min="9221" max="9221" width="5.42578125" style="20" bestFit="1" customWidth="1"/>
    <col min="9222" max="9223" width="6.5703125" style="20" bestFit="1" customWidth="1"/>
    <col min="9224" max="9224" width="6.28515625" style="20" bestFit="1" customWidth="1"/>
    <col min="9225" max="9457" width="11.42578125" style="20"/>
    <col min="9458" max="9458" width="25.85546875" style="20" bestFit="1" customWidth="1"/>
    <col min="9459" max="9459" width="7.7109375" style="20" bestFit="1" customWidth="1"/>
    <col min="9460" max="9460" width="5.28515625" style="20" bestFit="1" customWidth="1"/>
    <col min="9461" max="9461" width="5.140625" style="20" bestFit="1" customWidth="1"/>
    <col min="9462" max="9462" width="5.7109375" style="20" bestFit="1" customWidth="1"/>
    <col min="9463" max="9463" width="0.85546875" style="20" customWidth="1"/>
    <col min="9464" max="9464" width="5.140625" style="20" bestFit="1" customWidth="1"/>
    <col min="9465" max="9465" width="5.42578125" style="20" bestFit="1" customWidth="1"/>
    <col min="9466" max="9466" width="5.5703125" style="20" bestFit="1" customWidth="1"/>
    <col min="9467" max="9468" width="6.85546875" style="20" bestFit="1" customWidth="1"/>
    <col min="9469" max="9469" width="7.7109375" style="20" bestFit="1" customWidth="1"/>
    <col min="9470" max="9470" width="0.85546875" style="20" customWidth="1"/>
    <col min="9471" max="9472" width="5.140625" style="20" bestFit="1" customWidth="1"/>
    <col min="9473" max="9473" width="1.140625" style="20" customWidth="1"/>
    <col min="9474" max="9474" width="5.140625" style="20" bestFit="1" customWidth="1"/>
    <col min="9475" max="9475" width="5.42578125" style="20" bestFit="1" customWidth="1"/>
    <col min="9476" max="9476" width="5.5703125" style="20" bestFit="1" customWidth="1"/>
    <col min="9477" max="9477" width="5.42578125" style="20" bestFit="1" customWidth="1"/>
    <col min="9478" max="9479" width="6.5703125" style="20" bestFit="1" customWidth="1"/>
    <col min="9480" max="9480" width="6.28515625" style="20" bestFit="1" customWidth="1"/>
    <col min="9481" max="9713" width="11.42578125" style="20"/>
    <col min="9714" max="9714" width="25.85546875" style="20" bestFit="1" customWidth="1"/>
    <col min="9715" max="9715" width="7.7109375" style="20" bestFit="1" customWidth="1"/>
    <col min="9716" max="9716" width="5.28515625" style="20" bestFit="1" customWidth="1"/>
    <col min="9717" max="9717" width="5.140625" style="20" bestFit="1" customWidth="1"/>
    <col min="9718" max="9718" width="5.7109375" style="20" bestFit="1" customWidth="1"/>
    <col min="9719" max="9719" width="0.85546875" style="20" customWidth="1"/>
    <col min="9720" max="9720" width="5.140625" style="20" bestFit="1" customWidth="1"/>
    <col min="9721" max="9721" width="5.42578125" style="20" bestFit="1" customWidth="1"/>
    <col min="9722" max="9722" width="5.5703125" style="20" bestFit="1" customWidth="1"/>
    <col min="9723" max="9724" width="6.85546875" style="20" bestFit="1" customWidth="1"/>
    <col min="9725" max="9725" width="7.7109375" style="20" bestFit="1" customWidth="1"/>
    <col min="9726" max="9726" width="0.85546875" style="20" customWidth="1"/>
    <col min="9727" max="9728" width="5.140625" style="20" bestFit="1" customWidth="1"/>
    <col min="9729" max="9729" width="1.140625" style="20" customWidth="1"/>
    <col min="9730" max="9730" width="5.140625" style="20" bestFit="1" customWidth="1"/>
    <col min="9731" max="9731" width="5.42578125" style="20" bestFit="1" customWidth="1"/>
    <col min="9732" max="9732" width="5.5703125" style="20" bestFit="1" customWidth="1"/>
    <col min="9733" max="9733" width="5.42578125" style="20" bestFit="1" customWidth="1"/>
    <col min="9734" max="9735" width="6.5703125" style="20" bestFit="1" customWidth="1"/>
    <col min="9736" max="9736" width="6.28515625" style="20" bestFit="1" customWidth="1"/>
    <col min="9737" max="9969" width="11.42578125" style="20"/>
    <col min="9970" max="9970" width="25.85546875" style="20" bestFit="1" customWidth="1"/>
    <col min="9971" max="9971" width="7.7109375" style="20" bestFit="1" customWidth="1"/>
    <col min="9972" max="9972" width="5.28515625" style="20" bestFit="1" customWidth="1"/>
    <col min="9973" max="9973" width="5.140625" style="20" bestFit="1" customWidth="1"/>
    <col min="9974" max="9974" width="5.7109375" style="20" bestFit="1" customWidth="1"/>
    <col min="9975" max="9975" width="0.85546875" style="20" customWidth="1"/>
    <col min="9976" max="9976" width="5.140625" style="20" bestFit="1" customWidth="1"/>
    <col min="9977" max="9977" width="5.42578125" style="20" bestFit="1" customWidth="1"/>
    <col min="9978" max="9978" width="5.5703125" style="20" bestFit="1" customWidth="1"/>
    <col min="9979" max="9980" width="6.85546875" style="20" bestFit="1" customWidth="1"/>
    <col min="9981" max="9981" width="7.7109375" style="20" bestFit="1" customWidth="1"/>
    <col min="9982" max="9982" width="0.85546875" style="20" customWidth="1"/>
    <col min="9983" max="9984" width="5.140625" style="20" bestFit="1" customWidth="1"/>
    <col min="9985" max="9985" width="1.140625" style="20" customWidth="1"/>
    <col min="9986" max="9986" width="5.140625" style="20" bestFit="1" customWidth="1"/>
    <col min="9987" max="9987" width="5.42578125" style="20" bestFit="1" customWidth="1"/>
    <col min="9988" max="9988" width="5.5703125" style="20" bestFit="1" customWidth="1"/>
    <col min="9989" max="9989" width="5.42578125" style="20" bestFit="1" customWidth="1"/>
    <col min="9990" max="9991" width="6.5703125" style="20" bestFit="1" customWidth="1"/>
    <col min="9992" max="9992" width="6.28515625" style="20" bestFit="1" customWidth="1"/>
    <col min="9993" max="10225" width="11.42578125" style="20"/>
    <col min="10226" max="10226" width="25.85546875" style="20" bestFit="1" customWidth="1"/>
    <col min="10227" max="10227" width="7.7109375" style="20" bestFit="1" customWidth="1"/>
    <col min="10228" max="10228" width="5.28515625" style="20" bestFit="1" customWidth="1"/>
    <col min="10229" max="10229" width="5.140625" style="20" bestFit="1" customWidth="1"/>
    <col min="10230" max="10230" width="5.7109375" style="20" bestFit="1" customWidth="1"/>
    <col min="10231" max="10231" width="0.85546875" style="20" customWidth="1"/>
    <col min="10232" max="10232" width="5.140625" style="20" bestFit="1" customWidth="1"/>
    <col min="10233" max="10233" width="5.42578125" style="20" bestFit="1" customWidth="1"/>
    <col min="10234" max="10234" width="5.5703125" style="20" bestFit="1" customWidth="1"/>
    <col min="10235" max="10236" width="6.85546875" style="20" bestFit="1" customWidth="1"/>
    <col min="10237" max="10237" width="7.7109375" style="20" bestFit="1" customWidth="1"/>
    <col min="10238" max="10238" width="0.85546875" style="20" customWidth="1"/>
    <col min="10239" max="10240" width="5.140625" style="20" bestFit="1" customWidth="1"/>
    <col min="10241" max="10241" width="1.140625" style="20" customWidth="1"/>
    <col min="10242" max="10242" width="5.140625" style="20" bestFit="1" customWidth="1"/>
    <col min="10243" max="10243" width="5.42578125" style="20" bestFit="1" customWidth="1"/>
    <col min="10244" max="10244" width="5.5703125" style="20" bestFit="1" customWidth="1"/>
    <col min="10245" max="10245" width="5.42578125" style="20" bestFit="1" customWidth="1"/>
    <col min="10246" max="10247" width="6.5703125" style="20" bestFit="1" customWidth="1"/>
    <col min="10248" max="10248" width="6.28515625" style="20" bestFit="1" customWidth="1"/>
    <col min="10249" max="10481" width="11.42578125" style="20"/>
    <col min="10482" max="10482" width="25.85546875" style="20" bestFit="1" customWidth="1"/>
    <col min="10483" max="10483" width="7.7109375" style="20" bestFit="1" customWidth="1"/>
    <col min="10484" max="10484" width="5.28515625" style="20" bestFit="1" customWidth="1"/>
    <col min="10485" max="10485" width="5.140625" style="20" bestFit="1" customWidth="1"/>
    <col min="10486" max="10486" width="5.7109375" style="20" bestFit="1" customWidth="1"/>
    <col min="10487" max="10487" width="0.85546875" style="20" customWidth="1"/>
    <col min="10488" max="10488" width="5.140625" style="20" bestFit="1" customWidth="1"/>
    <col min="10489" max="10489" width="5.42578125" style="20" bestFit="1" customWidth="1"/>
    <col min="10490" max="10490" width="5.5703125" style="20" bestFit="1" customWidth="1"/>
    <col min="10491" max="10492" width="6.85546875" style="20" bestFit="1" customWidth="1"/>
    <col min="10493" max="10493" width="7.7109375" style="20" bestFit="1" customWidth="1"/>
    <col min="10494" max="10494" width="0.85546875" style="20" customWidth="1"/>
    <col min="10495" max="10496" width="5.140625" style="20" bestFit="1" customWidth="1"/>
    <col min="10497" max="10497" width="1.140625" style="20" customWidth="1"/>
    <col min="10498" max="10498" width="5.140625" style="20" bestFit="1" customWidth="1"/>
    <col min="10499" max="10499" width="5.42578125" style="20" bestFit="1" customWidth="1"/>
    <col min="10500" max="10500" width="5.5703125" style="20" bestFit="1" customWidth="1"/>
    <col min="10501" max="10501" width="5.42578125" style="20" bestFit="1" customWidth="1"/>
    <col min="10502" max="10503" width="6.5703125" style="20" bestFit="1" customWidth="1"/>
    <col min="10504" max="10504" width="6.28515625" style="20" bestFit="1" customWidth="1"/>
    <col min="10505" max="10737" width="11.42578125" style="20"/>
    <col min="10738" max="10738" width="25.85546875" style="20" bestFit="1" customWidth="1"/>
    <col min="10739" max="10739" width="7.7109375" style="20" bestFit="1" customWidth="1"/>
    <col min="10740" max="10740" width="5.28515625" style="20" bestFit="1" customWidth="1"/>
    <col min="10741" max="10741" width="5.140625" style="20" bestFit="1" customWidth="1"/>
    <col min="10742" max="10742" width="5.7109375" style="20" bestFit="1" customWidth="1"/>
    <col min="10743" max="10743" width="0.85546875" style="20" customWidth="1"/>
    <col min="10744" max="10744" width="5.140625" style="20" bestFit="1" customWidth="1"/>
    <col min="10745" max="10745" width="5.42578125" style="20" bestFit="1" customWidth="1"/>
    <col min="10746" max="10746" width="5.5703125" style="20" bestFit="1" customWidth="1"/>
    <col min="10747" max="10748" width="6.85546875" style="20" bestFit="1" customWidth="1"/>
    <col min="10749" max="10749" width="7.7109375" style="20" bestFit="1" customWidth="1"/>
    <col min="10750" max="10750" width="0.85546875" style="20" customWidth="1"/>
    <col min="10751" max="10752" width="5.140625" style="20" bestFit="1" customWidth="1"/>
    <col min="10753" max="10753" width="1.140625" style="20" customWidth="1"/>
    <col min="10754" max="10754" width="5.140625" style="20" bestFit="1" customWidth="1"/>
    <col min="10755" max="10755" width="5.42578125" style="20" bestFit="1" customWidth="1"/>
    <col min="10756" max="10756" width="5.5703125" style="20" bestFit="1" customWidth="1"/>
    <col min="10757" max="10757" width="5.42578125" style="20" bestFit="1" customWidth="1"/>
    <col min="10758" max="10759" width="6.5703125" style="20" bestFit="1" customWidth="1"/>
    <col min="10760" max="10760" width="6.28515625" style="20" bestFit="1" customWidth="1"/>
    <col min="10761" max="10993" width="11.42578125" style="20"/>
    <col min="10994" max="10994" width="25.85546875" style="20" bestFit="1" customWidth="1"/>
    <col min="10995" max="10995" width="7.7109375" style="20" bestFit="1" customWidth="1"/>
    <col min="10996" max="10996" width="5.28515625" style="20" bestFit="1" customWidth="1"/>
    <col min="10997" max="10997" width="5.140625" style="20" bestFit="1" customWidth="1"/>
    <col min="10998" max="10998" width="5.7109375" style="20" bestFit="1" customWidth="1"/>
    <col min="10999" max="10999" width="0.85546875" style="20" customWidth="1"/>
    <col min="11000" max="11000" width="5.140625" style="20" bestFit="1" customWidth="1"/>
    <col min="11001" max="11001" width="5.42578125" style="20" bestFit="1" customWidth="1"/>
    <col min="11002" max="11002" width="5.5703125" style="20" bestFit="1" customWidth="1"/>
    <col min="11003" max="11004" width="6.85546875" style="20" bestFit="1" customWidth="1"/>
    <col min="11005" max="11005" width="7.7109375" style="20" bestFit="1" customWidth="1"/>
    <col min="11006" max="11006" width="0.85546875" style="20" customWidth="1"/>
    <col min="11007" max="11008" width="5.140625" style="20" bestFit="1" customWidth="1"/>
    <col min="11009" max="11009" width="1.140625" style="20" customWidth="1"/>
    <col min="11010" max="11010" width="5.140625" style="20" bestFit="1" customWidth="1"/>
    <col min="11011" max="11011" width="5.42578125" style="20" bestFit="1" customWidth="1"/>
    <col min="11012" max="11012" width="5.5703125" style="20" bestFit="1" customWidth="1"/>
    <col min="11013" max="11013" width="5.42578125" style="20" bestFit="1" customWidth="1"/>
    <col min="11014" max="11015" width="6.5703125" style="20" bestFit="1" customWidth="1"/>
    <col min="11016" max="11016" width="6.28515625" style="20" bestFit="1" customWidth="1"/>
    <col min="11017" max="11249" width="11.42578125" style="20"/>
    <col min="11250" max="11250" width="25.85546875" style="20" bestFit="1" customWidth="1"/>
    <col min="11251" max="11251" width="7.7109375" style="20" bestFit="1" customWidth="1"/>
    <col min="11252" max="11252" width="5.28515625" style="20" bestFit="1" customWidth="1"/>
    <col min="11253" max="11253" width="5.140625" style="20" bestFit="1" customWidth="1"/>
    <col min="11254" max="11254" width="5.7109375" style="20" bestFit="1" customWidth="1"/>
    <col min="11255" max="11255" width="0.85546875" style="20" customWidth="1"/>
    <col min="11256" max="11256" width="5.140625" style="20" bestFit="1" customWidth="1"/>
    <col min="11257" max="11257" width="5.42578125" style="20" bestFit="1" customWidth="1"/>
    <col min="11258" max="11258" width="5.5703125" style="20" bestFit="1" customWidth="1"/>
    <col min="11259" max="11260" width="6.85546875" style="20" bestFit="1" customWidth="1"/>
    <col min="11261" max="11261" width="7.7109375" style="20" bestFit="1" customWidth="1"/>
    <col min="11262" max="11262" width="0.85546875" style="20" customWidth="1"/>
    <col min="11263" max="11264" width="5.140625" style="20" bestFit="1" customWidth="1"/>
    <col min="11265" max="11265" width="1.140625" style="20" customWidth="1"/>
    <col min="11266" max="11266" width="5.140625" style="20" bestFit="1" customWidth="1"/>
    <col min="11267" max="11267" width="5.42578125" style="20" bestFit="1" customWidth="1"/>
    <col min="11268" max="11268" width="5.5703125" style="20" bestFit="1" customWidth="1"/>
    <col min="11269" max="11269" width="5.42578125" style="20" bestFit="1" customWidth="1"/>
    <col min="11270" max="11271" width="6.5703125" style="20" bestFit="1" customWidth="1"/>
    <col min="11272" max="11272" width="6.28515625" style="20" bestFit="1" customWidth="1"/>
    <col min="11273" max="11505" width="11.42578125" style="20"/>
    <col min="11506" max="11506" width="25.85546875" style="20" bestFit="1" customWidth="1"/>
    <col min="11507" max="11507" width="7.7109375" style="20" bestFit="1" customWidth="1"/>
    <col min="11508" max="11508" width="5.28515625" style="20" bestFit="1" customWidth="1"/>
    <col min="11509" max="11509" width="5.140625" style="20" bestFit="1" customWidth="1"/>
    <col min="11510" max="11510" width="5.7109375" style="20" bestFit="1" customWidth="1"/>
    <col min="11511" max="11511" width="0.85546875" style="20" customWidth="1"/>
    <col min="11512" max="11512" width="5.140625" style="20" bestFit="1" customWidth="1"/>
    <col min="11513" max="11513" width="5.42578125" style="20" bestFit="1" customWidth="1"/>
    <col min="11514" max="11514" width="5.5703125" style="20" bestFit="1" customWidth="1"/>
    <col min="11515" max="11516" width="6.85546875" style="20" bestFit="1" customWidth="1"/>
    <col min="11517" max="11517" width="7.7109375" style="20" bestFit="1" customWidth="1"/>
    <col min="11518" max="11518" width="0.85546875" style="20" customWidth="1"/>
    <col min="11519" max="11520" width="5.140625" style="20" bestFit="1" customWidth="1"/>
    <col min="11521" max="11521" width="1.140625" style="20" customWidth="1"/>
    <col min="11522" max="11522" width="5.140625" style="20" bestFit="1" customWidth="1"/>
    <col min="11523" max="11523" width="5.42578125" style="20" bestFit="1" customWidth="1"/>
    <col min="11524" max="11524" width="5.5703125" style="20" bestFit="1" customWidth="1"/>
    <col min="11525" max="11525" width="5.42578125" style="20" bestFit="1" customWidth="1"/>
    <col min="11526" max="11527" width="6.5703125" style="20" bestFit="1" customWidth="1"/>
    <col min="11528" max="11528" width="6.28515625" style="20" bestFit="1" customWidth="1"/>
    <col min="11529" max="11761" width="11.42578125" style="20"/>
    <col min="11762" max="11762" width="25.85546875" style="20" bestFit="1" customWidth="1"/>
    <col min="11763" max="11763" width="7.7109375" style="20" bestFit="1" customWidth="1"/>
    <col min="11764" max="11764" width="5.28515625" style="20" bestFit="1" customWidth="1"/>
    <col min="11765" max="11765" width="5.140625" style="20" bestFit="1" customWidth="1"/>
    <col min="11766" max="11766" width="5.7109375" style="20" bestFit="1" customWidth="1"/>
    <col min="11767" max="11767" width="0.85546875" style="20" customWidth="1"/>
    <col min="11768" max="11768" width="5.140625" style="20" bestFit="1" customWidth="1"/>
    <col min="11769" max="11769" width="5.42578125" style="20" bestFit="1" customWidth="1"/>
    <col min="11770" max="11770" width="5.5703125" style="20" bestFit="1" customWidth="1"/>
    <col min="11771" max="11772" width="6.85546875" style="20" bestFit="1" customWidth="1"/>
    <col min="11773" max="11773" width="7.7109375" style="20" bestFit="1" customWidth="1"/>
    <col min="11774" max="11774" width="0.85546875" style="20" customWidth="1"/>
    <col min="11775" max="11776" width="5.140625" style="20" bestFit="1" customWidth="1"/>
    <col min="11777" max="11777" width="1.140625" style="20" customWidth="1"/>
    <col min="11778" max="11778" width="5.140625" style="20" bestFit="1" customWidth="1"/>
    <col min="11779" max="11779" width="5.42578125" style="20" bestFit="1" customWidth="1"/>
    <col min="11780" max="11780" width="5.5703125" style="20" bestFit="1" customWidth="1"/>
    <col min="11781" max="11781" width="5.42578125" style="20" bestFit="1" customWidth="1"/>
    <col min="11782" max="11783" width="6.5703125" style="20" bestFit="1" customWidth="1"/>
    <col min="11784" max="11784" width="6.28515625" style="20" bestFit="1" customWidth="1"/>
    <col min="11785" max="12017" width="11.42578125" style="20"/>
    <col min="12018" max="12018" width="25.85546875" style="20" bestFit="1" customWidth="1"/>
    <col min="12019" max="12019" width="7.7109375" style="20" bestFit="1" customWidth="1"/>
    <col min="12020" max="12020" width="5.28515625" style="20" bestFit="1" customWidth="1"/>
    <col min="12021" max="12021" width="5.140625" style="20" bestFit="1" customWidth="1"/>
    <col min="12022" max="12022" width="5.7109375" style="20" bestFit="1" customWidth="1"/>
    <col min="12023" max="12023" width="0.85546875" style="20" customWidth="1"/>
    <col min="12024" max="12024" width="5.140625" style="20" bestFit="1" customWidth="1"/>
    <col min="12025" max="12025" width="5.42578125" style="20" bestFit="1" customWidth="1"/>
    <col min="12026" max="12026" width="5.5703125" style="20" bestFit="1" customWidth="1"/>
    <col min="12027" max="12028" width="6.85546875" style="20" bestFit="1" customWidth="1"/>
    <col min="12029" max="12029" width="7.7109375" style="20" bestFit="1" customWidth="1"/>
    <col min="12030" max="12030" width="0.85546875" style="20" customWidth="1"/>
    <col min="12031" max="12032" width="5.140625" style="20" bestFit="1" customWidth="1"/>
    <col min="12033" max="12033" width="1.140625" style="20" customWidth="1"/>
    <col min="12034" max="12034" width="5.140625" style="20" bestFit="1" customWidth="1"/>
    <col min="12035" max="12035" width="5.42578125" style="20" bestFit="1" customWidth="1"/>
    <col min="12036" max="12036" width="5.5703125" style="20" bestFit="1" customWidth="1"/>
    <col min="12037" max="12037" width="5.42578125" style="20" bestFit="1" customWidth="1"/>
    <col min="12038" max="12039" width="6.5703125" style="20" bestFit="1" customWidth="1"/>
    <col min="12040" max="12040" width="6.28515625" style="20" bestFit="1" customWidth="1"/>
    <col min="12041" max="12273" width="11.42578125" style="20"/>
    <col min="12274" max="12274" width="25.85546875" style="20" bestFit="1" customWidth="1"/>
    <col min="12275" max="12275" width="7.7109375" style="20" bestFit="1" customWidth="1"/>
    <col min="12276" max="12276" width="5.28515625" style="20" bestFit="1" customWidth="1"/>
    <col min="12277" max="12277" width="5.140625" style="20" bestFit="1" customWidth="1"/>
    <col min="12278" max="12278" width="5.7109375" style="20" bestFit="1" customWidth="1"/>
    <col min="12279" max="12279" width="0.85546875" style="20" customWidth="1"/>
    <col min="12280" max="12280" width="5.140625" style="20" bestFit="1" customWidth="1"/>
    <col min="12281" max="12281" width="5.42578125" style="20" bestFit="1" customWidth="1"/>
    <col min="12282" max="12282" width="5.5703125" style="20" bestFit="1" customWidth="1"/>
    <col min="12283" max="12284" width="6.85546875" style="20" bestFit="1" customWidth="1"/>
    <col min="12285" max="12285" width="7.7109375" style="20" bestFit="1" customWidth="1"/>
    <col min="12286" max="12286" width="0.85546875" style="20" customWidth="1"/>
    <col min="12287" max="12288" width="5.140625" style="20" bestFit="1" customWidth="1"/>
    <col min="12289" max="12289" width="1.140625" style="20" customWidth="1"/>
    <col min="12290" max="12290" width="5.140625" style="20" bestFit="1" customWidth="1"/>
    <col min="12291" max="12291" width="5.42578125" style="20" bestFit="1" customWidth="1"/>
    <col min="12292" max="12292" width="5.5703125" style="20" bestFit="1" customWidth="1"/>
    <col min="12293" max="12293" width="5.42578125" style="20" bestFit="1" customWidth="1"/>
    <col min="12294" max="12295" width="6.5703125" style="20" bestFit="1" customWidth="1"/>
    <col min="12296" max="12296" width="6.28515625" style="20" bestFit="1" customWidth="1"/>
    <col min="12297" max="12529" width="11.42578125" style="20"/>
    <col min="12530" max="12530" width="25.85546875" style="20" bestFit="1" customWidth="1"/>
    <col min="12531" max="12531" width="7.7109375" style="20" bestFit="1" customWidth="1"/>
    <col min="12532" max="12532" width="5.28515625" style="20" bestFit="1" customWidth="1"/>
    <col min="12533" max="12533" width="5.140625" style="20" bestFit="1" customWidth="1"/>
    <col min="12534" max="12534" width="5.7109375" style="20" bestFit="1" customWidth="1"/>
    <col min="12535" max="12535" width="0.85546875" style="20" customWidth="1"/>
    <col min="12536" max="12536" width="5.140625" style="20" bestFit="1" customWidth="1"/>
    <col min="12537" max="12537" width="5.42578125" style="20" bestFit="1" customWidth="1"/>
    <col min="12538" max="12538" width="5.5703125" style="20" bestFit="1" customWidth="1"/>
    <col min="12539" max="12540" width="6.85546875" style="20" bestFit="1" customWidth="1"/>
    <col min="12541" max="12541" width="7.7109375" style="20" bestFit="1" customWidth="1"/>
    <col min="12542" max="12542" width="0.85546875" style="20" customWidth="1"/>
    <col min="12543" max="12544" width="5.140625" style="20" bestFit="1" customWidth="1"/>
    <col min="12545" max="12545" width="1.140625" style="20" customWidth="1"/>
    <col min="12546" max="12546" width="5.140625" style="20" bestFit="1" customWidth="1"/>
    <col min="12547" max="12547" width="5.42578125" style="20" bestFit="1" customWidth="1"/>
    <col min="12548" max="12548" width="5.5703125" style="20" bestFit="1" customWidth="1"/>
    <col min="12549" max="12549" width="5.42578125" style="20" bestFit="1" customWidth="1"/>
    <col min="12550" max="12551" width="6.5703125" style="20" bestFit="1" customWidth="1"/>
    <col min="12552" max="12552" width="6.28515625" style="20" bestFit="1" customWidth="1"/>
    <col min="12553" max="12785" width="11.42578125" style="20"/>
    <col min="12786" max="12786" width="25.85546875" style="20" bestFit="1" customWidth="1"/>
    <col min="12787" max="12787" width="7.7109375" style="20" bestFit="1" customWidth="1"/>
    <col min="12788" max="12788" width="5.28515625" style="20" bestFit="1" customWidth="1"/>
    <col min="12789" max="12789" width="5.140625" style="20" bestFit="1" customWidth="1"/>
    <col min="12790" max="12790" width="5.7109375" style="20" bestFit="1" customWidth="1"/>
    <col min="12791" max="12791" width="0.85546875" style="20" customWidth="1"/>
    <col min="12792" max="12792" width="5.140625" style="20" bestFit="1" customWidth="1"/>
    <col min="12793" max="12793" width="5.42578125" style="20" bestFit="1" customWidth="1"/>
    <col min="12794" max="12794" width="5.5703125" style="20" bestFit="1" customWidth="1"/>
    <col min="12795" max="12796" width="6.85546875" style="20" bestFit="1" customWidth="1"/>
    <col min="12797" max="12797" width="7.7109375" style="20" bestFit="1" customWidth="1"/>
    <col min="12798" max="12798" width="0.85546875" style="20" customWidth="1"/>
    <col min="12799" max="12800" width="5.140625" style="20" bestFit="1" customWidth="1"/>
    <col min="12801" max="12801" width="1.140625" style="20" customWidth="1"/>
    <col min="12802" max="12802" width="5.140625" style="20" bestFit="1" customWidth="1"/>
    <col min="12803" max="12803" width="5.42578125" style="20" bestFit="1" customWidth="1"/>
    <col min="12804" max="12804" width="5.5703125" style="20" bestFit="1" customWidth="1"/>
    <col min="12805" max="12805" width="5.42578125" style="20" bestFit="1" customWidth="1"/>
    <col min="12806" max="12807" width="6.5703125" style="20" bestFit="1" customWidth="1"/>
    <col min="12808" max="12808" width="6.28515625" style="20" bestFit="1" customWidth="1"/>
    <col min="12809" max="13041" width="11.42578125" style="20"/>
    <col min="13042" max="13042" width="25.85546875" style="20" bestFit="1" customWidth="1"/>
    <col min="13043" max="13043" width="7.7109375" style="20" bestFit="1" customWidth="1"/>
    <col min="13044" max="13044" width="5.28515625" style="20" bestFit="1" customWidth="1"/>
    <col min="13045" max="13045" width="5.140625" style="20" bestFit="1" customWidth="1"/>
    <col min="13046" max="13046" width="5.7109375" style="20" bestFit="1" customWidth="1"/>
    <col min="13047" max="13047" width="0.85546875" style="20" customWidth="1"/>
    <col min="13048" max="13048" width="5.140625" style="20" bestFit="1" customWidth="1"/>
    <col min="13049" max="13049" width="5.42578125" style="20" bestFit="1" customWidth="1"/>
    <col min="13050" max="13050" width="5.5703125" style="20" bestFit="1" customWidth="1"/>
    <col min="13051" max="13052" width="6.85546875" style="20" bestFit="1" customWidth="1"/>
    <col min="13053" max="13053" width="7.7109375" style="20" bestFit="1" customWidth="1"/>
    <col min="13054" max="13054" width="0.85546875" style="20" customWidth="1"/>
    <col min="13055" max="13056" width="5.140625" style="20" bestFit="1" customWidth="1"/>
    <col min="13057" max="13057" width="1.140625" style="20" customWidth="1"/>
    <col min="13058" max="13058" width="5.140625" style="20" bestFit="1" customWidth="1"/>
    <col min="13059" max="13059" width="5.42578125" style="20" bestFit="1" customWidth="1"/>
    <col min="13060" max="13060" width="5.5703125" style="20" bestFit="1" customWidth="1"/>
    <col min="13061" max="13061" width="5.42578125" style="20" bestFit="1" customWidth="1"/>
    <col min="13062" max="13063" width="6.5703125" style="20" bestFit="1" customWidth="1"/>
    <col min="13064" max="13064" width="6.28515625" style="20" bestFit="1" customWidth="1"/>
    <col min="13065" max="13297" width="11.42578125" style="20"/>
    <col min="13298" max="13298" width="25.85546875" style="20" bestFit="1" customWidth="1"/>
    <col min="13299" max="13299" width="7.7109375" style="20" bestFit="1" customWidth="1"/>
    <col min="13300" max="13300" width="5.28515625" style="20" bestFit="1" customWidth="1"/>
    <col min="13301" max="13301" width="5.140625" style="20" bestFit="1" customWidth="1"/>
    <col min="13302" max="13302" width="5.7109375" style="20" bestFit="1" customWidth="1"/>
    <col min="13303" max="13303" width="0.85546875" style="20" customWidth="1"/>
    <col min="13304" max="13304" width="5.140625" style="20" bestFit="1" customWidth="1"/>
    <col min="13305" max="13305" width="5.42578125" style="20" bestFit="1" customWidth="1"/>
    <col min="13306" max="13306" width="5.5703125" style="20" bestFit="1" customWidth="1"/>
    <col min="13307" max="13308" width="6.85546875" style="20" bestFit="1" customWidth="1"/>
    <col min="13309" max="13309" width="7.7109375" style="20" bestFit="1" customWidth="1"/>
    <col min="13310" max="13310" width="0.85546875" style="20" customWidth="1"/>
    <col min="13311" max="13312" width="5.140625" style="20" bestFit="1" customWidth="1"/>
    <col min="13313" max="13313" width="1.140625" style="20" customWidth="1"/>
    <col min="13314" max="13314" width="5.140625" style="20" bestFit="1" customWidth="1"/>
    <col min="13315" max="13315" width="5.42578125" style="20" bestFit="1" customWidth="1"/>
    <col min="13316" max="13316" width="5.5703125" style="20" bestFit="1" customWidth="1"/>
    <col min="13317" max="13317" width="5.42578125" style="20" bestFit="1" customWidth="1"/>
    <col min="13318" max="13319" width="6.5703125" style="20" bestFit="1" customWidth="1"/>
    <col min="13320" max="13320" width="6.28515625" style="20" bestFit="1" customWidth="1"/>
    <col min="13321" max="13553" width="11.42578125" style="20"/>
    <col min="13554" max="13554" width="25.85546875" style="20" bestFit="1" customWidth="1"/>
    <col min="13555" max="13555" width="7.7109375" style="20" bestFit="1" customWidth="1"/>
    <col min="13556" max="13556" width="5.28515625" style="20" bestFit="1" customWidth="1"/>
    <col min="13557" max="13557" width="5.140625" style="20" bestFit="1" customWidth="1"/>
    <col min="13558" max="13558" width="5.7109375" style="20" bestFit="1" customWidth="1"/>
    <col min="13559" max="13559" width="0.85546875" style="20" customWidth="1"/>
    <col min="13560" max="13560" width="5.140625" style="20" bestFit="1" customWidth="1"/>
    <col min="13561" max="13561" width="5.42578125" style="20" bestFit="1" customWidth="1"/>
    <col min="13562" max="13562" width="5.5703125" style="20" bestFit="1" customWidth="1"/>
    <col min="13563" max="13564" width="6.85546875" style="20" bestFit="1" customWidth="1"/>
    <col min="13565" max="13565" width="7.7109375" style="20" bestFit="1" customWidth="1"/>
    <col min="13566" max="13566" width="0.85546875" style="20" customWidth="1"/>
    <col min="13567" max="13568" width="5.140625" style="20" bestFit="1" customWidth="1"/>
    <col min="13569" max="13569" width="1.140625" style="20" customWidth="1"/>
    <col min="13570" max="13570" width="5.140625" style="20" bestFit="1" customWidth="1"/>
    <col min="13571" max="13571" width="5.42578125" style="20" bestFit="1" customWidth="1"/>
    <col min="13572" max="13572" width="5.5703125" style="20" bestFit="1" customWidth="1"/>
    <col min="13573" max="13573" width="5.42578125" style="20" bestFit="1" customWidth="1"/>
    <col min="13574" max="13575" width="6.5703125" style="20" bestFit="1" customWidth="1"/>
    <col min="13576" max="13576" width="6.28515625" style="20" bestFit="1" customWidth="1"/>
    <col min="13577" max="13809" width="11.42578125" style="20"/>
    <col min="13810" max="13810" width="25.85546875" style="20" bestFit="1" customWidth="1"/>
    <col min="13811" max="13811" width="7.7109375" style="20" bestFit="1" customWidth="1"/>
    <col min="13812" max="13812" width="5.28515625" style="20" bestFit="1" customWidth="1"/>
    <col min="13813" max="13813" width="5.140625" style="20" bestFit="1" customWidth="1"/>
    <col min="13814" max="13814" width="5.7109375" style="20" bestFit="1" customWidth="1"/>
    <col min="13815" max="13815" width="0.85546875" style="20" customWidth="1"/>
    <col min="13816" max="13816" width="5.140625" style="20" bestFit="1" customWidth="1"/>
    <col min="13817" max="13817" width="5.42578125" style="20" bestFit="1" customWidth="1"/>
    <col min="13818" max="13818" width="5.5703125" style="20" bestFit="1" customWidth="1"/>
    <col min="13819" max="13820" width="6.85546875" style="20" bestFit="1" customWidth="1"/>
    <col min="13821" max="13821" width="7.7109375" style="20" bestFit="1" customWidth="1"/>
    <col min="13822" max="13822" width="0.85546875" style="20" customWidth="1"/>
    <col min="13823" max="13824" width="5.140625" style="20" bestFit="1" customWidth="1"/>
    <col min="13825" max="13825" width="1.140625" style="20" customWidth="1"/>
    <col min="13826" max="13826" width="5.140625" style="20" bestFit="1" customWidth="1"/>
    <col min="13827" max="13827" width="5.42578125" style="20" bestFit="1" customWidth="1"/>
    <col min="13828" max="13828" width="5.5703125" style="20" bestFit="1" customWidth="1"/>
    <col min="13829" max="13829" width="5.42578125" style="20" bestFit="1" customWidth="1"/>
    <col min="13830" max="13831" width="6.5703125" style="20" bestFit="1" customWidth="1"/>
    <col min="13832" max="13832" width="6.28515625" style="20" bestFit="1" customWidth="1"/>
    <col min="13833" max="14065" width="11.42578125" style="20"/>
    <col min="14066" max="14066" width="25.85546875" style="20" bestFit="1" customWidth="1"/>
    <col min="14067" max="14067" width="7.7109375" style="20" bestFit="1" customWidth="1"/>
    <col min="14068" max="14068" width="5.28515625" style="20" bestFit="1" customWidth="1"/>
    <col min="14069" max="14069" width="5.140625" style="20" bestFit="1" customWidth="1"/>
    <col min="14070" max="14070" width="5.7109375" style="20" bestFit="1" customWidth="1"/>
    <col min="14071" max="14071" width="0.85546875" style="20" customWidth="1"/>
    <col min="14072" max="14072" width="5.140625" style="20" bestFit="1" customWidth="1"/>
    <col min="14073" max="14073" width="5.42578125" style="20" bestFit="1" customWidth="1"/>
    <col min="14074" max="14074" width="5.5703125" style="20" bestFit="1" customWidth="1"/>
    <col min="14075" max="14076" width="6.85546875" style="20" bestFit="1" customWidth="1"/>
    <col min="14077" max="14077" width="7.7109375" style="20" bestFit="1" customWidth="1"/>
    <col min="14078" max="14078" width="0.85546875" style="20" customWidth="1"/>
    <col min="14079" max="14080" width="5.140625" style="20" bestFit="1" customWidth="1"/>
    <col min="14081" max="14081" width="1.140625" style="20" customWidth="1"/>
    <col min="14082" max="14082" width="5.140625" style="20" bestFit="1" customWidth="1"/>
    <col min="14083" max="14083" width="5.42578125" style="20" bestFit="1" customWidth="1"/>
    <col min="14084" max="14084" width="5.5703125" style="20" bestFit="1" customWidth="1"/>
    <col min="14085" max="14085" width="5.42578125" style="20" bestFit="1" customWidth="1"/>
    <col min="14086" max="14087" width="6.5703125" style="20" bestFit="1" customWidth="1"/>
    <col min="14088" max="14088" width="6.28515625" style="20" bestFit="1" customWidth="1"/>
    <col min="14089" max="14321" width="11.42578125" style="20"/>
    <col min="14322" max="14322" width="25.85546875" style="20" bestFit="1" customWidth="1"/>
    <col min="14323" max="14323" width="7.7109375" style="20" bestFit="1" customWidth="1"/>
    <col min="14324" max="14324" width="5.28515625" style="20" bestFit="1" customWidth="1"/>
    <col min="14325" max="14325" width="5.140625" style="20" bestFit="1" customWidth="1"/>
    <col min="14326" max="14326" width="5.7109375" style="20" bestFit="1" customWidth="1"/>
    <col min="14327" max="14327" width="0.85546875" style="20" customWidth="1"/>
    <col min="14328" max="14328" width="5.140625" style="20" bestFit="1" customWidth="1"/>
    <col min="14329" max="14329" width="5.42578125" style="20" bestFit="1" customWidth="1"/>
    <col min="14330" max="14330" width="5.5703125" style="20" bestFit="1" customWidth="1"/>
    <col min="14331" max="14332" width="6.85546875" style="20" bestFit="1" customWidth="1"/>
    <col min="14333" max="14333" width="7.7109375" style="20" bestFit="1" customWidth="1"/>
    <col min="14334" max="14334" width="0.85546875" style="20" customWidth="1"/>
    <col min="14335" max="14336" width="5.140625" style="20" bestFit="1" customWidth="1"/>
    <col min="14337" max="14337" width="1.140625" style="20" customWidth="1"/>
    <col min="14338" max="14338" width="5.140625" style="20" bestFit="1" customWidth="1"/>
    <col min="14339" max="14339" width="5.42578125" style="20" bestFit="1" customWidth="1"/>
    <col min="14340" max="14340" width="5.5703125" style="20" bestFit="1" customWidth="1"/>
    <col min="14341" max="14341" width="5.42578125" style="20" bestFit="1" customWidth="1"/>
    <col min="14342" max="14343" width="6.5703125" style="20" bestFit="1" customWidth="1"/>
    <col min="14344" max="14344" width="6.28515625" style="20" bestFit="1" customWidth="1"/>
    <col min="14345" max="14577" width="11.42578125" style="20"/>
    <col min="14578" max="14578" width="25.85546875" style="20" bestFit="1" customWidth="1"/>
    <col min="14579" max="14579" width="7.7109375" style="20" bestFit="1" customWidth="1"/>
    <col min="14580" max="14580" width="5.28515625" style="20" bestFit="1" customWidth="1"/>
    <col min="14581" max="14581" width="5.140625" style="20" bestFit="1" customWidth="1"/>
    <col min="14582" max="14582" width="5.7109375" style="20" bestFit="1" customWidth="1"/>
    <col min="14583" max="14583" width="0.85546875" style="20" customWidth="1"/>
    <col min="14584" max="14584" width="5.140625" style="20" bestFit="1" customWidth="1"/>
    <col min="14585" max="14585" width="5.42578125" style="20" bestFit="1" customWidth="1"/>
    <col min="14586" max="14586" width="5.5703125" style="20" bestFit="1" customWidth="1"/>
    <col min="14587" max="14588" width="6.85546875" style="20" bestFit="1" customWidth="1"/>
    <col min="14589" max="14589" width="7.7109375" style="20" bestFit="1" customWidth="1"/>
    <col min="14590" max="14590" width="0.85546875" style="20" customWidth="1"/>
    <col min="14591" max="14592" width="5.140625" style="20" bestFit="1" customWidth="1"/>
    <col min="14593" max="14593" width="1.140625" style="20" customWidth="1"/>
    <col min="14594" max="14594" width="5.140625" style="20" bestFit="1" customWidth="1"/>
    <col min="14595" max="14595" width="5.42578125" style="20" bestFit="1" customWidth="1"/>
    <col min="14596" max="14596" width="5.5703125" style="20" bestFit="1" customWidth="1"/>
    <col min="14597" max="14597" width="5.42578125" style="20" bestFit="1" customWidth="1"/>
    <col min="14598" max="14599" width="6.5703125" style="20" bestFit="1" customWidth="1"/>
    <col min="14600" max="14600" width="6.28515625" style="20" bestFit="1" customWidth="1"/>
    <col min="14601" max="14833" width="11.42578125" style="20"/>
    <col min="14834" max="14834" width="25.85546875" style="20" bestFit="1" customWidth="1"/>
    <col min="14835" max="14835" width="7.7109375" style="20" bestFit="1" customWidth="1"/>
    <col min="14836" max="14836" width="5.28515625" style="20" bestFit="1" customWidth="1"/>
    <col min="14837" max="14837" width="5.140625" style="20" bestFit="1" customWidth="1"/>
    <col min="14838" max="14838" width="5.7109375" style="20" bestFit="1" customWidth="1"/>
    <col min="14839" max="14839" width="0.85546875" style="20" customWidth="1"/>
    <col min="14840" max="14840" width="5.140625" style="20" bestFit="1" customWidth="1"/>
    <col min="14841" max="14841" width="5.42578125" style="20" bestFit="1" customWidth="1"/>
    <col min="14842" max="14842" width="5.5703125" style="20" bestFit="1" customWidth="1"/>
    <col min="14843" max="14844" width="6.85546875" style="20" bestFit="1" customWidth="1"/>
    <col min="14845" max="14845" width="7.7109375" style="20" bestFit="1" customWidth="1"/>
    <col min="14846" max="14846" width="0.85546875" style="20" customWidth="1"/>
    <col min="14847" max="14848" width="5.140625" style="20" bestFit="1" customWidth="1"/>
    <col min="14849" max="14849" width="1.140625" style="20" customWidth="1"/>
    <col min="14850" max="14850" width="5.140625" style="20" bestFit="1" customWidth="1"/>
    <col min="14851" max="14851" width="5.42578125" style="20" bestFit="1" customWidth="1"/>
    <col min="14852" max="14852" width="5.5703125" style="20" bestFit="1" customWidth="1"/>
    <col min="14853" max="14853" width="5.42578125" style="20" bestFit="1" customWidth="1"/>
    <col min="14854" max="14855" width="6.5703125" style="20" bestFit="1" customWidth="1"/>
    <col min="14856" max="14856" width="6.28515625" style="20" bestFit="1" customWidth="1"/>
    <col min="14857" max="15089" width="11.42578125" style="20"/>
    <col min="15090" max="15090" width="25.85546875" style="20" bestFit="1" customWidth="1"/>
    <col min="15091" max="15091" width="7.7109375" style="20" bestFit="1" customWidth="1"/>
    <col min="15092" max="15092" width="5.28515625" style="20" bestFit="1" customWidth="1"/>
    <col min="15093" max="15093" width="5.140625" style="20" bestFit="1" customWidth="1"/>
    <col min="15094" max="15094" width="5.7109375" style="20" bestFit="1" customWidth="1"/>
    <col min="15095" max="15095" width="0.85546875" style="20" customWidth="1"/>
    <col min="15096" max="15096" width="5.140625" style="20" bestFit="1" customWidth="1"/>
    <col min="15097" max="15097" width="5.42578125" style="20" bestFit="1" customWidth="1"/>
    <col min="15098" max="15098" width="5.5703125" style="20" bestFit="1" customWidth="1"/>
    <col min="15099" max="15100" width="6.85546875" style="20" bestFit="1" customWidth="1"/>
    <col min="15101" max="15101" width="7.7109375" style="20" bestFit="1" customWidth="1"/>
    <col min="15102" max="15102" width="0.85546875" style="20" customWidth="1"/>
    <col min="15103" max="15104" width="5.140625" style="20" bestFit="1" customWidth="1"/>
    <col min="15105" max="15105" width="1.140625" style="20" customWidth="1"/>
    <col min="15106" max="15106" width="5.140625" style="20" bestFit="1" customWidth="1"/>
    <col min="15107" max="15107" width="5.42578125" style="20" bestFit="1" customWidth="1"/>
    <col min="15108" max="15108" width="5.5703125" style="20" bestFit="1" customWidth="1"/>
    <col min="15109" max="15109" width="5.42578125" style="20" bestFit="1" customWidth="1"/>
    <col min="15110" max="15111" width="6.5703125" style="20" bestFit="1" customWidth="1"/>
    <col min="15112" max="15112" width="6.28515625" style="20" bestFit="1" customWidth="1"/>
    <col min="15113" max="15345" width="11.42578125" style="20"/>
    <col min="15346" max="15346" width="25.85546875" style="20" bestFit="1" customWidth="1"/>
    <col min="15347" max="15347" width="7.7109375" style="20" bestFit="1" customWidth="1"/>
    <col min="15348" max="15348" width="5.28515625" style="20" bestFit="1" customWidth="1"/>
    <col min="15349" max="15349" width="5.140625" style="20" bestFit="1" customWidth="1"/>
    <col min="15350" max="15350" width="5.7109375" style="20" bestFit="1" customWidth="1"/>
    <col min="15351" max="15351" width="0.85546875" style="20" customWidth="1"/>
    <col min="15352" max="15352" width="5.140625" style="20" bestFit="1" customWidth="1"/>
    <col min="15353" max="15353" width="5.42578125" style="20" bestFit="1" customWidth="1"/>
    <col min="15354" max="15354" width="5.5703125" style="20" bestFit="1" customWidth="1"/>
    <col min="15355" max="15356" width="6.85546875" style="20" bestFit="1" customWidth="1"/>
    <col min="15357" max="15357" width="7.7109375" style="20" bestFit="1" customWidth="1"/>
    <col min="15358" max="15358" width="0.85546875" style="20" customWidth="1"/>
    <col min="15359" max="15360" width="5.140625" style="20" bestFit="1" customWidth="1"/>
    <col min="15361" max="15361" width="1.140625" style="20" customWidth="1"/>
    <col min="15362" max="15362" width="5.140625" style="20" bestFit="1" customWidth="1"/>
    <col min="15363" max="15363" width="5.42578125" style="20" bestFit="1" customWidth="1"/>
    <col min="15364" max="15364" width="5.5703125" style="20" bestFit="1" customWidth="1"/>
    <col min="15365" max="15365" width="5.42578125" style="20" bestFit="1" customWidth="1"/>
    <col min="15366" max="15367" width="6.5703125" style="20" bestFit="1" customWidth="1"/>
    <col min="15368" max="15368" width="6.28515625" style="20" bestFit="1" customWidth="1"/>
    <col min="15369" max="15601" width="11.42578125" style="20"/>
    <col min="15602" max="15602" width="25.85546875" style="20" bestFit="1" customWidth="1"/>
    <col min="15603" max="15603" width="7.7109375" style="20" bestFit="1" customWidth="1"/>
    <col min="15604" max="15604" width="5.28515625" style="20" bestFit="1" customWidth="1"/>
    <col min="15605" max="15605" width="5.140625" style="20" bestFit="1" customWidth="1"/>
    <col min="15606" max="15606" width="5.7109375" style="20" bestFit="1" customWidth="1"/>
    <col min="15607" max="15607" width="0.85546875" style="20" customWidth="1"/>
    <col min="15608" max="15608" width="5.140625" style="20" bestFit="1" customWidth="1"/>
    <col min="15609" max="15609" width="5.42578125" style="20" bestFit="1" customWidth="1"/>
    <col min="15610" max="15610" width="5.5703125" style="20" bestFit="1" customWidth="1"/>
    <col min="15611" max="15612" width="6.85546875" style="20" bestFit="1" customWidth="1"/>
    <col min="15613" max="15613" width="7.7109375" style="20" bestFit="1" customWidth="1"/>
    <col min="15614" max="15614" width="0.85546875" style="20" customWidth="1"/>
    <col min="15615" max="15616" width="5.140625" style="20" bestFit="1" customWidth="1"/>
    <col min="15617" max="15617" width="1.140625" style="20" customWidth="1"/>
    <col min="15618" max="15618" width="5.140625" style="20" bestFit="1" customWidth="1"/>
    <col min="15619" max="15619" width="5.42578125" style="20" bestFit="1" customWidth="1"/>
    <col min="15620" max="15620" width="5.5703125" style="20" bestFit="1" customWidth="1"/>
    <col min="15621" max="15621" width="5.42578125" style="20" bestFit="1" customWidth="1"/>
    <col min="15622" max="15623" width="6.5703125" style="20" bestFit="1" customWidth="1"/>
    <col min="15624" max="15624" width="6.28515625" style="20" bestFit="1" customWidth="1"/>
    <col min="15625" max="15857" width="11.42578125" style="20"/>
    <col min="15858" max="15858" width="25.85546875" style="20" bestFit="1" customWidth="1"/>
    <col min="15859" max="15859" width="7.7109375" style="20" bestFit="1" customWidth="1"/>
    <col min="15860" max="15860" width="5.28515625" style="20" bestFit="1" customWidth="1"/>
    <col min="15861" max="15861" width="5.140625" style="20" bestFit="1" customWidth="1"/>
    <col min="15862" max="15862" width="5.7109375" style="20" bestFit="1" customWidth="1"/>
    <col min="15863" max="15863" width="0.85546875" style="20" customWidth="1"/>
    <col min="15864" max="15864" width="5.140625" style="20" bestFit="1" customWidth="1"/>
    <col min="15865" max="15865" width="5.42578125" style="20" bestFit="1" customWidth="1"/>
    <col min="15866" max="15866" width="5.5703125" style="20" bestFit="1" customWidth="1"/>
    <col min="15867" max="15868" width="6.85546875" style="20" bestFit="1" customWidth="1"/>
    <col min="15869" max="15869" width="7.7109375" style="20" bestFit="1" customWidth="1"/>
    <col min="15870" max="15870" width="0.85546875" style="20" customWidth="1"/>
    <col min="15871" max="15872" width="5.140625" style="20" bestFit="1" customWidth="1"/>
    <col min="15873" max="15873" width="1.140625" style="20" customWidth="1"/>
    <col min="15874" max="15874" width="5.140625" style="20" bestFit="1" customWidth="1"/>
    <col min="15875" max="15875" width="5.42578125" style="20" bestFit="1" customWidth="1"/>
    <col min="15876" max="15876" width="5.5703125" style="20" bestFit="1" customWidth="1"/>
    <col min="15877" max="15877" width="5.42578125" style="20" bestFit="1" customWidth="1"/>
    <col min="15878" max="15879" width="6.5703125" style="20" bestFit="1" customWidth="1"/>
    <col min="15880" max="15880" width="6.28515625" style="20" bestFit="1" customWidth="1"/>
    <col min="15881" max="16113" width="11.42578125" style="20"/>
    <col min="16114" max="16114" width="25.85546875" style="20" bestFit="1" customWidth="1"/>
    <col min="16115" max="16115" width="7.7109375" style="20" bestFit="1" customWidth="1"/>
    <col min="16116" max="16116" width="5.28515625" style="20" bestFit="1" customWidth="1"/>
    <col min="16117" max="16117" width="5.140625" style="20" bestFit="1" customWidth="1"/>
    <col min="16118" max="16118" width="5.7109375" style="20" bestFit="1" customWidth="1"/>
    <col min="16119" max="16119" width="0.85546875" style="20" customWidth="1"/>
    <col min="16120" max="16120" width="5.140625" style="20" bestFit="1" customWidth="1"/>
    <col min="16121" max="16121" width="5.42578125" style="20" bestFit="1" customWidth="1"/>
    <col min="16122" max="16122" width="5.5703125" style="20" bestFit="1" customWidth="1"/>
    <col min="16123" max="16124" width="6.85546875" style="20" bestFit="1" customWidth="1"/>
    <col min="16125" max="16125" width="7.7109375" style="20" bestFit="1" customWidth="1"/>
    <col min="16126" max="16126" width="0.85546875" style="20" customWidth="1"/>
    <col min="16127" max="16128" width="5.140625" style="20" bestFit="1" customWidth="1"/>
    <col min="16129" max="16129" width="1.140625" style="20" customWidth="1"/>
    <col min="16130" max="16130" width="5.140625" style="20" bestFit="1" customWidth="1"/>
    <col min="16131" max="16131" width="5.42578125" style="20" bestFit="1" customWidth="1"/>
    <col min="16132" max="16132" width="5.5703125" style="20" bestFit="1" customWidth="1"/>
    <col min="16133" max="16133" width="5.42578125" style="20" bestFit="1" customWidth="1"/>
    <col min="16134" max="16135" width="6.5703125" style="20" bestFit="1" customWidth="1"/>
    <col min="16136" max="16136" width="6.28515625" style="20" bestFit="1" customWidth="1"/>
    <col min="16137" max="16384" width="11.42578125" style="20"/>
  </cols>
  <sheetData>
    <row r="1" spans="1:12" ht="19.5" thickBot="1" x14ac:dyDescent="0.35">
      <c r="A1" s="378" t="s">
        <v>343</v>
      </c>
      <c r="B1" s="378"/>
      <c r="C1" s="378"/>
      <c r="D1" s="378"/>
      <c r="E1" s="378"/>
      <c r="F1" s="378"/>
      <c r="G1" s="378"/>
      <c r="H1" s="378"/>
      <c r="J1" s="179"/>
      <c r="K1" s="285" t="s">
        <v>195</v>
      </c>
      <c r="L1" s="179"/>
    </row>
    <row r="2" spans="1:12" x14ac:dyDescent="0.2">
      <c r="A2" s="378" t="s">
        <v>151</v>
      </c>
      <c r="B2" s="378"/>
      <c r="C2" s="378"/>
      <c r="D2" s="378"/>
      <c r="E2" s="378"/>
      <c r="F2" s="378"/>
      <c r="G2" s="378"/>
      <c r="H2" s="378"/>
      <c r="J2" s="179"/>
      <c r="K2" s="179"/>
      <c r="L2" s="179"/>
    </row>
    <row r="3" spans="1:12" x14ac:dyDescent="0.2">
      <c r="A3" s="378" t="s">
        <v>361</v>
      </c>
      <c r="B3" s="378"/>
      <c r="C3" s="378"/>
      <c r="D3" s="378"/>
      <c r="E3" s="378"/>
      <c r="F3" s="378"/>
      <c r="G3" s="378"/>
      <c r="H3" s="378"/>
    </row>
    <row r="4" spans="1:12" x14ac:dyDescent="0.2">
      <c r="A4" s="378" t="s">
        <v>179</v>
      </c>
      <c r="B4" s="378"/>
      <c r="C4" s="378"/>
      <c r="D4" s="378"/>
      <c r="E4" s="378"/>
      <c r="F4" s="378"/>
      <c r="G4" s="378"/>
      <c r="H4" s="378"/>
    </row>
    <row r="5" spans="1:12" x14ac:dyDescent="0.2">
      <c r="A5" s="378" t="s">
        <v>409</v>
      </c>
      <c r="B5" s="378"/>
      <c r="C5" s="378"/>
      <c r="D5" s="378"/>
      <c r="E5" s="378"/>
      <c r="F5" s="378"/>
      <c r="G5" s="378"/>
      <c r="H5" s="378"/>
    </row>
    <row r="6" spans="1:12" ht="13.5" thickBot="1" x14ac:dyDescent="0.25">
      <c r="A6" s="6"/>
      <c r="B6" s="6"/>
      <c r="C6" s="6"/>
      <c r="D6" s="6"/>
      <c r="E6" s="6"/>
      <c r="F6" s="6"/>
      <c r="G6" s="6"/>
      <c r="H6" s="6"/>
    </row>
    <row r="7" spans="1:12" x14ac:dyDescent="0.2">
      <c r="A7" s="386" t="s">
        <v>80</v>
      </c>
      <c r="B7" s="353" t="s">
        <v>0</v>
      </c>
      <c r="C7" s="355" t="s">
        <v>183</v>
      </c>
      <c r="D7" s="29" t="s">
        <v>168</v>
      </c>
      <c r="E7" s="29" t="s">
        <v>169</v>
      </c>
      <c r="F7" s="29" t="s">
        <v>172</v>
      </c>
      <c r="G7" s="29" t="s">
        <v>173</v>
      </c>
      <c r="H7" s="353" t="s">
        <v>167</v>
      </c>
    </row>
    <row r="8" spans="1:12" ht="13.5" thickBot="1" x14ac:dyDescent="0.25">
      <c r="A8" s="370"/>
      <c r="B8" s="354"/>
      <c r="C8" s="354"/>
      <c r="D8" s="30" t="s">
        <v>261</v>
      </c>
      <c r="E8" s="30" t="s">
        <v>262</v>
      </c>
      <c r="F8" s="30" t="s">
        <v>261</v>
      </c>
      <c r="G8" s="30" t="s">
        <v>262</v>
      </c>
      <c r="H8" s="354" t="s">
        <v>167</v>
      </c>
    </row>
    <row r="9" spans="1:12" ht="15" customHeight="1" x14ac:dyDescent="0.2">
      <c r="A9" s="26"/>
      <c r="B9" s="52"/>
      <c r="C9" s="52"/>
      <c r="D9" s="52"/>
      <c r="E9" s="52"/>
      <c r="F9" s="52"/>
      <c r="G9" s="52"/>
      <c r="H9" s="52"/>
    </row>
    <row r="10" spans="1:12" ht="15" customHeight="1" x14ac:dyDescent="0.2">
      <c r="A10" s="385" t="s">
        <v>5</v>
      </c>
      <c r="B10" s="385"/>
      <c r="C10" s="385"/>
      <c r="D10" s="385"/>
      <c r="E10" s="385"/>
      <c r="F10" s="385"/>
      <c r="G10" s="385"/>
      <c r="H10" s="385"/>
    </row>
    <row r="11" spans="1:12" ht="15" customHeight="1" x14ac:dyDescent="0.2">
      <c r="A11" s="31"/>
      <c r="B11" s="31"/>
      <c r="C11" s="31"/>
      <c r="D11" s="31"/>
      <c r="E11" s="31"/>
      <c r="F11" s="31"/>
      <c r="G11" s="31"/>
      <c r="H11" s="37"/>
    </row>
    <row r="12" spans="1:12" ht="15" customHeight="1" x14ac:dyDescent="0.25">
      <c r="A12" s="11" t="s">
        <v>0</v>
      </c>
      <c r="B12" s="226">
        <f t="shared" ref="B12:D15" si="0">+B17+B22</f>
        <v>35058</v>
      </c>
      <c r="C12" s="226">
        <f t="shared" si="0"/>
        <v>1058</v>
      </c>
      <c r="D12" s="226">
        <f t="shared" si="0"/>
        <v>387</v>
      </c>
      <c r="E12" s="226">
        <f t="shared" ref="E12:E15" si="1">+E17+E22</f>
        <v>25855</v>
      </c>
      <c r="F12" s="226">
        <f t="shared" ref="F12:F15" si="2">+F17+F22</f>
        <v>119</v>
      </c>
      <c r="G12" s="226">
        <f t="shared" ref="G12:H15" si="3">+G17+G22</f>
        <v>6653</v>
      </c>
      <c r="H12" s="226">
        <f t="shared" si="3"/>
        <v>986</v>
      </c>
    </row>
    <row r="13" spans="1:12" ht="15" customHeight="1" x14ac:dyDescent="0.2">
      <c r="A13" s="78" t="s">
        <v>7</v>
      </c>
      <c r="B13" s="229">
        <f t="shared" si="0"/>
        <v>30249</v>
      </c>
      <c r="C13" s="229">
        <f t="shared" si="0"/>
        <v>778</v>
      </c>
      <c r="D13" s="229">
        <f t="shared" si="0"/>
        <v>241</v>
      </c>
      <c r="E13" s="229">
        <f t="shared" si="1"/>
        <v>22738</v>
      </c>
      <c r="F13" s="229">
        <f t="shared" si="2"/>
        <v>59</v>
      </c>
      <c r="G13" s="229">
        <f t="shared" si="3"/>
        <v>5897</v>
      </c>
      <c r="H13" s="229">
        <f t="shared" si="3"/>
        <v>536</v>
      </c>
    </row>
    <row r="14" spans="1:12" ht="15" customHeight="1" x14ac:dyDescent="0.2">
      <c r="A14" s="78" t="s">
        <v>8</v>
      </c>
      <c r="B14" s="229">
        <f t="shared" si="0"/>
        <v>4452</v>
      </c>
      <c r="C14" s="229">
        <f t="shared" si="0"/>
        <v>267</v>
      </c>
      <c r="D14" s="229">
        <f t="shared" si="0"/>
        <v>142</v>
      </c>
      <c r="E14" s="229">
        <f t="shared" si="1"/>
        <v>2875</v>
      </c>
      <c r="F14" s="229">
        <f t="shared" si="2"/>
        <v>60</v>
      </c>
      <c r="G14" s="229">
        <f t="shared" si="3"/>
        <v>681</v>
      </c>
      <c r="H14" s="229">
        <f t="shared" si="3"/>
        <v>427</v>
      </c>
    </row>
    <row r="15" spans="1:12" ht="15" customHeight="1" x14ac:dyDescent="0.2">
      <c r="A15" s="78" t="s">
        <v>380</v>
      </c>
      <c r="B15" s="229">
        <f t="shared" si="0"/>
        <v>357</v>
      </c>
      <c r="C15" s="229">
        <f t="shared" si="0"/>
        <v>13</v>
      </c>
      <c r="D15" s="229">
        <f t="shared" si="0"/>
        <v>4</v>
      </c>
      <c r="E15" s="229">
        <f t="shared" si="1"/>
        <v>242</v>
      </c>
      <c r="F15" s="229">
        <f t="shared" si="2"/>
        <v>0</v>
      </c>
      <c r="G15" s="229">
        <f t="shared" si="3"/>
        <v>75</v>
      </c>
      <c r="H15" s="229">
        <f t="shared" si="3"/>
        <v>23</v>
      </c>
    </row>
    <row r="16" spans="1:12" ht="15" customHeight="1" x14ac:dyDescent="0.2">
      <c r="A16" s="2"/>
      <c r="B16" s="229"/>
      <c r="C16" s="229"/>
      <c r="D16" s="229"/>
      <c r="E16" s="229"/>
      <c r="F16" s="229"/>
      <c r="G16" s="229"/>
      <c r="H16" s="229"/>
    </row>
    <row r="17" spans="1:8" ht="15" customHeight="1" x14ac:dyDescent="0.2">
      <c r="A17" s="2" t="s">
        <v>359</v>
      </c>
      <c r="B17" s="230">
        <f>SUM(B18:B20)</f>
        <v>23286</v>
      </c>
      <c r="C17" s="230">
        <f>SUM(C18:C20)</f>
        <v>429</v>
      </c>
      <c r="D17" s="230">
        <f>SUM(D18:D20)</f>
        <v>267</v>
      </c>
      <c r="E17" s="230">
        <f t="shared" ref="E17" si="4">SUM(E18:E20)</f>
        <v>17585</v>
      </c>
      <c r="F17" s="230">
        <f>SUM(F18:F20)</f>
        <v>88</v>
      </c>
      <c r="G17" s="230">
        <f t="shared" ref="G17:H17" si="5">SUM(G18:G20)</f>
        <v>4230</v>
      </c>
      <c r="H17" s="230">
        <f t="shared" si="5"/>
        <v>687</v>
      </c>
    </row>
    <row r="18" spans="1:8" ht="15" customHeight="1" x14ac:dyDescent="0.2">
      <c r="A18" s="78" t="s">
        <v>7</v>
      </c>
      <c r="B18" s="215">
        <v>18741</v>
      </c>
      <c r="C18" s="213">
        <v>174</v>
      </c>
      <c r="D18" s="213">
        <v>126</v>
      </c>
      <c r="E18" s="213">
        <v>14637</v>
      </c>
      <c r="F18" s="213">
        <v>33</v>
      </c>
      <c r="G18" s="213">
        <v>3531</v>
      </c>
      <c r="H18" s="213">
        <v>240</v>
      </c>
    </row>
    <row r="19" spans="1:8" ht="15" customHeight="1" x14ac:dyDescent="0.2">
      <c r="A19" s="78" t="s">
        <v>8</v>
      </c>
      <c r="B19" s="215">
        <v>4188</v>
      </c>
      <c r="C19" s="213">
        <v>242</v>
      </c>
      <c r="D19" s="213">
        <v>137</v>
      </c>
      <c r="E19" s="213">
        <v>2706</v>
      </c>
      <c r="F19" s="213">
        <v>55</v>
      </c>
      <c r="G19" s="213">
        <v>624</v>
      </c>
      <c r="H19" s="213">
        <v>424</v>
      </c>
    </row>
    <row r="20" spans="1:8" ht="15" customHeight="1" x14ac:dyDescent="0.2">
      <c r="A20" s="78" t="s">
        <v>380</v>
      </c>
      <c r="B20" s="215">
        <v>357</v>
      </c>
      <c r="C20" s="213">
        <v>13</v>
      </c>
      <c r="D20" s="213">
        <v>4</v>
      </c>
      <c r="E20" s="213">
        <v>242</v>
      </c>
      <c r="F20" s="213">
        <v>0</v>
      </c>
      <c r="G20" s="213">
        <v>75</v>
      </c>
      <c r="H20" s="213">
        <v>23</v>
      </c>
    </row>
    <row r="21" spans="1:8" ht="15" customHeight="1" x14ac:dyDescent="0.2">
      <c r="A21" s="2"/>
      <c r="B21" s="215"/>
      <c r="C21" s="213"/>
      <c r="D21" s="213"/>
      <c r="E21" s="213"/>
      <c r="F21" s="213"/>
      <c r="G21" s="213"/>
      <c r="H21" s="213"/>
    </row>
    <row r="22" spans="1:8" ht="15" customHeight="1" x14ac:dyDescent="0.2">
      <c r="A22" s="2" t="s">
        <v>360</v>
      </c>
      <c r="B22" s="230">
        <f>SUM(B23:B25)</f>
        <v>11772</v>
      </c>
      <c r="C22" s="230">
        <f>SUM(C23:C25)</f>
        <v>629</v>
      </c>
      <c r="D22" s="230">
        <f>SUM(D23:D25)</f>
        <v>120</v>
      </c>
      <c r="E22" s="230">
        <f t="shared" ref="E22" si="6">SUM(E23:E25)</f>
        <v>8270</v>
      </c>
      <c r="F22" s="230">
        <f>SUM(F23:F25)</f>
        <v>31</v>
      </c>
      <c r="G22" s="230">
        <f t="shared" ref="G22:H22" si="7">SUM(G23:G25)</f>
        <v>2423</v>
      </c>
      <c r="H22" s="230">
        <f t="shared" si="7"/>
        <v>299</v>
      </c>
    </row>
    <row r="23" spans="1:8" ht="15" customHeight="1" x14ac:dyDescent="0.2">
      <c r="A23" s="78" t="s">
        <v>7</v>
      </c>
      <c r="B23" s="215">
        <v>11508</v>
      </c>
      <c r="C23" s="213">
        <v>604</v>
      </c>
      <c r="D23" s="213">
        <v>115</v>
      </c>
      <c r="E23" s="213">
        <v>8101</v>
      </c>
      <c r="F23" s="213">
        <v>26</v>
      </c>
      <c r="G23" s="213">
        <v>2366</v>
      </c>
      <c r="H23" s="213">
        <v>296</v>
      </c>
    </row>
    <row r="24" spans="1:8" ht="15" customHeight="1" x14ac:dyDescent="0.2">
      <c r="A24" s="78" t="s">
        <v>8</v>
      </c>
      <c r="B24" s="215">
        <v>264</v>
      </c>
      <c r="C24" s="213">
        <v>25</v>
      </c>
      <c r="D24" s="213">
        <v>5</v>
      </c>
      <c r="E24" s="213">
        <v>169</v>
      </c>
      <c r="F24" s="213">
        <v>5</v>
      </c>
      <c r="G24" s="213">
        <v>57</v>
      </c>
      <c r="H24" s="213">
        <v>3</v>
      </c>
    </row>
    <row r="25" spans="1:8" ht="15" customHeight="1" x14ac:dyDescent="0.2">
      <c r="A25" s="34" t="s">
        <v>380</v>
      </c>
      <c r="B25" s="215">
        <f>SUM(C25:H25)</f>
        <v>0</v>
      </c>
      <c r="C25" s="215">
        <v>0</v>
      </c>
      <c r="D25" s="215">
        <v>0</v>
      </c>
      <c r="E25" s="215">
        <v>0</v>
      </c>
      <c r="F25" s="215">
        <v>0</v>
      </c>
      <c r="G25" s="215">
        <v>0</v>
      </c>
      <c r="H25" s="215">
        <v>0</v>
      </c>
    </row>
    <row r="26" spans="1:8" ht="15" customHeight="1" x14ac:dyDescent="0.2">
      <c r="A26" s="26"/>
      <c r="B26" s="52"/>
      <c r="C26" s="52"/>
      <c r="D26" s="52"/>
      <c r="E26" s="52"/>
      <c r="F26" s="52"/>
      <c r="G26" s="52"/>
      <c r="H26" s="52"/>
    </row>
    <row r="27" spans="1:8" ht="15" customHeight="1" x14ac:dyDescent="0.2">
      <c r="A27" s="385" t="s">
        <v>11</v>
      </c>
      <c r="B27" s="385"/>
      <c r="C27" s="385"/>
      <c r="D27" s="385"/>
      <c r="E27" s="385"/>
      <c r="F27" s="385"/>
      <c r="G27" s="385"/>
      <c r="H27" s="385"/>
    </row>
    <row r="28" spans="1:8" ht="15" customHeight="1" x14ac:dyDescent="0.2">
      <c r="A28" s="38"/>
      <c r="B28" s="38"/>
      <c r="C28" s="38"/>
      <c r="D28" s="38"/>
      <c r="E28" s="38"/>
      <c r="F28" s="38"/>
      <c r="G28" s="38"/>
      <c r="H28" s="38"/>
    </row>
    <row r="29" spans="1:8" ht="15" customHeight="1" x14ac:dyDescent="0.25">
      <c r="A29" s="33" t="s">
        <v>0</v>
      </c>
      <c r="B29" s="319">
        <f>SUM(C29:H29)</f>
        <v>100</v>
      </c>
      <c r="C29" s="319">
        <f>+C12/$B12*100</f>
        <v>3.0178561241371442</v>
      </c>
      <c r="D29" s="319">
        <f t="shared" ref="D29:H32" si="8">+D12/$B12*100</f>
        <v>1.1038849905870274</v>
      </c>
      <c r="E29" s="319">
        <f t="shared" si="8"/>
        <v>73.749215585601007</v>
      </c>
      <c r="F29" s="319">
        <f t="shared" si="8"/>
        <v>0.33943750356551999</v>
      </c>
      <c r="G29" s="319">
        <f t="shared" si="8"/>
        <v>18.977123623709282</v>
      </c>
      <c r="H29" s="319">
        <f t="shared" si="8"/>
        <v>2.8124821724000229</v>
      </c>
    </row>
    <row r="30" spans="1:8" ht="15" customHeight="1" x14ac:dyDescent="0.2">
      <c r="A30" s="34" t="s">
        <v>7</v>
      </c>
      <c r="B30" s="320">
        <f>SUM(C30:H30)</f>
        <v>100.00000000000001</v>
      </c>
      <c r="C30" s="320">
        <f>+C13/$B13*100</f>
        <v>2.5719858507719264</v>
      </c>
      <c r="D30" s="320">
        <f t="shared" si="8"/>
        <v>0.79672055274554521</v>
      </c>
      <c r="E30" s="320">
        <f t="shared" si="8"/>
        <v>75.169427088498793</v>
      </c>
      <c r="F30" s="320">
        <f t="shared" si="8"/>
        <v>0.19504777017422065</v>
      </c>
      <c r="G30" s="320">
        <f t="shared" si="8"/>
        <v>19.494859334192867</v>
      </c>
      <c r="H30" s="320">
        <f t="shared" si="8"/>
        <v>1.7719594036166484</v>
      </c>
    </row>
    <row r="31" spans="1:8" ht="15" customHeight="1" x14ac:dyDescent="0.2">
      <c r="A31" s="34" t="s">
        <v>8</v>
      </c>
      <c r="B31" s="320">
        <f>SUM(C31:H31)</f>
        <v>100</v>
      </c>
      <c r="C31" s="320">
        <f>+C14/$B14*100</f>
        <v>5.9973045822102424</v>
      </c>
      <c r="D31" s="320">
        <f t="shared" si="8"/>
        <v>3.1895777178796045</v>
      </c>
      <c r="E31" s="320">
        <f t="shared" si="8"/>
        <v>64.577717879604663</v>
      </c>
      <c r="F31" s="320">
        <f t="shared" si="8"/>
        <v>1.3477088948787064</v>
      </c>
      <c r="G31" s="320">
        <f t="shared" si="8"/>
        <v>15.296495956873315</v>
      </c>
      <c r="H31" s="320">
        <f t="shared" si="8"/>
        <v>9.5911949685534594</v>
      </c>
    </row>
    <row r="32" spans="1:8" ht="15" customHeight="1" x14ac:dyDescent="0.2">
      <c r="A32" s="34" t="s">
        <v>380</v>
      </c>
      <c r="B32" s="320">
        <f>SUM(C32:H32)</f>
        <v>100</v>
      </c>
      <c r="C32" s="320">
        <f>+C15/$B15*100</f>
        <v>3.6414565826330536</v>
      </c>
      <c r="D32" s="320">
        <f t="shared" si="8"/>
        <v>1.1204481792717087</v>
      </c>
      <c r="E32" s="320">
        <f t="shared" si="8"/>
        <v>67.787114845938376</v>
      </c>
      <c r="F32" s="320">
        <f t="shared" si="8"/>
        <v>0</v>
      </c>
      <c r="G32" s="320">
        <f t="shared" si="8"/>
        <v>21.008403361344538</v>
      </c>
      <c r="H32" s="320">
        <f t="shared" si="8"/>
        <v>6.4425770308123242</v>
      </c>
    </row>
    <row r="33" spans="1:8" ht="15" customHeight="1" x14ac:dyDescent="0.2">
      <c r="A33" s="26"/>
      <c r="B33" s="320"/>
      <c r="C33" s="320"/>
      <c r="D33" s="320"/>
      <c r="E33" s="320"/>
      <c r="F33" s="320"/>
      <c r="G33" s="320"/>
      <c r="H33" s="320"/>
    </row>
    <row r="34" spans="1:8" ht="15" customHeight="1" x14ac:dyDescent="0.2">
      <c r="A34" s="26" t="s">
        <v>359</v>
      </c>
      <c r="B34" s="321">
        <f>SUM(C34:H34)</f>
        <v>100</v>
      </c>
      <c r="C34" s="321">
        <f t="shared" ref="C34:D37" si="9">+C17/$B17*100</f>
        <v>1.842308683329039</v>
      </c>
      <c r="D34" s="321">
        <f t="shared" si="9"/>
        <v>1.1466116980159753</v>
      </c>
      <c r="E34" s="321">
        <f t="shared" ref="E34:E37" si="10">+E17/$B17*100</f>
        <v>75.517478313149539</v>
      </c>
      <c r="F34" s="321">
        <f t="shared" ref="F34:F37" si="11">+F17/$B17*100</f>
        <v>0.3779094735033926</v>
      </c>
      <c r="G34" s="321">
        <f t="shared" ref="G34:H37" si="12">+G17/$B17*100</f>
        <v>18.165421283174439</v>
      </c>
      <c r="H34" s="321">
        <f t="shared" si="12"/>
        <v>2.9502705488276217</v>
      </c>
    </row>
    <row r="35" spans="1:8" ht="15" customHeight="1" x14ac:dyDescent="0.2">
      <c r="A35" s="34" t="s">
        <v>7</v>
      </c>
      <c r="B35" s="320">
        <f>SUM(C35:H35)</f>
        <v>100</v>
      </c>
      <c r="C35" s="320">
        <f t="shared" si="9"/>
        <v>0.92844565391387879</v>
      </c>
      <c r="D35" s="320">
        <f t="shared" si="9"/>
        <v>0.67232271490315354</v>
      </c>
      <c r="E35" s="320">
        <f t="shared" si="10"/>
        <v>78.101488714582999</v>
      </c>
      <c r="F35" s="320">
        <f t="shared" si="11"/>
        <v>0.17608452056987353</v>
      </c>
      <c r="G35" s="320">
        <f t="shared" si="12"/>
        <v>18.841043700976467</v>
      </c>
      <c r="H35" s="320">
        <f t="shared" si="12"/>
        <v>1.2806146950536259</v>
      </c>
    </row>
    <row r="36" spans="1:8" ht="15" customHeight="1" x14ac:dyDescent="0.2">
      <c r="A36" s="34" t="s">
        <v>8</v>
      </c>
      <c r="B36" s="320">
        <f>SUM(C36:H36)</f>
        <v>100</v>
      </c>
      <c r="C36" s="320">
        <f t="shared" si="9"/>
        <v>5.7784145176695318</v>
      </c>
      <c r="D36" s="320">
        <f t="shared" si="9"/>
        <v>3.2712511938872972</v>
      </c>
      <c r="E36" s="320">
        <f t="shared" si="10"/>
        <v>64.613180515759311</v>
      </c>
      <c r="F36" s="320">
        <f t="shared" si="11"/>
        <v>1.3132760267430754</v>
      </c>
      <c r="G36" s="320">
        <f t="shared" si="12"/>
        <v>14.899713467048711</v>
      </c>
      <c r="H36" s="320">
        <f t="shared" si="12"/>
        <v>10.124164278892072</v>
      </c>
    </row>
    <row r="37" spans="1:8" ht="15" customHeight="1" x14ac:dyDescent="0.2">
      <c r="A37" s="34" t="s">
        <v>380</v>
      </c>
      <c r="B37" s="320">
        <f>SUM(C37:H37)</f>
        <v>100</v>
      </c>
      <c r="C37" s="320">
        <f t="shared" si="9"/>
        <v>3.6414565826330536</v>
      </c>
      <c r="D37" s="320">
        <f t="shared" si="9"/>
        <v>1.1204481792717087</v>
      </c>
      <c r="E37" s="320">
        <f t="shared" si="10"/>
        <v>67.787114845938376</v>
      </c>
      <c r="F37" s="320">
        <f t="shared" si="11"/>
        <v>0</v>
      </c>
      <c r="G37" s="320">
        <f t="shared" si="12"/>
        <v>21.008403361344538</v>
      </c>
      <c r="H37" s="320">
        <f t="shared" si="12"/>
        <v>6.4425770308123242</v>
      </c>
    </row>
    <row r="38" spans="1:8" ht="15" customHeight="1" x14ac:dyDescent="0.2">
      <c r="A38" s="16"/>
      <c r="B38" s="320"/>
      <c r="C38" s="320"/>
      <c r="D38" s="320"/>
      <c r="E38" s="320"/>
      <c r="F38" s="320"/>
      <c r="G38" s="320"/>
      <c r="H38" s="320"/>
    </row>
    <row r="39" spans="1:8" ht="15" customHeight="1" x14ac:dyDescent="0.2">
      <c r="A39" s="26" t="s">
        <v>360</v>
      </c>
      <c r="B39" s="321">
        <f>SUM(C39:H39)</f>
        <v>100.00000000000001</v>
      </c>
      <c r="C39" s="321">
        <f t="shared" ref="C39:D41" si="13">+C22/$B22*100</f>
        <v>5.3431872239211691</v>
      </c>
      <c r="D39" s="321">
        <f t="shared" si="13"/>
        <v>1.019367991845056</v>
      </c>
      <c r="E39" s="321">
        <f t="shared" ref="E39:E41" si="14">+E22/$B22*100</f>
        <v>70.251444104655121</v>
      </c>
      <c r="F39" s="321">
        <f t="shared" ref="F39:F41" si="15">+F22/$B22*100</f>
        <v>0.26333673122663948</v>
      </c>
      <c r="G39" s="321">
        <f t="shared" ref="G39:H41" si="16">+G22/$B22*100</f>
        <v>20.582738702004757</v>
      </c>
      <c r="H39" s="321">
        <f t="shared" si="16"/>
        <v>2.5399252463472646</v>
      </c>
    </row>
    <row r="40" spans="1:8" ht="15" customHeight="1" x14ac:dyDescent="0.2">
      <c r="A40" s="34" t="s">
        <v>7</v>
      </c>
      <c r="B40" s="320">
        <f>SUM(C40:H40)</f>
        <v>100</v>
      </c>
      <c r="C40" s="320">
        <f t="shared" si="13"/>
        <v>5.2485227667709422</v>
      </c>
      <c r="D40" s="320">
        <f t="shared" si="13"/>
        <v>0.99930483142161974</v>
      </c>
      <c r="E40" s="320">
        <f t="shared" si="14"/>
        <v>70.3945081682308</v>
      </c>
      <c r="F40" s="320">
        <f t="shared" si="15"/>
        <v>0.22592978797358357</v>
      </c>
      <c r="G40" s="320">
        <f t="shared" si="16"/>
        <v>20.559610705596107</v>
      </c>
      <c r="H40" s="320">
        <f t="shared" si="16"/>
        <v>2.5721237400069517</v>
      </c>
    </row>
    <row r="41" spans="1:8" ht="15" customHeight="1" x14ac:dyDescent="0.2">
      <c r="A41" s="34" t="s">
        <v>8</v>
      </c>
      <c r="B41" s="320">
        <f>SUM(C41:H41)</f>
        <v>100</v>
      </c>
      <c r="C41" s="320">
        <f t="shared" si="13"/>
        <v>9.4696969696969688</v>
      </c>
      <c r="D41" s="320">
        <f t="shared" si="13"/>
        <v>1.893939393939394</v>
      </c>
      <c r="E41" s="320">
        <f t="shared" si="14"/>
        <v>64.015151515151516</v>
      </c>
      <c r="F41" s="320">
        <f t="shared" si="15"/>
        <v>1.893939393939394</v>
      </c>
      <c r="G41" s="320">
        <f t="shared" si="16"/>
        <v>21.59090909090909</v>
      </c>
      <c r="H41" s="320">
        <f t="shared" si="16"/>
        <v>1.1363636363636365</v>
      </c>
    </row>
    <row r="42" spans="1:8" ht="15" customHeight="1" thickBot="1" x14ac:dyDescent="0.25">
      <c r="A42" s="42" t="s">
        <v>380</v>
      </c>
      <c r="B42" s="322">
        <v>0</v>
      </c>
      <c r="C42" s="322">
        <v>0</v>
      </c>
      <c r="D42" s="322">
        <v>0</v>
      </c>
      <c r="E42" s="322">
        <v>0</v>
      </c>
      <c r="F42" s="322">
        <v>0</v>
      </c>
      <c r="G42" s="322">
        <v>0</v>
      </c>
      <c r="H42" s="322">
        <v>0</v>
      </c>
    </row>
    <row r="43" spans="1:8" ht="15" customHeight="1" x14ac:dyDescent="0.2">
      <c r="A43" s="339" t="s">
        <v>234</v>
      </c>
      <c r="B43" s="339"/>
      <c r="C43" s="339"/>
      <c r="D43" s="339"/>
      <c r="E43" s="339"/>
      <c r="F43" s="339"/>
      <c r="G43" s="339"/>
      <c r="H43" s="339"/>
    </row>
  </sheetData>
  <mergeCells count="12">
    <mergeCell ref="A1:H1"/>
    <mergeCell ref="A2:H2"/>
    <mergeCell ref="A3:H3"/>
    <mergeCell ref="A4:H4"/>
    <mergeCell ref="A5:H5"/>
    <mergeCell ref="A43:H43"/>
    <mergeCell ref="A10:H10"/>
    <mergeCell ref="A27:H27"/>
    <mergeCell ref="B7:B8"/>
    <mergeCell ref="C7:C8"/>
    <mergeCell ref="H7:H8"/>
    <mergeCell ref="A7:A8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"/>
  <sheetViews>
    <sheetView zoomScaleNormal="100" workbookViewId="0">
      <selection activeCell="A4" sqref="A4:T4"/>
    </sheetView>
  </sheetViews>
  <sheetFormatPr baseColWidth="10" defaultRowHeight="12.75" x14ac:dyDescent="0.2"/>
  <cols>
    <col min="1" max="1" width="22.5703125" style="20" customWidth="1"/>
    <col min="2" max="2" width="5.140625" style="20" customWidth="1"/>
    <col min="3" max="3" width="4.42578125" style="20" customWidth="1"/>
    <col min="4" max="4" width="5.5703125" style="20" customWidth="1"/>
    <col min="5" max="5" width="3.7109375" style="20" customWidth="1"/>
    <col min="6" max="6" width="4.140625" style="20" bestFit="1" customWidth="1"/>
    <col min="7" max="7" width="5.42578125" style="20" customWidth="1"/>
    <col min="8" max="8" width="5.28515625" style="20" customWidth="1"/>
    <col min="9" max="9" width="3.7109375" style="20" customWidth="1"/>
    <col min="10" max="10" width="5.42578125" style="20" bestFit="1" customWidth="1"/>
    <col min="11" max="11" width="4.42578125" style="20" customWidth="1"/>
    <col min="12" max="12" width="5.42578125" style="20" customWidth="1"/>
    <col min="13" max="13" width="3.7109375" style="20" customWidth="1"/>
    <col min="14" max="15" width="5" style="20" customWidth="1"/>
    <col min="16" max="16" width="5.42578125" style="20" customWidth="1"/>
    <col min="17" max="17" width="3.7109375" style="20" customWidth="1"/>
    <col min="18" max="19" width="5" style="20" customWidth="1"/>
    <col min="20" max="20" width="5.42578125" style="20" customWidth="1"/>
    <col min="21" max="252" width="11.42578125" style="20"/>
    <col min="253" max="253" width="22.5703125" style="20" customWidth="1"/>
    <col min="254" max="254" width="5.140625" style="20" customWidth="1"/>
    <col min="255" max="255" width="4.42578125" style="20" customWidth="1"/>
    <col min="256" max="256" width="5.5703125" style="20" customWidth="1"/>
    <col min="257" max="257" width="1.7109375" style="20" customWidth="1"/>
    <col min="258" max="258" width="4.140625" style="20" bestFit="1" customWidth="1"/>
    <col min="259" max="259" width="4.42578125" style="20" customWidth="1"/>
    <col min="260" max="260" width="5.28515625" style="20" customWidth="1"/>
    <col min="261" max="261" width="1.7109375" style="20" customWidth="1"/>
    <col min="262" max="262" width="5.42578125" style="20" bestFit="1" customWidth="1"/>
    <col min="263" max="263" width="4.42578125" style="20" customWidth="1"/>
    <col min="264" max="264" width="5.42578125" style="20" customWidth="1"/>
    <col min="265" max="265" width="1.7109375" style="20" customWidth="1"/>
    <col min="266" max="267" width="5" style="20" customWidth="1"/>
    <col min="268" max="268" width="5.42578125" style="20" customWidth="1"/>
    <col min="269" max="508" width="11.42578125" style="20"/>
    <col min="509" max="509" width="22.5703125" style="20" customWidth="1"/>
    <col min="510" max="510" width="5.140625" style="20" customWidth="1"/>
    <col min="511" max="511" width="4.42578125" style="20" customWidth="1"/>
    <col min="512" max="512" width="5.5703125" style="20" customWidth="1"/>
    <col min="513" max="513" width="1.7109375" style="20" customWidth="1"/>
    <col min="514" max="514" width="4.140625" style="20" bestFit="1" customWidth="1"/>
    <col min="515" max="515" width="4.42578125" style="20" customWidth="1"/>
    <col min="516" max="516" width="5.28515625" style="20" customWidth="1"/>
    <col min="517" max="517" width="1.7109375" style="20" customWidth="1"/>
    <col min="518" max="518" width="5.42578125" style="20" bestFit="1" customWidth="1"/>
    <col min="519" max="519" width="4.42578125" style="20" customWidth="1"/>
    <col min="520" max="520" width="5.42578125" style="20" customWidth="1"/>
    <col min="521" max="521" width="1.7109375" style="20" customWidth="1"/>
    <col min="522" max="523" width="5" style="20" customWidth="1"/>
    <col min="524" max="524" width="5.42578125" style="20" customWidth="1"/>
    <col min="525" max="764" width="11.42578125" style="20"/>
    <col min="765" max="765" width="22.5703125" style="20" customWidth="1"/>
    <col min="766" max="766" width="5.140625" style="20" customWidth="1"/>
    <col min="767" max="767" width="4.42578125" style="20" customWidth="1"/>
    <col min="768" max="768" width="5.5703125" style="20" customWidth="1"/>
    <col min="769" max="769" width="1.7109375" style="20" customWidth="1"/>
    <col min="770" max="770" width="4.140625" style="20" bestFit="1" customWidth="1"/>
    <col min="771" max="771" width="4.42578125" style="20" customWidth="1"/>
    <col min="772" max="772" width="5.28515625" style="20" customWidth="1"/>
    <col min="773" max="773" width="1.7109375" style="20" customWidth="1"/>
    <col min="774" max="774" width="5.42578125" style="20" bestFit="1" customWidth="1"/>
    <col min="775" max="775" width="4.42578125" style="20" customWidth="1"/>
    <col min="776" max="776" width="5.42578125" style="20" customWidth="1"/>
    <col min="777" max="777" width="1.7109375" style="20" customWidth="1"/>
    <col min="778" max="779" width="5" style="20" customWidth="1"/>
    <col min="780" max="780" width="5.42578125" style="20" customWidth="1"/>
    <col min="781" max="1020" width="11.42578125" style="20"/>
    <col min="1021" max="1021" width="22.5703125" style="20" customWidth="1"/>
    <col min="1022" max="1022" width="5.140625" style="20" customWidth="1"/>
    <col min="1023" max="1023" width="4.42578125" style="20" customWidth="1"/>
    <col min="1024" max="1024" width="5.5703125" style="20" customWidth="1"/>
    <col min="1025" max="1025" width="1.7109375" style="20" customWidth="1"/>
    <col min="1026" max="1026" width="4.140625" style="20" bestFit="1" customWidth="1"/>
    <col min="1027" max="1027" width="4.42578125" style="20" customWidth="1"/>
    <col min="1028" max="1028" width="5.28515625" style="20" customWidth="1"/>
    <col min="1029" max="1029" width="1.7109375" style="20" customWidth="1"/>
    <col min="1030" max="1030" width="5.42578125" style="20" bestFit="1" customWidth="1"/>
    <col min="1031" max="1031" width="4.42578125" style="20" customWidth="1"/>
    <col min="1032" max="1032" width="5.42578125" style="20" customWidth="1"/>
    <col min="1033" max="1033" width="1.7109375" style="20" customWidth="1"/>
    <col min="1034" max="1035" width="5" style="20" customWidth="1"/>
    <col min="1036" max="1036" width="5.42578125" style="20" customWidth="1"/>
    <col min="1037" max="1276" width="11.42578125" style="20"/>
    <col min="1277" max="1277" width="22.5703125" style="20" customWidth="1"/>
    <col min="1278" max="1278" width="5.140625" style="20" customWidth="1"/>
    <col min="1279" max="1279" width="4.42578125" style="20" customWidth="1"/>
    <col min="1280" max="1280" width="5.5703125" style="20" customWidth="1"/>
    <col min="1281" max="1281" width="1.7109375" style="20" customWidth="1"/>
    <col min="1282" max="1282" width="4.140625" style="20" bestFit="1" customWidth="1"/>
    <col min="1283" max="1283" width="4.42578125" style="20" customWidth="1"/>
    <col min="1284" max="1284" width="5.28515625" style="20" customWidth="1"/>
    <col min="1285" max="1285" width="1.7109375" style="20" customWidth="1"/>
    <col min="1286" max="1286" width="5.42578125" style="20" bestFit="1" customWidth="1"/>
    <col min="1287" max="1287" width="4.42578125" style="20" customWidth="1"/>
    <col min="1288" max="1288" width="5.42578125" style="20" customWidth="1"/>
    <col min="1289" max="1289" width="1.7109375" style="20" customWidth="1"/>
    <col min="1290" max="1291" width="5" style="20" customWidth="1"/>
    <col min="1292" max="1292" width="5.42578125" style="20" customWidth="1"/>
    <col min="1293" max="1532" width="11.42578125" style="20"/>
    <col min="1533" max="1533" width="22.5703125" style="20" customWidth="1"/>
    <col min="1534" max="1534" width="5.140625" style="20" customWidth="1"/>
    <col min="1535" max="1535" width="4.42578125" style="20" customWidth="1"/>
    <col min="1536" max="1536" width="5.5703125" style="20" customWidth="1"/>
    <col min="1537" max="1537" width="1.7109375" style="20" customWidth="1"/>
    <col min="1538" max="1538" width="4.140625" style="20" bestFit="1" customWidth="1"/>
    <col min="1539" max="1539" width="4.42578125" style="20" customWidth="1"/>
    <col min="1540" max="1540" width="5.28515625" style="20" customWidth="1"/>
    <col min="1541" max="1541" width="1.7109375" style="20" customWidth="1"/>
    <col min="1542" max="1542" width="5.42578125" style="20" bestFit="1" customWidth="1"/>
    <col min="1543" max="1543" width="4.42578125" style="20" customWidth="1"/>
    <col min="1544" max="1544" width="5.42578125" style="20" customWidth="1"/>
    <col min="1545" max="1545" width="1.7109375" style="20" customWidth="1"/>
    <col min="1546" max="1547" width="5" style="20" customWidth="1"/>
    <col min="1548" max="1548" width="5.42578125" style="20" customWidth="1"/>
    <col min="1549" max="1788" width="11.42578125" style="20"/>
    <col min="1789" max="1789" width="22.5703125" style="20" customWidth="1"/>
    <col min="1790" max="1790" width="5.140625" style="20" customWidth="1"/>
    <col min="1791" max="1791" width="4.42578125" style="20" customWidth="1"/>
    <col min="1792" max="1792" width="5.5703125" style="20" customWidth="1"/>
    <col min="1793" max="1793" width="1.7109375" style="20" customWidth="1"/>
    <col min="1794" max="1794" width="4.140625" style="20" bestFit="1" customWidth="1"/>
    <col min="1795" max="1795" width="4.42578125" style="20" customWidth="1"/>
    <col min="1796" max="1796" width="5.28515625" style="20" customWidth="1"/>
    <col min="1797" max="1797" width="1.7109375" style="20" customWidth="1"/>
    <col min="1798" max="1798" width="5.42578125" style="20" bestFit="1" customWidth="1"/>
    <col min="1799" max="1799" width="4.42578125" style="20" customWidth="1"/>
    <col min="1800" max="1800" width="5.42578125" style="20" customWidth="1"/>
    <col min="1801" max="1801" width="1.7109375" style="20" customWidth="1"/>
    <col min="1802" max="1803" width="5" style="20" customWidth="1"/>
    <col min="1804" max="1804" width="5.42578125" style="20" customWidth="1"/>
    <col min="1805" max="2044" width="11.42578125" style="20"/>
    <col min="2045" max="2045" width="22.5703125" style="20" customWidth="1"/>
    <col min="2046" max="2046" width="5.140625" style="20" customWidth="1"/>
    <col min="2047" max="2047" width="4.42578125" style="20" customWidth="1"/>
    <col min="2048" max="2048" width="5.5703125" style="20" customWidth="1"/>
    <col min="2049" max="2049" width="1.7109375" style="20" customWidth="1"/>
    <col min="2050" max="2050" width="4.140625" style="20" bestFit="1" customWidth="1"/>
    <col min="2051" max="2051" width="4.42578125" style="20" customWidth="1"/>
    <col min="2052" max="2052" width="5.28515625" style="20" customWidth="1"/>
    <col min="2053" max="2053" width="1.7109375" style="20" customWidth="1"/>
    <col min="2054" max="2054" width="5.42578125" style="20" bestFit="1" customWidth="1"/>
    <col min="2055" max="2055" width="4.42578125" style="20" customWidth="1"/>
    <col min="2056" max="2056" width="5.42578125" style="20" customWidth="1"/>
    <col min="2057" max="2057" width="1.7109375" style="20" customWidth="1"/>
    <col min="2058" max="2059" width="5" style="20" customWidth="1"/>
    <col min="2060" max="2060" width="5.42578125" style="20" customWidth="1"/>
    <col min="2061" max="2300" width="11.42578125" style="20"/>
    <col min="2301" max="2301" width="22.5703125" style="20" customWidth="1"/>
    <col min="2302" max="2302" width="5.140625" style="20" customWidth="1"/>
    <col min="2303" max="2303" width="4.42578125" style="20" customWidth="1"/>
    <col min="2304" max="2304" width="5.5703125" style="20" customWidth="1"/>
    <col min="2305" max="2305" width="1.7109375" style="20" customWidth="1"/>
    <col min="2306" max="2306" width="4.140625" style="20" bestFit="1" customWidth="1"/>
    <col min="2307" max="2307" width="4.42578125" style="20" customWidth="1"/>
    <col min="2308" max="2308" width="5.28515625" style="20" customWidth="1"/>
    <col min="2309" max="2309" width="1.7109375" style="20" customWidth="1"/>
    <col min="2310" max="2310" width="5.42578125" style="20" bestFit="1" customWidth="1"/>
    <col min="2311" max="2311" width="4.42578125" style="20" customWidth="1"/>
    <col min="2312" max="2312" width="5.42578125" style="20" customWidth="1"/>
    <col min="2313" max="2313" width="1.7109375" style="20" customWidth="1"/>
    <col min="2314" max="2315" width="5" style="20" customWidth="1"/>
    <col min="2316" max="2316" width="5.42578125" style="20" customWidth="1"/>
    <col min="2317" max="2556" width="11.42578125" style="20"/>
    <col min="2557" max="2557" width="22.5703125" style="20" customWidth="1"/>
    <col min="2558" max="2558" width="5.140625" style="20" customWidth="1"/>
    <col min="2559" max="2559" width="4.42578125" style="20" customWidth="1"/>
    <col min="2560" max="2560" width="5.5703125" style="20" customWidth="1"/>
    <col min="2561" max="2561" width="1.7109375" style="20" customWidth="1"/>
    <col min="2562" max="2562" width="4.140625" style="20" bestFit="1" customWidth="1"/>
    <col min="2563" max="2563" width="4.42578125" style="20" customWidth="1"/>
    <col min="2564" max="2564" width="5.28515625" style="20" customWidth="1"/>
    <col min="2565" max="2565" width="1.7109375" style="20" customWidth="1"/>
    <col min="2566" max="2566" width="5.42578125" style="20" bestFit="1" customWidth="1"/>
    <col min="2567" max="2567" width="4.42578125" style="20" customWidth="1"/>
    <col min="2568" max="2568" width="5.42578125" style="20" customWidth="1"/>
    <col min="2569" max="2569" width="1.7109375" style="20" customWidth="1"/>
    <col min="2570" max="2571" width="5" style="20" customWidth="1"/>
    <col min="2572" max="2572" width="5.42578125" style="20" customWidth="1"/>
    <col min="2573" max="2812" width="11.42578125" style="20"/>
    <col min="2813" max="2813" width="22.5703125" style="20" customWidth="1"/>
    <col min="2814" max="2814" width="5.140625" style="20" customWidth="1"/>
    <col min="2815" max="2815" width="4.42578125" style="20" customWidth="1"/>
    <col min="2816" max="2816" width="5.5703125" style="20" customWidth="1"/>
    <col min="2817" max="2817" width="1.7109375" style="20" customWidth="1"/>
    <col min="2818" max="2818" width="4.140625" style="20" bestFit="1" customWidth="1"/>
    <col min="2819" max="2819" width="4.42578125" style="20" customWidth="1"/>
    <col min="2820" max="2820" width="5.28515625" style="20" customWidth="1"/>
    <col min="2821" max="2821" width="1.7109375" style="20" customWidth="1"/>
    <col min="2822" max="2822" width="5.42578125" style="20" bestFit="1" customWidth="1"/>
    <col min="2823" max="2823" width="4.42578125" style="20" customWidth="1"/>
    <col min="2824" max="2824" width="5.42578125" style="20" customWidth="1"/>
    <col min="2825" max="2825" width="1.7109375" style="20" customWidth="1"/>
    <col min="2826" max="2827" width="5" style="20" customWidth="1"/>
    <col min="2828" max="2828" width="5.42578125" style="20" customWidth="1"/>
    <col min="2829" max="3068" width="11.42578125" style="20"/>
    <col min="3069" max="3069" width="22.5703125" style="20" customWidth="1"/>
    <col min="3070" max="3070" width="5.140625" style="20" customWidth="1"/>
    <col min="3071" max="3071" width="4.42578125" style="20" customWidth="1"/>
    <col min="3072" max="3072" width="5.5703125" style="20" customWidth="1"/>
    <col min="3073" max="3073" width="1.7109375" style="20" customWidth="1"/>
    <col min="3074" max="3074" width="4.140625" style="20" bestFit="1" customWidth="1"/>
    <col min="3075" max="3075" width="4.42578125" style="20" customWidth="1"/>
    <col min="3076" max="3076" width="5.28515625" style="20" customWidth="1"/>
    <col min="3077" max="3077" width="1.7109375" style="20" customWidth="1"/>
    <col min="3078" max="3078" width="5.42578125" style="20" bestFit="1" customWidth="1"/>
    <col min="3079" max="3079" width="4.42578125" style="20" customWidth="1"/>
    <col min="3080" max="3080" width="5.42578125" style="20" customWidth="1"/>
    <col min="3081" max="3081" width="1.7109375" style="20" customWidth="1"/>
    <col min="3082" max="3083" width="5" style="20" customWidth="1"/>
    <col min="3084" max="3084" width="5.42578125" style="20" customWidth="1"/>
    <col min="3085" max="3324" width="11.42578125" style="20"/>
    <col min="3325" max="3325" width="22.5703125" style="20" customWidth="1"/>
    <col min="3326" max="3326" width="5.140625" style="20" customWidth="1"/>
    <col min="3327" max="3327" width="4.42578125" style="20" customWidth="1"/>
    <col min="3328" max="3328" width="5.5703125" style="20" customWidth="1"/>
    <col min="3329" max="3329" width="1.7109375" style="20" customWidth="1"/>
    <col min="3330" max="3330" width="4.140625" style="20" bestFit="1" customWidth="1"/>
    <col min="3331" max="3331" width="4.42578125" style="20" customWidth="1"/>
    <col min="3332" max="3332" width="5.28515625" style="20" customWidth="1"/>
    <col min="3333" max="3333" width="1.7109375" style="20" customWidth="1"/>
    <col min="3334" max="3334" width="5.42578125" style="20" bestFit="1" customWidth="1"/>
    <col min="3335" max="3335" width="4.42578125" style="20" customWidth="1"/>
    <col min="3336" max="3336" width="5.42578125" style="20" customWidth="1"/>
    <col min="3337" max="3337" width="1.7109375" style="20" customWidth="1"/>
    <col min="3338" max="3339" width="5" style="20" customWidth="1"/>
    <col min="3340" max="3340" width="5.42578125" style="20" customWidth="1"/>
    <col min="3341" max="3580" width="11.42578125" style="20"/>
    <col min="3581" max="3581" width="22.5703125" style="20" customWidth="1"/>
    <col min="3582" max="3582" width="5.140625" style="20" customWidth="1"/>
    <col min="3583" max="3583" width="4.42578125" style="20" customWidth="1"/>
    <col min="3584" max="3584" width="5.5703125" style="20" customWidth="1"/>
    <col min="3585" max="3585" width="1.7109375" style="20" customWidth="1"/>
    <col min="3586" max="3586" width="4.140625" style="20" bestFit="1" customWidth="1"/>
    <col min="3587" max="3587" width="4.42578125" style="20" customWidth="1"/>
    <col min="3588" max="3588" width="5.28515625" style="20" customWidth="1"/>
    <col min="3589" max="3589" width="1.7109375" style="20" customWidth="1"/>
    <col min="3590" max="3590" width="5.42578125" style="20" bestFit="1" customWidth="1"/>
    <col min="3591" max="3591" width="4.42578125" style="20" customWidth="1"/>
    <col min="3592" max="3592" width="5.42578125" style="20" customWidth="1"/>
    <col min="3593" max="3593" width="1.7109375" style="20" customWidth="1"/>
    <col min="3594" max="3595" width="5" style="20" customWidth="1"/>
    <col min="3596" max="3596" width="5.42578125" style="20" customWidth="1"/>
    <col min="3597" max="3836" width="11.42578125" style="20"/>
    <col min="3837" max="3837" width="22.5703125" style="20" customWidth="1"/>
    <col min="3838" max="3838" width="5.140625" style="20" customWidth="1"/>
    <col min="3839" max="3839" width="4.42578125" style="20" customWidth="1"/>
    <col min="3840" max="3840" width="5.5703125" style="20" customWidth="1"/>
    <col min="3841" max="3841" width="1.7109375" style="20" customWidth="1"/>
    <col min="3842" max="3842" width="4.140625" style="20" bestFit="1" customWidth="1"/>
    <col min="3843" max="3843" width="4.42578125" style="20" customWidth="1"/>
    <col min="3844" max="3844" width="5.28515625" style="20" customWidth="1"/>
    <col min="3845" max="3845" width="1.7109375" style="20" customWidth="1"/>
    <col min="3846" max="3846" width="5.42578125" style="20" bestFit="1" customWidth="1"/>
    <col min="3847" max="3847" width="4.42578125" style="20" customWidth="1"/>
    <col min="3848" max="3848" width="5.42578125" style="20" customWidth="1"/>
    <col min="3849" max="3849" width="1.7109375" style="20" customWidth="1"/>
    <col min="3850" max="3851" width="5" style="20" customWidth="1"/>
    <col min="3852" max="3852" width="5.42578125" style="20" customWidth="1"/>
    <col min="3853" max="4092" width="11.42578125" style="20"/>
    <col min="4093" max="4093" width="22.5703125" style="20" customWidth="1"/>
    <col min="4094" max="4094" width="5.140625" style="20" customWidth="1"/>
    <col min="4095" max="4095" width="4.42578125" style="20" customWidth="1"/>
    <col min="4096" max="4096" width="5.5703125" style="20" customWidth="1"/>
    <col min="4097" max="4097" width="1.7109375" style="20" customWidth="1"/>
    <col min="4098" max="4098" width="4.140625" style="20" bestFit="1" customWidth="1"/>
    <col min="4099" max="4099" width="4.42578125" style="20" customWidth="1"/>
    <col min="4100" max="4100" width="5.28515625" style="20" customWidth="1"/>
    <col min="4101" max="4101" width="1.7109375" style="20" customWidth="1"/>
    <col min="4102" max="4102" width="5.42578125" style="20" bestFit="1" customWidth="1"/>
    <col min="4103" max="4103" width="4.42578125" style="20" customWidth="1"/>
    <col min="4104" max="4104" width="5.42578125" style="20" customWidth="1"/>
    <col min="4105" max="4105" width="1.7109375" style="20" customWidth="1"/>
    <col min="4106" max="4107" width="5" style="20" customWidth="1"/>
    <col min="4108" max="4108" width="5.42578125" style="20" customWidth="1"/>
    <col min="4109" max="4348" width="11.42578125" style="20"/>
    <col min="4349" max="4349" width="22.5703125" style="20" customWidth="1"/>
    <col min="4350" max="4350" width="5.140625" style="20" customWidth="1"/>
    <col min="4351" max="4351" width="4.42578125" style="20" customWidth="1"/>
    <col min="4352" max="4352" width="5.5703125" style="20" customWidth="1"/>
    <col min="4353" max="4353" width="1.7109375" style="20" customWidth="1"/>
    <col min="4354" max="4354" width="4.140625" style="20" bestFit="1" customWidth="1"/>
    <col min="4355" max="4355" width="4.42578125" style="20" customWidth="1"/>
    <col min="4356" max="4356" width="5.28515625" style="20" customWidth="1"/>
    <col min="4357" max="4357" width="1.7109375" style="20" customWidth="1"/>
    <col min="4358" max="4358" width="5.42578125" style="20" bestFit="1" customWidth="1"/>
    <col min="4359" max="4359" width="4.42578125" style="20" customWidth="1"/>
    <col min="4360" max="4360" width="5.42578125" style="20" customWidth="1"/>
    <col min="4361" max="4361" width="1.7109375" style="20" customWidth="1"/>
    <col min="4362" max="4363" width="5" style="20" customWidth="1"/>
    <col min="4364" max="4364" width="5.42578125" style="20" customWidth="1"/>
    <col min="4365" max="4604" width="11.42578125" style="20"/>
    <col min="4605" max="4605" width="22.5703125" style="20" customWidth="1"/>
    <col min="4606" max="4606" width="5.140625" style="20" customWidth="1"/>
    <col min="4607" max="4607" width="4.42578125" style="20" customWidth="1"/>
    <col min="4608" max="4608" width="5.5703125" style="20" customWidth="1"/>
    <col min="4609" max="4609" width="1.7109375" style="20" customWidth="1"/>
    <col min="4610" max="4610" width="4.140625" style="20" bestFit="1" customWidth="1"/>
    <col min="4611" max="4611" width="4.42578125" style="20" customWidth="1"/>
    <col min="4612" max="4612" width="5.28515625" style="20" customWidth="1"/>
    <col min="4613" max="4613" width="1.7109375" style="20" customWidth="1"/>
    <col min="4614" max="4614" width="5.42578125" style="20" bestFit="1" customWidth="1"/>
    <col min="4615" max="4615" width="4.42578125" style="20" customWidth="1"/>
    <col min="4616" max="4616" width="5.42578125" style="20" customWidth="1"/>
    <col min="4617" max="4617" width="1.7109375" style="20" customWidth="1"/>
    <col min="4618" max="4619" width="5" style="20" customWidth="1"/>
    <col min="4620" max="4620" width="5.42578125" style="20" customWidth="1"/>
    <col min="4621" max="4860" width="11.42578125" style="20"/>
    <col min="4861" max="4861" width="22.5703125" style="20" customWidth="1"/>
    <col min="4862" max="4862" width="5.140625" style="20" customWidth="1"/>
    <col min="4863" max="4863" width="4.42578125" style="20" customWidth="1"/>
    <col min="4864" max="4864" width="5.5703125" style="20" customWidth="1"/>
    <col min="4865" max="4865" width="1.7109375" style="20" customWidth="1"/>
    <col min="4866" max="4866" width="4.140625" style="20" bestFit="1" customWidth="1"/>
    <col min="4867" max="4867" width="4.42578125" style="20" customWidth="1"/>
    <col min="4868" max="4868" width="5.28515625" style="20" customWidth="1"/>
    <col min="4869" max="4869" width="1.7109375" style="20" customWidth="1"/>
    <col min="4870" max="4870" width="5.42578125" style="20" bestFit="1" customWidth="1"/>
    <col min="4871" max="4871" width="4.42578125" style="20" customWidth="1"/>
    <col min="4872" max="4872" width="5.42578125" style="20" customWidth="1"/>
    <col min="4873" max="4873" width="1.7109375" style="20" customWidth="1"/>
    <col min="4874" max="4875" width="5" style="20" customWidth="1"/>
    <col min="4876" max="4876" width="5.42578125" style="20" customWidth="1"/>
    <col min="4877" max="5116" width="11.42578125" style="20"/>
    <col min="5117" max="5117" width="22.5703125" style="20" customWidth="1"/>
    <col min="5118" max="5118" width="5.140625" style="20" customWidth="1"/>
    <col min="5119" max="5119" width="4.42578125" style="20" customWidth="1"/>
    <col min="5120" max="5120" width="5.5703125" style="20" customWidth="1"/>
    <col min="5121" max="5121" width="1.7109375" style="20" customWidth="1"/>
    <col min="5122" max="5122" width="4.140625" style="20" bestFit="1" customWidth="1"/>
    <col min="5123" max="5123" width="4.42578125" style="20" customWidth="1"/>
    <col min="5124" max="5124" width="5.28515625" style="20" customWidth="1"/>
    <col min="5125" max="5125" width="1.7109375" style="20" customWidth="1"/>
    <col min="5126" max="5126" width="5.42578125" style="20" bestFit="1" customWidth="1"/>
    <col min="5127" max="5127" width="4.42578125" style="20" customWidth="1"/>
    <col min="5128" max="5128" width="5.42578125" style="20" customWidth="1"/>
    <col min="5129" max="5129" width="1.7109375" style="20" customWidth="1"/>
    <col min="5130" max="5131" width="5" style="20" customWidth="1"/>
    <col min="5132" max="5132" width="5.42578125" style="20" customWidth="1"/>
    <col min="5133" max="5372" width="11.42578125" style="20"/>
    <col min="5373" max="5373" width="22.5703125" style="20" customWidth="1"/>
    <col min="5374" max="5374" width="5.140625" style="20" customWidth="1"/>
    <col min="5375" max="5375" width="4.42578125" style="20" customWidth="1"/>
    <col min="5376" max="5376" width="5.5703125" style="20" customWidth="1"/>
    <col min="5377" max="5377" width="1.7109375" style="20" customWidth="1"/>
    <col min="5378" max="5378" width="4.140625" style="20" bestFit="1" customWidth="1"/>
    <col min="5379" max="5379" width="4.42578125" style="20" customWidth="1"/>
    <col min="5380" max="5380" width="5.28515625" style="20" customWidth="1"/>
    <col min="5381" max="5381" width="1.7109375" style="20" customWidth="1"/>
    <col min="5382" max="5382" width="5.42578125" style="20" bestFit="1" customWidth="1"/>
    <col min="5383" max="5383" width="4.42578125" style="20" customWidth="1"/>
    <col min="5384" max="5384" width="5.42578125" style="20" customWidth="1"/>
    <col min="5385" max="5385" width="1.7109375" style="20" customWidth="1"/>
    <col min="5386" max="5387" width="5" style="20" customWidth="1"/>
    <col min="5388" max="5388" width="5.42578125" style="20" customWidth="1"/>
    <col min="5389" max="5628" width="11.42578125" style="20"/>
    <col min="5629" max="5629" width="22.5703125" style="20" customWidth="1"/>
    <col min="5630" max="5630" width="5.140625" style="20" customWidth="1"/>
    <col min="5631" max="5631" width="4.42578125" style="20" customWidth="1"/>
    <col min="5632" max="5632" width="5.5703125" style="20" customWidth="1"/>
    <col min="5633" max="5633" width="1.7109375" style="20" customWidth="1"/>
    <col min="5634" max="5634" width="4.140625" style="20" bestFit="1" customWidth="1"/>
    <col min="5635" max="5635" width="4.42578125" style="20" customWidth="1"/>
    <col min="5636" max="5636" width="5.28515625" style="20" customWidth="1"/>
    <col min="5637" max="5637" width="1.7109375" style="20" customWidth="1"/>
    <col min="5638" max="5638" width="5.42578125" style="20" bestFit="1" customWidth="1"/>
    <col min="5639" max="5639" width="4.42578125" style="20" customWidth="1"/>
    <col min="5640" max="5640" width="5.42578125" style="20" customWidth="1"/>
    <col min="5641" max="5641" width="1.7109375" style="20" customWidth="1"/>
    <col min="5642" max="5643" width="5" style="20" customWidth="1"/>
    <col min="5644" max="5644" width="5.42578125" style="20" customWidth="1"/>
    <col min="5645" max="5884" width="11.42578125" style="20"/>
    <col min="5885" max="5885" width="22.5703125" style="20" customWidth="1"/>
    <col min="5886" max="5886" width="5.140625" style="20" customWidth="1"/>
    <col min="5887" max="5887" width="4.42578125" style="20" customWidth="1"/>
    <col min="5888" max="5888" width="5.5703125" style="20" customWidth="1"/>
    <col min="5889" max="5889" width="1.7109375" style="20" customWidth="1"/>
    <col min="5890" max="5890" width="4.140625" style="20" bestFit="1" customWidth="1"/>
    <col min="5891" max="5891" width="4.42578125" style="20" customWidth="1"/>
    <col min="5892" max="5892" width="5.28515625" style="20" customWidth="1"/>
    <col min="5893" max="5893" width="1.7109375" style="20" customWidth="1"/>
    <col min="5894" max="5894" width="5.42578125" style="20" bestFit="1" customWidth="1"/>
    <col min="5895" max="5895" width="4.42578125" style="20" customWidth="1"/>
    <col min="5896" max="5896" width="5.42578125" style="20" customWidth="1"/>
    <col min="5897" max="5897" width="1.7109375" style="20" customWidth="1"/>
    <col min="5898" max="5899" width="5" style="20" customWidth="1"/>
    <col min="5900" max="5900" width="5.42578125" style="20" customWidth="1"/>
    <col min="5901" max="6140" width="11.42578125" style="20"/>
    <col min="6141" max="6141" width="22.5703125" style="20" customWidth="1"/>
    <col min="6142" max="6142" width="5.140625" style="20" customWidth="1"/>
    <col min="6143" max="6143" width="4.42578125" style="20" customWidth="1"/>
    <col min="6144" max="6144" width="5.5703125" style="20" customWidth="1"/>
    <col min="6145" max="6145" width="1.7109375" style="20" customWidth="1"/>
    <col min="6146" max="6146" width="4.140625" style="20" bestFit="1" customWidth="1"/>
    <col min="6147" max="6147" width="4.42578125" style="20" customWidth="1"/>
    <col min="6148" max="6148" width="5.28515625" style="20" customWidth="1"/>
    <col min="6149" max="6149" width="1.7109375" style="20" customWidth="1"/>
    <col min="6150" max="6150" width="5.42578125" style="20" bestFit="1" customWidth="1"/>
    <col min="6151" max="6151" width="4.42578125" style="20" customWidth="1"/>
    <col min="6152" max="6152" width="5.42578125" style="20" customWidth="1"/>
    <col min="6153" max="6153" width="1.7109375" style="20" customWidth="1"/>
    <col min="6154" max="6155" width="5" style="20" customWidth="1"/>
    <col min="6156" max="6156" width="5.42578125" style="20" customWidth="1"/>
    <col min="6157" max="6396" width="11.42578125" style="20"/>
    <col min="6397" max="6397" width="22.5703125" style="20" customWidth="1"/>
    <col min="6398" max="6398" width="5.140625" style="20" customWidth="1"/>
    <col min="6399" max="6399" width="4.42578125" style="20" customWidth="1"/>
    <col min="6400" max="6400" width="5.5703125" style="20" customWidth="1"/>
    <col min="6401" max="6401" width="1.7109375" style="20" customWidth="1"/>
    <col min="6402" max="6402" width="4.140625" style="20" bestFit="1" customWidth="1"/>
    <col min="6403" max="6403" width="4.42578125" style="20" customWidth="1"/>
    <col min="6404" max="6404" width="5.28515625" style="20" customWidth="1"/>
    <col min="6405" max="6405" width="1.7109375" style="20" customWidth="1"/>
    <col min="6406" max="6406" width="5.42578125" style="20" bestFit="1" customWidth="1"/>
    <col min="6407" max="6407" width="4.42578125" style="20" customWidth="1"/>
    <col min="6408" max="6408" width="5.42578125" style="20" customWidth="1"/>
    <col min="6409" max="6409" width="1.7109375" style="20" customWidth="1"/>
    <col min="6410" max="6411" width="5" style="20" customWidth="1"/>
    <col min="6412" max="6412" width="5.42578125" style="20" customWidth="1"/>
    <col min="6413" max="6652" width="11.42578125" style="20"/>
    <col min="6653" max="6653" width="22.5703125" style="20" customWidth="1"/>
    <col min="6654" max="6654" width="5.140625" style="20" customWidth="1"/>
    <col min="6655" max="6655" width="4.42578125" style="20" customWidth="1"/>
    <col min="6656" max="6656" width="5.5703125" style="20" customWidth="1"/>
    <col min="6657" max="6657" width="1.7109375" style="20" customWidth="1"/>
    <col min="6658" max="6658" width="4.140625" style="20" bestFit="1" customWidth="1"/>
    <col min="6659" max="6659" width="4.42578125" style="20" customWidth="1"/>
    <col min="6660" max="6660" width="5.28515625" style="20" customWidth="1"/>
    <col min="6661" max="6661" width="1.7109375" style="20" customWidth="1"/>
    <col min="6662" max="6662" width="5.42578125" style="20" bestFit="1" customWidth="1"/>
    <col min="6663" max="6663" width="4.42578125" style="20" customWidth="1"/>
    <col min="6664" max="6664" width="5.42578125" style="20" customWidth="1"/>
    <col min="6665" max="6665" width="1.7109375" style="20" customWidth="1"/>
    <col min="6666" max="6667" width="5" style="20" customWidth="1"/>
    <col min="6668" max="6668" width="5.42578125" style="20" customWidth="1"/>
    <col min="6669" max="6908" width="11.42578125" style="20"/>
    <col min="6909" max="6909" width="22.5703125" style="20" customWidth="1"/>
    <col min="6910" max="6910" width="5.140625" style="20" customWidth="1"/>
    <col min="6911" max="6911" width="4.42578125" style="20" customWidth="1"/>
    <col min="6912" max="6912" width="5.5703125" style="20" customWidth="1"/>
    <col min="6913" max="6913" width="1.7109375" style="20" customWidth="1"/>
    <col min="6914" max="6914" width="4.140625" style="20" bestFit="1" customWidth="1"/>
    <col min="6915" max="6915" width="4.42578125" style="20" customWidth="1"/>
    <col min="6916" max="6916" width="5.28515625" style="20" customWidth="1"/>
    <col min="6917" max="6917" width="1.7109375" style="20" customWidth="1"/>
    <col min="6918" max="6918" width="5.42578125" style="20" bestFit="1" customWidth="1"/>
    <col min="6919" max="6919" width="4.42578125" style="20" customWidth="1"/>
    <col min="6920" max="6920" width="5.42578125" style="20" customWidth="1"/>
    <col min="6921" max="6921" width="1.7109375" style="20" customWidth="1"/>
    <col min="6922" max="6923" width="5" style="20" customWidth="1"/>
    <col min="6924" max="6924" width="5.42578125" style="20" customWidth="1"/>
    <col min="6925" max="7164" width="11.42578125" style="20"/>
    <col min="7165" max="7165" width="22.5703125" style="20" customWidth="1"/>
    <col min="7166" max="7166" width="5.140625" style="20" customWidth="1"/>
    <col min="7167" max="7167" width="4.42578125" style="20" customWidth="1"/>
    <col min="7168" max="7168" width="5.5703125" style="20" customWidth="1"/>
    <col min="7169" max="7169" width="1.7109375" style="20" customWidth="1"/>
    <col min="7170" max="7170" width="4.140625" style="20" bestFit="1" customWidth="1"/>
    <col min="7171" max="7171" width="4.42578125" style="20" customWidth="1"/>
    <col min="7172" max="7172" width="5.28515625" style="20" customWidth="1"/>
    <col min="7173" max="7173" width="1.7109375" style="20" customWidth="1"/>
    <col min="7174" max="7174" width="5.42578125" style="20" bestFit="1" customWidth="1"/>
    <col min="7175" max="7175" width="4.42578125" style="20" customWidth="1"/>
    <col min="7176" max="7176" width="5.42578125" style="20" customWidth="1"/>
    <col min="7177" max="7177" width="1.7109375" style="20" customWidth="1"/>
    <col min="7178" max="7179" width="5" style="20" customWidth="1"/>
    <col min="7180" max="7180" width="5.42578125" style="20" customWidth="1"/>
    <col min="7181" max="7420" width="11.42578125" style="20"/>
    <col min="7421" max="7421" width="22.5703125" style="20" customWidth="1"/>
    <col min="7422" max="7422" width="5.140625" style="20" customWidth="1"/>
    <col min="7423" max="7423" width="4.42578125" style="20" customWidth="1"/>
    <col min="7424" max="7424" width="5.5703125" style="20" customWidth="1"/>
    <col min="7425" max="7425" width="1.7109375" style="20" customWidth="1"/>
    <col min="7426" max="7426" width="4.140625" style="20" bestFit="1" customWidth="1"/>
    <col min="7427" max="7427" width="4.42578125" style="20" customWidth="1"/>
    <col min="7428" max="7428" width="5.28515625" style="20" customWidth="1"/>
    <col min="7429" max="7429" width="1.7109375" style="20" customWidth="1"/>
    <col min="7430" max="7430" width="5.42578125" style="20" bestFit="1" customWidth="1"/>
    <col min="7431" max="7431" width="4.42578125" style="20" customWidth="1"/>
    <col min="7432" max="7432" width="5.42578125" style="20" customWidth="1"/>
    <col min="7433" max="7433" width="1.7109375" style="20" customWidth="1"/>
    <col min="7434" max="7435" width="5" style="20" customWidth="1"/>
    <col min="7436" max="7436" width="5.42578125" style="20" customWidth="1"/>
    <col min="7437" max="7676" width="11.42578125" style="20"/>
    <col min="7677" max="7677" width="22.5703125" style="20" customWidth="1"/>
    <col min="7678" max="7678" width="5.140625" style="20" customWidth="1"/>
    <col min="7679" max="7679" width="4.42578125" style="20" customWidth="1"/>
    <col min="7680" max="7680" width="5.5703125" style="20" customWidth="1"/>
    <col min="7681" max="7681" width="1.7109375" style="20" customWidth="1"/>
    <col min="7682" max="7682" width="4.140625" style="20" bestFit="1" customWidth="1"/>
    <col min="7683" max="7683" width="4.42578125" style="20" customWidth="1"/>
    <col min="7684" max="7684" width="5.28515625" style="20" customWidth="1"/>
    <col min="7685" max="7685" width="1.7109375" style="20" customWidth="1"/>
    <col min="7686" max="7686" width="5.42578125" style="20" bestFit="1" customWidth="1"/>
    <col min="7687" max="7687" width="4.42578125" style="20" customWidth="1"/>
    <col min="7688" max="7688" width="5.42578125" style="20" customWidth="1"/>
    <col min="7689" max="7689" width="1.7109375" style="20" customWidth="1"/>
    <col min="7690" max="7691" width="5" style="20" customWidth="1"/>
    <col min="7692" max="7692" width="5.42578125" style="20" customWidth="1"/>
    <col min="7693" max="7932" width="11.42578125" style="20"/>
    <col min="7933" max="7933" width="22.5703125" style="20" customWidth="1"/>
    <col min="7934" max="7934" width="5.140625" style="20" customWidth="1"/>
    <col min="7935" max="7935" width="4.42578125" style="20" customWidth="1"/>
    <col min="7936" max="7936" width="5.5703125" style="20" customWidth="1"/>
    <col min="7937" max="7937" width="1.7109375" style="20" customWidth="1"/>
    <col min="7938" max="7938" width="4.140625" style="20" bestFit="1" customWidth="1"/>
    <col min="7939" max="7939" width="4.42578125" style="20" customWidth="1"/>
    <col min="7940" max="7940" width="5.28515625" style="20" customWidth="1"/>
    <col min="7941" max="7941" width="1.7109375" style="20" customWidth="1"/>
    <col min="7942" max="7942" width="5.42578125" style="20" bestFit="1" customWidth="1"/>
    <col min="7943" max="7943" width="4.42578125" style="20" customWidth="1"/>
    <col min="7944" max="7944" width="5.42578125" style="20" customWidth="1"/>
    <col min="7945" max="7945" width="1.7109375" style="20" customWidth="1"/>
    <col min="7946" max="7947" width="5" style="20" customWidth="1"/>
    <col min="7948" max="7948" width="5.42578125" style="20" customWidth="1"/>
    <col min="7949" max="8188" width="11.42578125" style="20"/>
    <col min="8189" max="8189" width="22.5703125" style="20" customWidth="1"/>
    <col min="8190" max="8190" width="5.140625" style="20" customWidth="1"/>
    <col min="8191" max="8191" width="4.42578125" style="20" customWidth="1"/>
    <col min="8192" max="8192" width="5.5703125" style="20" customWidth="1"/>
    <col min="8193" max="8193" width="1.7109375" style="20" customWidth="1"/>
    <col min="8194" max="8194" width="4.140625" style="20" bestFit="1" customWidth="1"/>
    <col min="8195" max="8195" width="4.42578125" style="20" customWidth="1"/>
    <col min="8196" max="8196" width="5.28515625" style="20" customWidth="1"/>
    <col min="8197" max="8197" width="1.7109375" style="20" customWidth="1"/>
    <col min="8198" max="8198" width="5.42578125" style="20" bestFit="1" customWidth="1"/>
    <col min="8199" max="8199" width="4.42578125" style="20" customWidth="1"/>
    <col min="8200" max="8200" width="5.42578125" style="20" customWidth="1"/>
    <col min="8201" max="8201" width="1.7109375" style="20" customWidth="1"/>
    <col min="8202" max="8203" width="5" style="20" customWidth="1"/>
    <col min="8204" max="8204" width="5.42578125" style="20" customWidth="1"/>
    <col min="8205" max="8444" width="11.42578125" style="20"/>
    <col min="8445" max="8445" width="22.5703125" style="20" customWidth="1"/>
    <col min="8446" max="8446" width="5.140625" style="20" customWidth="1"/>
    <col min="8447" max="8447" width="4.42578125" style="20" customWidth="1"/>
    <col min="8448" max="8448" width="5.5703125" style="20" customWidth="1"/>
    <col min="8449" max="8449" width="1.7109375" style="20" customWidth="1"/>
    <col min="8450" max="8450" width="4.140625" style="20" bestFit="1" customWidth="1"/>
    <col min="8451" max="8451" width="4.42578125" style="20" customWidth="1"/>
    <col min="8452" max="8452" width="5.28515625" style="20" customWidth="1"/>
    <col min="8453" max="8453" width="1.7109375" style="20" customWidth="1"/>
    <col min="8454" max="8454" width="5.42578125" style="20" bestFit="1" customWidth="1"/>
    <col min="8455" max="8455" width="4.42578125" style="20" customWidth="1"/>
    <col min="8456" max="8456" width="5.42578125" style="20" customWidth="1"/>
    <col min="8457" max="8457" width="1.7109375" style="20" customWidth="1"/>
    <col min="8458" max="8459" width="5" style="20" customWidth="1"/>
    <col min="8460" max="8460" width="5.42578125" style="20" customWidth="1"/>
    <col min="8461" max="8700" width="11.42578125" style="20"/>
    <col min="8701" max="8701" width="22.5703125" style="20" customWidth="1"/>
    <col min="8702" max="8702" width="5.140625" style="20" customWidth="1"/>
    <col min="8703" max="8703" width="4.42578125" style="20" customWidth="1"/>
    <col min="8704" max="8704" width="5.5703125" style="20" customWidth="1"/>
    <col min="8705" max="8705" width="1.7109375" style="20" customWidth="1"/>
    <col min="8706" max="8706" width="4.140625" style="20" bestFit="1" customWidth="1"/>
    <col min="8707" max="8707" width="4.42578125" style="20" customWidth="1"/>
    <col min="8708" max="8708" width="5.28515625" style="20" customWidth="1"/>
    <col min="8709" max="8709" width="1.7109375" style="20" customWidth="1"/>
    <col min="8710" max="8710" width="5.42578125" style="20" bestFit="1" customWidth="1"/>
    <col min="8711" max="8711" width="4.42578125" style="20" customWidth="1"/>
    <col min="8712" max="8712" width="5.42578125" style="20" customWidth="1"/>
    <col min="8713" max="8713" width="1.7109375" style="20" customWidth="1"/>
    <col min="8714" max="8715" width="5" style="20" customWidth="1"/>
    <col min="8716" max="8716" width="5.42578125" style="20" customWidth="1"/>
    <col min="8717" max="8956" width="11.42578125" style="20"/>
    <col min="8957" max="8957" width="22.5703125" style="20" customWidth="1"/>
    <col min="8958" max="8958" width="5.140625" style="20" customWidth="1"/>
    <col min="8959" max="8959" width="4.42578125" style="20" customWidth="1"/>
    <col min="8960" max="8960" width="5.5703125" style="20" customWidth="1"/>
    <col min="8961" max="8961" width="1.7109375" style="20" customWidth="1"/>
    <col min="8962" max="8962" width="4.140625" style="20" bestFit="1" customWidth="1"/>
    <col min="8963" max="8963" width="4.42578125" style="20" customWidth="1"/>
    <col min="8964" max="8964" width="5.28515625" style="20" customWidth="1"/>
    <col min="8965" max="8965" width="1.7109375" style="20" customWidth="1"/>
    <col min="8966" max="8966" width="5.42578125" style="20" bestFit="1" customWidth="1"/>
    <col min="8967" max="8967" width="4.42578125" style="20" customWidth="1"/>
    <col min="8968" max="8968" width="5.42578125" style="20" customWidth="1"/>
    <col min="8969" max="8969" width="1.7109375" style="20" customWidth="1"/>
    <col min="8970" max="8971" width="5" style="20" customWidth="1"/>
    <col min="8972" max="8972" width="5.42578125" style="20" customWidth="1"/>
    <col min="8973" max="9212" width="11.42578125" style="20"/>
    <col min="9213" max="9213" width="22.5703125" style="20" customWidth="1"/>
    <col min="9214" max="9214" width="5.140625" style="20" customWidth="1"/>
    <col min="9215" max="9215" width="4.42578125" style="20" customWidth="1"/>
    <col min="9216" max="9216" width="5.5703125" style="20" customWidth="1"/>
    <col min="9217" max="9217" width="1.7109375" style="20" customWidth="1"/>
    <col min="9218" max="9218" width="4.140625" style="20" bestFit="1" customWidth="1"/>
    <col min="9219" max="9219" width="4.42578125" style="20" customWidth="1"/>
    <col min="9220" max="9220" width="5.28515625" style="20" customWidth="1"/>
    <col min="9221" max="9221" width="1.7109375" style="20" customWidth="1"/>
    <col min="9222" max="9222" width="5.42578125" style="20" bestFit="1" customWidth="1"/>
    <col min="9223" max="9223" width="4.42578125" style="20" customWidth="1"/>
    <col min="9224" max="9224" width="5.42578125" style="20" customWidth="1"/>
    <col min="9225" max="9225" width="1.7109375" style="20" customWidth="1"/>
    <col min="9226" max="9227" width="5" style="20" customWidth="1"/>
    <col min="9228" max="9228" width="5.42578125" style="20" customWidth="1"/>
    <col min="9229" max="9468" width="11.42578125" style="20"/>
    <col min="9469" max="9469" width="22.5703125" style="20" customWidth="1"/>
    <col min="9470" max="9470" width="5.140625" style="20" customWidth="1"/>
    <col min="9471" max="9471" width="4.42578125" style="20" customWidth="1"/>
    <col min="9472" max="9472" width="5.5703125" style="20" customWidth="1"/>
    <col min="9473" max="9473" width="1.7109375" style="20" customWidth="1"/>
    <col min="9474" max="9474" width="4.140625" style="20" bestFit="1" customWidth="1"/>
    <col min="9475" max="9475" width="4.42578125" style="20" customWidth="1"/>
    <col min="9476" max="9476" width="5.28515625" style="20" customWidth="1"/>
    <col min="9477" max="9477" width="1.7109375" style="20" customWidth="1"/>
    <col min="9478" max="9478" width="5.42578125" style="20" bestFit="1" customWidth="1"/>
    <col min="9479" max="9479" width="4.42578125" style="20" customWidth="1"/>
    <col min="9480" max="9480" width="5.42578125" style="20" customWidth="1"/>
    <col min="9481" max="9481" width="1.7109375" style="20" customWidth="1"/>
    <col min="9482" max="9483" width="5" style="20" customWidth="1"/>
    <col min="9484" max="9484" width="5.42578125" style="20" customWidth="1"/>
    <col min="9485" max="9724" width="11.42578125" style="20"/>
    <col min="9725" max="9725" width="22.5703125" style="20" customWidth="1"/>
    <col min="9726" max="9726" width="5.140625" style="20" customWidth="1"/>
    <col min="9727" max="9727" width="4.42578125" style="20" customWidth="1"/>
    <col min="9728" max="9728" width="5.5703125" style="20" customWidth="1"/>
    <col min="9729" max="9729" width="1.7109375" style="20" customWidth="1"/>
    <col min="9730" max="9730" width="4.140625" style="20" bestFit="1" customWidth="1"/>
    <col min="9731" max="9731" width="4.42578125" style="20" customWidth="1"/>
    <col min="9732" max="9732" width="5.28515625" style="20" customWidth="1"/>
    <col min="9733" max="9733" width="1.7109375" style="20" customWidth="1"/>
    <col min="9734" max="9734" width="5.42578125" style="20" bestFit="1" customWidth="1"/>
    <col min="9735" max="9735" width="4.42578125" style="20" customWidth="1"/>
    <col min="9736" max="9736" width="5.42578125" style="20" customWidth="1"/>
    <col min="9737" max="9737" width="1.7109375" style="20" customWidth="1"/>
    <col min="9738" max="9739" width="5" style="20" customWidth="1"/>
    <col min="9740" max="9740" width="5.42578125" style="20" customWidth="1"/>
    <col min="9741" max="9980" width="11.42578125" style="20"/>
    <col min="9981" max="9981" width="22.5703125" style="20" customWidth="1"/>
    <col min="9982" max="9982" width="5.140625" style="20" customWidth="1"/>
    <col min="9983" max="9983" width="4.42578125" style="20" customWidth="1"/>
    <col min="9984" max="9984" width="5.5703125" style="20" customWidth="1"/>
    <col min="9985" max="9985" width="1.7109375" style="20" customWidth="1"/>
    <col min="9986" max="9986" width="4.140625" style="20" bestFit="1" customWidth="1"/>
    <col min="9987" max="9987" width="4.42578125" style="20" customWidth="1"/>
    <col min="9988" max="9988" width="5.28515625" style="20" customWidth="1"/>
    <col min="9989" max="9989" width="1.7109375" style="20" customWidth="1"/>
    <col min="9990" max="9990" width="5.42578125" style="20" bestFit="1" customWidth="1"/>
    <col min="9991" max="9991" width="4.42578125" style="20" customWidth="1"/>
    <col min="9992" max="9992" width="5.42578125" style="20" customWidth="1"/>
    <col min="9993" max="9993" width="1.7109375" style="20" customWidth="1"/>
    <col min="9994" max="9995" width="5" style="20" customWidth="1"/>
    <col min="9996" max="9996" width="5.42578125" style="20" customWidth="1"/>
    <col min="9997" max="10236" width="11.42578125" style="20"/>
    <col min="10237" max="10237" width="22.5703125" style="20" customWidth="1"/>
    <col min="10238" max="10238" width="5.140625" style="20" customWidth="1"/>
    <col min="10239" max="10239" width="4.42578125" style="20" customWidth="1"/>
    <col min="10240" max="10240" width="5.5703125" style="20" customWidth="1"/>
    <col min="10241" max="10241" width="1.7109375" style="20" customWidth="1"/>
    <col min="10242" max="10242" width="4.140625" style="20" bestFit="1" customWidth="1"/>
    <col min="10243" max="10243" width="4.42578125" style="20" customWidth="1"/>
    <col min="10244" max="10244" width="5.28515625" style="20" customWidth="1"/>
    <col min="10245" max="10245" width="1.7109375" style="20" customWidth="1"/>
    <col min="10246" max="10246" width="5.42578125" style="20" bestFit="1" customWidth="1"/>
    <col min="10247" max="10247" width="4.42578125" style="20" customWidth="1"/>
    <col min="10248" max="10248" width="5.42578125" style="20" customWidth="1"/>
    <col min="10249" max="10249" width="1.7109375" style="20" customWidth="1"/>
    <col min="10250" max="10251" width="5" style="20" customWidth="1"/>
    <col min="10252" max="10252" width="5.42578125" style="20" customWidth="1"/>
    <col min="10253" max="10492" width="11.42578125" style="20"/>
    <col min="10493" max="10493" width="22.5703125" style="20" customWidth="1"/>
    <col min="10494" max="10494" width="5.140625" style="20" customWidth="1"/>
    <col min="10495" max="10495" width="4.42578125" style="20" customWidth="1"/>
    <col min="10496" max="10496" width="5.5703125" style="20" customWidth="1"/>
    <col min="10497" max="10497" width="1.7109375" style="20" customWidth="1"/>
    <col min="10498" max="10498" width="4.140625" style="20" bestFit="1" customWidth="1"/>
    <col min="10499" max="10499" width="4.42578125" style="20" customWidth="1"/>
    <col min="10500" max="10500" width="5.28515625" style="20" customWidth="1"/>
    <col min="10501" max="10501" width="1.7109375" style="20" customWidth="1"/>
    <col min="10502" max="10502" width="5.42578125" style="20" bestFit="1" customWidth="1"/>
    <col min="10503" max="10503" width="4.42578125" style="20" customWidth="1"/>
    <col min="10504" max="10504" width="5.42578125" style="20" customWidth="1"/>
    <col min="10505" max="10505" width="1.7109375" style="20" customWidth="1"/>
    <col min="10506" max="10507" width="5" style="20" customWidth="1"/>
    <col min="10508" max="10508" width="5.42578125" style="20" customWidth="1"/>
    <col min="10509" max="10748" width="11.42578125" style="20"/>
    <col min="10749" max="10749" width="22.5703125" style="20" customWidth="1"/>
    <col min="10750" max="10750" width="5.140625" style="20" customWidth="1"/>
    <col min="10751" max="10751" width="4.42578125" style="20" customWidth="1"/>
    <col min="10752" max="10752" width="5.5703125" style="20" customWidth="1"/>
    <col min="10753" max="10753" width="1.7109375" style="20" customWidth="1"/>
    <col min="10754" max="10754" width="4.140625" style="20" bestFit="1" customWidth="1"/>
    <col min="10755" max="10755" width="4.42578125" style="20" customWidth="1"/>
    <col min="10756" max="10756" width="5.28515625" style="20" customWidth="1"/>
    <col min="10757" max="10757" width="1.7109375" style="20" customWidth="1"/>
    <col min="10758" max="10758" width="5.42578125" style="20" bestFit="1" customWidth="1"/>
    <col min="10759" max="10759" width="4.42578125" style="20" customWidth="1"/>
    <col min="10760" max="10760" width="5.42578125" style="20" customWidth="1"/>
    <col min="10761" max="10761" width="1.7109375" style="20" customWidth="1"/>
    <col min="10762" max="10763" width="5" style="20" customWidth="1"/>
    <col min="10764" max="10764" width="5.42578125" style="20" customWidth="1"/>
    <col min="10765" max="11004" width="11.42578125" style="20"/>
    <col min="11005" max="11005" width="22.5703125" style="20" customWidth="1"/>
    <col min="11006" max="11006" width="5.140625" style="20" customWidth="1"/>
    <col min="11007" max="11007" width="4.42578125" style="20" customWidth="1"/>
    <col min="11008" max="11008" width="5.5703125" style="20" customWidth="1"/>
    <col min="11009" max="11009" width="1.7109375" style="20" customWidth="1"/>
    <col min="11010" max="11010" width="4.140625" style="20" bestFit="1" customWidth="1"/>
    <col min="11011" max="11011" width="4.42578125" style="20" customWidth="1"/>
    <col min="11012" max="11012" width="5.28515625" style="20" customWidth="1"/>
    <col min="11013" max="11013" width="1.7109375" style="20" customWidth="1"/>
    <col min="11014" max="11014" width="5.42578125" style="20" bestFit="1" customWidth="1"/>
    <col min="11015" max="11015" width="4.42578125" style="20" customWidth="1"/>
    <col min="11016" max="11016" width="5.42578125" style="20" customWidth="1"/>
    <col min="11017" max="11017" width="1.7109375" style="20" customWidth="1"/>
    <col min="11018" max="11019" width="5" style="20" customWidth="1"/>
    <col min="11020" max="11020" width="5.42578125" style="20" customWidth="1"/>
    <col min="11021" max="11260" width="11.42578125" style="20"/>
    <col min="11261" max="11261" width="22.5703125" style="20" customWidth="1"/>
    <col min="11262" max="11262" width="5.140625" style="20" customWidth="1"/>
    <col min="11263" max="11263" width="4.42578125" style="20" customWidth="1"/>
    <col min="11264" max="11264" width="5.5703125" style="20" customWidth="1"/>
    <col min="11265" max="11265" width="1.7109375" style="20" customWidth="1"/>
    <col min="11266" max="11266" width="4.140625" style="20" bestFit="1" customWidth="1"/>
    <col min="11267" max="11267" width="4.42578125" style="20" customWidth="1"/>
    <col min="11268" max="11268" width="5.28515625" style="20" customWidth="1"/>
    <col min="11269" max="11269" width="1.7109375" style="20" customWidth="1"/>
    <col min="11270" max="11270" width="5.42578125" style="20" bestFit="1" customWidth="1"/>
    <col min="11271" max="11271" width="4.42578125" style="20" customWidth="1"/>
    <col min="11272" max="11272" width="5.42578125" style="20" customWidth="1"/>
    <col min="11273" max="11273" width="1.7109375" style="20" customWidth="1"/>
    <col min="11274" max="11275" width="5" style="20" customWidth="1"/>
    <col min="11276" max="11276" width="5.42578125" style="20" customWidth="1"/>
    <col min="11277" max="11516" width="11.42578125" style="20"/>
    <col min="11517" max="11517" width="22.5703125" style="20" customWidth="1"/>
    <col min="11518" max="11518" width="5.140625" style="20" customWidth="1"/>
    <col min="11519" max="11519" width="4.42578125" style="20" customWidth="1"/>
    <col min="11520" max="11520" width="5.5703125" style="20" customWidth="1"/>
    <col min="11521" max="11521" width="1.7109375" style="20" customWidth="1"/>
    <col min="11522" max="11522" width="4.140625" style="20" bestFit="1" customWidth="1"/>
    <col min="11523" max="11523" width="4.42578125" style="20" customWidth="1"/>
    <col min="11524" max="11524" width="5.28515625" style="20" customWidth="1"/>
    <col min="11525" max="11525" width="1.7109375" style="20" customWidth="1"/>
    <col min="11526" max="11526" width="5.42578125" style="20" bestFit="1" customWidth="1"/>
    <col min="11527" max="11527" width="4.42578125" style="20" customWidth="1"/>
    <col min="11528" max="11528" width="5.42578125" style="20" customWidth="1"/>
    <col min="11529" max="11529" width="1.7109375" style="20" customWidth="1"/>
    <col min="11530" max="11531" width="5" style="20" customWidth="1"/>
    <col min="11532" max="11532" width="5.42578125" style="20" customWidth="1"/>
    <col min="11533" max="11772" width="11.42578125" style="20"/>
    <col min="11773" max="11773" width="22.5703125" style="20" customWidth="1"/>
    <col min="11774" max="11774" width="5.140625" style="20" customWidth="1"/>
    <col min="11775" max="11775" width="4.42578125" style="20" customWidth="1"/>
    <col min="11776" max="11776" width="5.5703125" style="20" customWidth="1"/>
    <col min="11777" max="11777" width="1.7109375" style="20" customWidth="1"/>
    <col min="11778" max="11778" width="4.140625" style="20" bestFit="1" customWidth="1"/>
    <col min="11779" max="11779" width="4.42578125" style="20" customWidth="1"/>
    <col min="11780" max="11780" width="5.28515625" style="20" customWidth="1"/>
    <col min="11781" max="11781" width="1.7109375" style="20" customWidth="1"/>
    <col min="11782" max="11782" width="5.42578125" style="20" bestFit="1" customWidth="1"/>
    <col min="11783" max="11783" width="4.42578125" style="20" customWidth="1"/>
    <col min="11784" max="11784" width="5.42578125" style="20" customWidth="1"/>
    <col min="11785" max="11785" width="1.7109375" style="20" customWidth="1"/>
    <col min="11786" max="11787" width="5" style="20" customWidth="1"/>
    <col min="11788" max="11788" width="5.42578125" style="20" customWidth="1"/>
    <col min="11789" max="12028" width="11.42578125" style="20"/>
    <col min="12029" max="12029" width="22.5703125" style="20" customWidth="1"/>
    <col min="12030" max="12030" width="5.140625" style="20" customWidth="1"/>
    <col min="12031" max="12031" width="4.42578125" style="20" customWidth="1"/>
    <col min="12032" max="12032" width="5.5703125" style="20" customWidth="1"/>
    <col min="12033" max="12033" width="1.7109375" style="20" customWidth="1"/>
    <col min="12034" max="12034" width="4.140625" style="20" bestFit="1" customWidth="1"/>
    <col min="12035" max="12035" width="4.42578125" style="20" customWidth="1"/>
    <col min="12036" max="12036" width="5.28515625" style="20" customWidth="1"/>
    <col min="12037" max="12037" width="1.7109375" style="20" customWidth="1"/>
    <col min="12038" max="12038" width="5.42578125" style="20" bestFit="1" customWidth="1"/>
    <col min="12039" max="12039" width="4.42578125" style="20" customWidth="1"/>
    <col min="12040" max="12040" width="5.42578125" style="20" customWidth="1"/>
    <col min="12041" max="12041" width="1.7109375" style="20" customWidth="1"/>
    <col min="12042" max="12043" width="5" style="20" customWidth="1"/>
    <col min="12044" max="12044" width="5.42578125" style="20" customWidth="1"/>
    <col min="12045" max="12284" width="11.42578125" style="20"/>
    <col min="12285" max="12285" width="22.5703125" style="20" customWidth="1"/>
    <col min="12286" max="12286" width="5.140625" style="20" customWidth="1"/>
    <col min="12287" max="12287" width="4.42578125" style="20" customWidth="1"/>
    <col min="12288" max="12288" width="5.5703125" style="20" customWidth="1"/>
    <col min="12289" max="12289" width="1.7109375" style="20" customWidth="1"/>
    <col min="12290" max="12290" width="4.140625" style="20" bestFit="1" customWidth="1"/>
    <col min="12291" max="12291" width="4.42578125" style="20" customWidth="1"/>
    <col min="12292" max="12292" width="5.28515625" style="20" customWidth="1"/>
    <col min="12293" max="12293" width="1.7109375" style="20" customWidth="1"/>
    <col min="12294" max="12294" width="5.42578125" style="20" bestFit="1" customWidth="1"/>
    <col min="12295" max="12295" width="4.42578125" style="20" customWidth="1"/>
    <col min="12296" max="12296" width="5.42578125" style="20" customWidth="1"/>
    <col min="12297" max="12297" width="1.7109375" style="20" customWidth="1"/>
    <col min="12298" max="12299" width="5" style="20" customWidth="1"/>
    <col min="12300" max="12300" width="5.42578125" style="20" customWidth="1"/>
    <col min="12301" max="12540" width="11.42578125" style="20"/>
    <col min="12541" max="12541" width="22.5703125" style="20" customWidth="1"/>
    <col min="12542" max="12542" width="5.140625" style="20" customWidth="1"/>
    <col min="12543" max="12543" width="4.42578125" style="20" customWidth="1"/>
    <col min="12544" max="12544" width="5.5703125" style="20" customWidth="1"/>
    <col min="12545" max="12545" width="1.7109375" style="20" customWidth="1"/>
    <col min="12546" max="12546" width="4.140625" style="20" bestFit="1" customWidth="1"/>
    <col min="12547" max="12547" width="4.42578125" style="20" customWidth="1"/>
    <col min="12548" max="12548" width="5.28515625" style="20" customWidth="1"/>
    <col min="12549" max="12549" width="1.7109375" style="20" customWidth="1"/>
    <col min="12550" max="12550" width="5.42578125" style="20" bestFit="1" customWidth="1"/>
    <col min="12551" max="12551" width="4.42578125" style="20" customWidth="1"/>
    <col min="12552" max="12552" width="5.42578125" style="20" customWidth="1"/>
    <col min="12553" max="12553" width="1.7109375" style="20" customWidth="1"/>
    <col min="12554" max="12555" width="5" style="20" customWidth="1"/>
    <col min="12556" max="12556" width="5.42578125" style="20" customWidth="1"/>
    <col min="12557" max="12796" width="11.42578125" style="20"/>
    <col min="12797" max="12797" width="22.5703125" style="20" customWidth="1"/>
    <col min="12798" max="12798" width="5.140625" style="20" customWidth="1"/>
    <col min="12799" max="12799" width="4.42578125" style="20" customWidth="1"/>
    <col min="12800" max="12800" width="5.5703125" style="20" customWidth="1"/>
    <col min="12801" max="12801" width="1.7109375" style="20" customWidth="1"/>
    <col min="12802" max="12802" width="4.140625" style="20" bestFit="1" customWidth="1"/>
    <col min="12803" max="12803" width="4.42578125" style="20" customWidth="1"/>
    <col min="12804" max="12804" width="5.28515625" style="20" customWidth="1"/>
    <col min="12805" max="12805" width="1.7109375" style="20" customWidth="1"/>
    <col min="12806" max="12806" width="5.42578125" style="20" bestFit="1" customWidth="1"/>
    <col min="12807" max="12807" width="4.42578125" style="20" customWidth="1"/>
    <col min="12808" max="12808" width="5.42578125" style="20" customWidth="1"/>
    <col min="12809" max="12809" width="1.7109375" style="20" customWidth="1"/>
    <col min="12810" max="12811" width="5" style="20" customWidth="1"/>
    <col min="12812" max="12812" width="5.42578125" style="20" customWidth="1"/>
    <col min="12813" max="13052" width="11.42578125" style="20"/>
    <col min="13053" max="13053" width="22.5703125" style="20" customWidth="1"/>
    <col min="13054" max="13054" width="5.140625" style="20" customWidth="1"/>
    <col min="13055" max="13055" width="4.42578125" style="20" customWidth="1"/>
    <col min="13056" max="13056" width="5.5703125" style="20" customWidth="1"/>
    <col min="13057" max="13057" width="1.7109375" style="20" customWidth="1"/>
    <col min="13058" max="13058" width="4.140625" style="20" bestFit="1" customWidth="1"/>
    <col min="13059" max="13059" width="4.42578125" style="20" customWidth="1"/>
    <col min="13060" max="13060" width="5.28515625" style="20" customWidth="1"/>
    <col min="13061" max="13061" width="1.7109375" style="20" customWidth="1"/>
    <col min="13062" max="13062" width="5.42578125" style="20" bestFit="1" customWidth="1"/>
    <col min="13063" max="13063" width="4.42578125" style="20" customWidth="1"/>
    <col min="13064" max="13064" width="5.42578125" style="20" customWidth="1"/>
    <col min="13065" max="13065" width="1.7109375" style="20" customWidth="1"/>
    <col min="13066" max="13067" width="5" style="20" customWidth="1"/>
    <col min="13068" max="13068" width="5.42578125" style="20" customWidth="1"/>
    <col min="13069" max="13308" width="11.42578125" style="20"/>
    <col min="13309" max="13309" width="22.5703125" style="20" customWidth="1"/>
    <col min="13310" max="13310" width="5.140625" style="20" customWidth="1"/>
    <col min="13311" max="13311" width="4.42578125" style="20" customWidth="1"/>
    <col min="13312" max="13312" width="5.5703125" style="20" customWidth="1"/>
    <col min="13313" max="13313" width="1.7109375" style="20" customWidth="1"/>
    <col min="13314" max="13314" width="4.140625" style="20" bestFit="1" customWidth="1"/>
    <col min="13315" max="13315" width="4.42578125" style="20" customWidth="1"/>
    <col min="13316" max="13316" width="5.28515625" style="20" customWidth="1"/>
    <col min="13317" max="13317" width="1.7109375" style="20" customWidth="1"/>
    <col min="13318" max="13318" width="5.42578125" style="20" bestFit="1" customWidth="1"/>
    <col min="13319" max="13319" width="4.42578125" style="20" customWidth="1"/>
    <col min="13320" max="13320" width="5.42578125" style="20" customWidth="1"/>
    <col min="13321" max="13321" width="1.7109375" style="20" customWidth="1"/>
    <col min="13322" max="13323" width="5" style="20" customWidth="1"/>
    <col min="13324" max="13324" width="5.42578125" style="20" customWidth="1"/>
    <col min="13325" max="13564" width="11.42578125" style="20"/>
    <col min="13565" max="13565" width="22.5703125" style="20" customWidth="1"/>
    <col min="13566" max="13566" width="5.140625" style="20" customWidth="1"/>
    <col min="13567" max="13567" width="4.42578125" style="20" customWidth="1"/>
    <col min="13568" max="13568" width="5.5703125" style="20" customWidth="1"/>
    <col min="13569" max="13569" width="1.7109375" style="20" customWidth="1"/>
    <col min="13570" max="13570" width="4.140625" style="20" bestFit="1" customWidth="1"/>
    <col min="13571" max="13571" width="4.42578125" style="20" customWidth="1"/>
    <col min="13572" max="13572" width="5.28515625" style="20" customWidth="1"/>
    <col min="13573" max="13573" width="1.7109375" style="20" customWidth="1"/>
    <col min="13574" max="13574" width="5.42578125" style="20" bestFit="1" customWidth="1"/>
    <col min="13575" max="13575" width="4.42578125" style="20" customWidth="1"/>
    <col min="13576" max="13576" width="5.42578125" style="20" customWidth="1"/>
    <col min="13577" max="13577" width="1.7109375" style="20" customWidth="1"/>
    <col min="13578" max="13579" width="5" style="20" customWidth="1"/>
    <col min="13580" max="13580" width="5.42578125" style="20" customWidth="1"/>
    <col min="13581" max="13820" width="11.42578125" style="20"/>
    <col min="13821" max="13821" width="22.5703125" style="20" customWidth="1"/>
    <col min="13822" max="13822" width="5.140625" style="20" customWidth="1"/>
    <col min="13823" max="13823" width="4.42578125" style="20" customWidth="1"/>
    <col min="13824" max="13824" width="5.5703125" style="20" customWidth="1"/>
    <col min="13825" max="13825" width="1.7109375" style="20" customWidth="1"/>
    <col min="13826" max="13826" width="4.140625" style="20" bestFit="1" customWidth="1"/>
    <col min="13827" max="13827" width="4.42578125" style="20" customWidth="1"/>
    <col min="13828" max="13828" width="5.28515625" style="20" customWidth="1"/>
    <col min="13829" max="13829" width="1.7109375" style="20" customWidth="1"/>
    <col min="13830" max="13830" width="5.42578125" style="20" bestFit="1" customWidth="1"/>
    <col min="13831" max="13831" width="4.42578125" style="20" customWidth="1"/>
    <col min="13832" max="13832" width="5.42578125" style="20" customWidth="1"/>
    <col min="13833" max="13833" width="1.7109375" style="20" customWidth="1"/>
    <col min="13834" max="13835" width="5" style="20" customWidth="1"/>
    <col min="13836" max="13836" width="5.42578125" style="20" customWidth="1"/>
    <col min="13837" max="14076" width="11.42578125" style="20"/>
    <col min="14077" max="14077" width="22.5703125" style="20" customWidth="1"/>
    <col min="14078" max="14078" width="5.140625" style="20" customWidth="1"/>
    <col min="14079" max="14079" width="4.42578125" style="20" customWidth="1"/>
    <col min="14080" max="14080" width="5.5703125" style="20" customWidth="1"/>
    <col min="14081" max="14081" width="1.7109375" style="20" customWidth="1"/>
    <col min="14082" max="14082" width="4.140625" style="20" bestFit="1" customWidth="1"/>
    <col min="14083" max="14083" width="4.42578125" style="20" customWidth="1"/>
    <col min="14084" max="14084" width="5.28515625" style="20" customWidth="1"/>
    <col min="14085" max="14085" width="1.7109375" style="20" customWidth="1"/>
    <col min="14086" max="14086" width="5.42578125" style="20" bestFit="1" customWidth="1"/>
    <col min="14087" max="14087" width="4.42578125" style="20" customWidth="1"/>
    <col min="14088" max="14088" width="5.42578125" style="20" customWidth="1"/>
    <col min="14089" max="14089" width="1.7109375" style="20" customWidth="1"/>
    <col min="14090" max="14091" width="5" style="20" customWidth="1"/>
    <col min="14092" max="14092" width="5.42578125" style="20" customWidth="1"/>
    <col min="14093" max="14332" width="11.42578125" style="20"/>
    <col min="14333" max="14333" width="22.5703125" style="20" customWidth="1"/>
    <col min="14334" max="14334" width="5.140625" style="20" customWidth="1"/>
    <col min="14335" max="14335" width="4.42578125" style="20" customWidth="1"/>
    <col min="14336" max="14336" width="5.5703125" style="20" customWidth="1"/>
    <col min="14337" max="14337" width="1.7109375" style="20" customWidth="1"/>
    <col min="14338" max="14338" width="4.140625" style="20" bestFit="1" customWidth="1"/>
    <col min="14339" max="14339" width="4.42578125" style="20" customWidth="1"/>
    <col min="14340" max="14340" width="5.28515625" style="20" customWidth="1"/>
    <col min="14341" max="14341" width="1.7109375" style="20" customWidth="1"/>
    <col min="14342" max="14342" width="5.42578125" style="20" bestFit="1" customWidth="1"/>
    <col min="14343" max="14343" width="4.42578125" style="20" customWidth="1"/>
    <col min="14344" max="14344" width="5.42578125" style="20" customWidth="1"/>
    <col min="14345" max="14345" width="1.7109375" style="20" customWidth="1"/>
    <col min="14346" max="14347" width="5" style="20" customWidth="1"/>
    <col min="14348" max="14348" width="5.42578125" style="20" customWidth="1"/>
    <col min="14349" max="14588" width="11.42578125" style="20"/>
    <col min="14589" max="14589" width="22.5703125" style="20" customWidth="1"/>
    <col min="14590" max="14590" width="5.140625" style="20" customWidth="1"/>
    <col min="14591" max="14591" width="4.42578125" style="20" customWidth="1"/>
    <col min="14592" max="14592" width="5.5703125" style="20" customWidth="1"/>
    <col min="14593" max="14593" width="1.7109375" style="20" customWidth="1"/>
    <col min="14594" max="14594" width="4.140625" style="20" bestFit="1" customWidth="1"/>
    <col min="14595" max="14595" width="4.42578125" style="20" customWidth="1"/>
    <col min="14596" max="14596" width="5.28515625" style="20" customWidth="1"/>
    <col min="14597" max="14597" width="1.7109375" style="20" customWidth="1"/>
    <col min="14598" max="14598" width="5.42578125" style="20" bestFit="1" customWidth="1"/>
    <col min="14599" max="14599" width="4.42578125" style="20" customWidth="1"/>
    <col min="14600" max="14600" width="5.42578125" style="20" customWidth="1"/>
    <col min="14601" max="14601" width="1.7109375" style="20" customWidth="1"/>
    <col min="14602" max="14603" width="5" style="20" customWidth="1"/>
    <col min="14604" max="14604" width="5.42578125" style="20" customWidth="1"/>
    <col min="14605" max="14844" width="11.42578125" style="20"/>
    <col min="14845" max="14845" width="22.5703125" style="20" customWidth="1"/>
    <col min="14846" max="14846" width="5.140625" style="20" customWidth="1"/>
    <col min="14847" max="14847" width="4.42578125" style="20" customWidth="1"/>
    <col min="14848" max="14848" width="5.5703125" style="20" customWidth="1"/>
    <col min="14849" max="14849" width="1.7109375" style="20" customWidth="1"/>
    <col min="14850" max="14850" width="4.140625" style="20" bestFit="1" customWidth="1"/>
    <col min="14851" max="14851" width="4.42578125" style="20" customWidth="1"/>
    <col min="14852" max="14852" width="5.28515625" style="20" customWidth="1"/>
    <col min="14853" max="14853" width="1.7109375" style="20" customWidth="1"/>
    <col min="14854" max="14854" width="5.42578125" style="20" bestFit="1" customWidth="1"/>
    <col min="14855" max="14855" width="4.42578125" style="20" customWidth="1"/>
    <col min="14856" max="14856" width="5.42578125" style="20" customWidth="1"/>
    <col min="14857" max="14857" width="1.7109375" style="20" customWidth="1"/>
    <col min="14858" max="14859" width="5" style="20" customWidth="1"/>
    <col min="14860" max="14860" width="5.42578125" style="20" customWidth="1"/>
    <col min="14861" max="15100" width="11.42578125" style="20"/>
    <col min="15101" max="15101" width="22.5703125" style="20" customWidth="1"/>
    <col min="15102" max="15102" width="5.140625" style="20" customWidth="1"/>
    <col min="15103" max="15103" width="4.42578125" style="20" customWidth="1"/>
    <col min="15104" max="15104" width="5.5703125" style="20" customWidth="1"/>
    <col min="15105" max="15105" width="1.7109375" style="20" customWidth="1"/>
    <col min="15106" max="15106" width="4.140625" style="20" bestFit="1" customWidth="1"/>
    <col min="15107" max="15107" width="4.42578125" style="20" customWidth="1"/>
    <col min="15108" max="15108" width="5.28515625" style="20" customWidth="1"/>
    <col min="15109" max="15109" width="1.7109375" style="20" customWidth="1"/>
    <col min="15110" max="15110" width="5.42578125" style="20" bestFit="1" customWidth="1"/>
    <col min="15111" max="15111" width="4.42578125" style="20" customWidth="1"/>
    <col min="15112" max="15112" width="5.42578125" style="20" customWidth="1"/>
    <col min="15113" max="15113" width="1.7109375" style="20" customWidth="1"/>
    <col min="15114" max="15115" width="5" style="20" customWidth="1"/>
    <col min="15116" max="15116" width="5.42578125" style="20" customWidth="1"/>
    <col min="15117" max="15356" width="11.42578125" style="20"/>
    <col min="15357" max="15357" width="22.5703125" style="20" customWidth="1"/>
    <col min="15358" max="15358" width="5.140625" style="20" customWidth="1"/>
    <col min="15359" max="15359" width="4.42578125" style="20" customWidth="1"/>
    <col min="15360" max="15360" width="5.5703125" style="20" customWidth="1"/>
    <col min="15361" max="15361" width="1.7109375" style="20" customWidth="1"/>
    <col min="15362" max="15362" width="4.140625" style="20" bestFit="1" customWidth="1"/>
    <col min="15363" max="15363" width="4.42578125" style="20" customWidth="1"/>
    <col min="15364" max="15364" width="5.28515625" style="20" customWidth="1"/>
    <col min="15365" max="15365" width="1.7109375" style="20" customWidth="1"/>
    <col min="15366" max="15366" width="5.42578125" style="20" bestFit="1" customWidth="1"/>
    <col min="15367" max="15367" width="4.42578125" style="20" customWidth="1"/>
    <col min="15368" max="15368" width="5.42578125" style="20" customWidth="1"/>
    <col min="15369" max="15369" width="1.7109375" style="20" customWidth="1"/>
    <col min="15370" max="15371" width="5" style="20" customWidth="1"/>
    <col min="15372" max="15372" width="5.42578125" style="20" customWidth="1"/>
    <col min="15373" max="15612" width="11.42578125" style="20"/>
    <col min="15613" max="15613" width="22.5703125" style="20" customWidth="1"/>
    <col min="15614" max="15614" width="5.140625" style="20" customWidth="1"/>
    <col min="15615" max="15615" width="4.42578125" style="20" customWidth="1"/>
    <col min="15616" max="15616" width="5.5703125" style="20" customWidth="1"/>
    <col min="15617" max="15617" width="1.7109375" style="20" customWidth="1"/>
    <col min="15618" max="15618" width="4.140625" style="20" bestFit="1" customWidth="1"/>
    <col min="15619" max="15619" width="4.42578125" style="20" customWidth="1"/>
    <col min="15620" max="15620" width="5.28515625" style="20" customWidth="1"/>
    <col min="15621" max="15621" width="1.7109375" style="20" customWidth="1"/>
    <col min="15622" max="15622" width="5.42578125" style="20" bestFit="1" customWidth="1"/>
    <col min="15623" max="15623" width="4.42578125" style="20" customWidth="1"/>
    <col min="15624" max="15624" width="5.42578125" style="20" customWidth="1"/>
    <col min="15625" max="15625" width="1.7109375" style="20" customWidth="1"/>
    <col min="15626" max="15627" width="5" style="20" customWidth="1"/>
    <col min="15628" max="15628" width="5.42578125" style="20" customWidth="1"/>
    <col min="15629" max="15868" width="11.42578125" style="20"/>
    <col min="15869" max="15869" width="22.5703125" style="20" customWidth="1"/>
    <col min="15870" max="15870" width="5.140625" style="20" customWidth="1"/>
    <col min="15871" max="15871" width="4.42578125" style="20" customWidth="1"/>
    <col min="15872" max="15872" width="5.5703125" style="20" customWidth="1"/>
    <col min="15873" max="15873" width="1.7109375" style="20" customWidth="1"/>
    <col min="15874" max="15874" width="4.140625" style="20" bestFit="1" customWidth="1"/>
    <col min="15875" max="15875" width="4.42578125" style="20" customWidth="1"/>
    <col min="15876" max="15876" width="5.28515625" style="20" customWidth="1"/>
    <col min="15877" max="15877" width="1.7109375" style="20" customWidth="1"/>
    <col min="15878" max="15878" width="5.42578125" style="20" bestFit="1" customWidth="1"/>
    <col min="15879" max="15879" width="4.42578125" style="20" customWidth="1"/>
    <col min="15880" max="15880" width="5.42578125" style="20" customWidth="1"/>
    <col min="15881" max="15881" width="1.7109375" style="20" customWidth="1"/>
    <col min="15882" max="15883" width="5" style="20" customWidth="1"/>
    <col min="15884" max="15884" width="5.42578125" style="20" customWidth="1"/>
    <col min="15885" max="16124" width="11.42578125" style="20"/>
    <col min="16125" max="16125" width="22.5703125" style="20" customWidth="1"/>
    <col min="16126" max="16126" width="5.140625" style="20" customWidth="1"/>
    <col min="16127" max="16127" width="4.42578125" style="20" customWidth="1"/>
    <col min="16128" max="16128" width="5.5703125" style="20" customWidth="1"/>
    <col min="16129" max="16129" width="1.7109375" style="20" customWidth="1"/>
    <col min="16130" max="16130" width="4.140625" style="20" bestFit="1" customWidth="1"/>
    <col min="16131" max="16131" width="4.42578125" style="20" customWidth="1"/>
    <col min="16132" max="16132" width="5.28515625" style="20" customWidth="1"/>
    <col min="16133" max="16133" width="1.7109375" style="20" customWidth="1"/>
    <col min="16134" max="16134" width="5.42578125" style="20" bestFit="1" customWidth="1"/>
    <col min="16135" max="16135" width="4.42578125" style="20" customWidth="1"/>
    <col min="16136" max="16136" width="5.42578125" style="20" customWidth="1"/>
    <col min="16137" max="16137" width="1.7109375" style="20" customWidth="1"/>
    <col min="16138" max="16139" width="5" style="20" customWidth="1"/>
    <col min="16140" max="16140" width="5.42578125" style="20" customWidth="1"/>
    <col min="16141" max="16384" width="11.42578125" style="20"/>
  </cols>
  <sheetData>
    <row r="1" spans="1:24" ht="19.5" thickBot="1" x14ac:dyDescent="0.35">
      <c r="A1" s="387" t="s">
        <v>224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V1" s="179"/>
      <c r="W1" s="285" t="s">
        <v>195</v>
      </c>
      <c r="X1" s="179"/>
    </row>
    <row r="2" spans="1:24" x14ac:dyDescent="0.2">
      <c r="A2" s="357" t="s">
        <v>50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V2" s="179"/>
      <c r="W2" s="179"/>
      <c r="X2" s="179"/>
    </row>
    <row r="3" spans="1:24" x14ac:dyDescent="0.2">
      <c r="A3" s="357" t="s">
        <v>370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</row>
    <row r="4" spans="1:24" x14ac:dyDescent="0.2">
      <c r="A4" s="357" t="s">
        <v>371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</row>
    <row r="5" spans="1:24" x14ac:dyDescent="0.2">
      <c r="A5" s="357" t="s">
        <v>369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</row>
    <row r="6" spans="1:24" x14ac:dyDescent="0.2">
      <c r="A6" s="357" t="s">
        <v>403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</row>
    <row r="7" spans="1:24" ht="13.5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4" ht="44.25" customHeight="1" x14ac:dyDescent="0.2">
      <c r="A8" s="375" t="s">
        <v>83</v>
      </c>
      <c r="B8" s="367" t="s">
        <v>0</v>
      </c>
      <c r="C8" s="367"/>
      <c r="D8" s="367"/>
      <c r="E8" s="199"/>
      <c r="F8" s="367" t="s">
        <v>81</v>
      </c>
      <c r="G8" s="367"/>
      <c r="H8" s="367"/>
      <c r="I8" s="199"/>
      <c r="J8" s="367" t="s">
        <v>79</v>
      </c>
      <c r="K8" s="367"/>
      <c r="L8" s="367"/>
      <c r="M8" s="199"/>
      <c r="N8" s="367" t="s">
        <v>1</v>
      </c>
      <c r="O8" s="367"/>
      <c r="P8" s="367"/>
      <c r="Q8" s="250"/>
      <c r="R8" s="367" t="s">
        <v>82</v>
      </c>
      <c r="S8" s="367"/>
      <c r="T8" s="367"/>
    </row>
    <row r="9" spans="1:24" ht="13.5" thickBot="1" x14ac:dyDescent="0.25">
      <c r="A9" s="370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s="25" customFormat="1" ht="15" customHeight="1" x14ac:dyDescent="0.25">
      <c r="A10" s="24" t="s">
        <v>14</v>
      </c>
      <c r="B10" s="218">
        <f>+F10+J10+N10+R10</f>
        <v>36</v>
      </c>
      <c r="C10" s="218">
        <f t="shared" ref="C10:D10" si="0">+G10+K10+O10+S10</f>
        <v>9</v>
      </c>
      <c r="D10" s="218">
        <f t="shared" si="0"/>
        <v>27</v>
      </c>
      <c r="E10" s="218"/>
      <c r="F10" s="218">
        <f>SUM(F12:F14)</f>
        <v>6</v>
      </c>
      <c r="G10" s="218">
        <f>SUM(G12:G14)</f>
        <v>1</v>
      </c>
      <c r="H10" s="218">
        <f>SUM(H12:H14)</f>
        <v>5</v>
      </c>
      <c r="I10" s="218"/>
      <c r="J10" s="218">
        <f>SUM(J12:J14)</f>
        <v>2</v>
      </c>
      <c r="K10" s="218">
        <f>SUM(K12:K14)</f>
        <v>0</v>
      </c>
      <c r="L10" s="218">
        <f>SUM(L12:L14)</f>
        <v>2</v>
      </c>
      <c r="M10" s="218"/>
      <c r="N10" s="218">
        <f>SUM(N12:N14)</f>
        <v>14</v>
      </c>
      <c r="O10" s="218">
        <f>SUM(O12:O14)</f>
        <v>3</v>
      </c>
      <c r="P10" s="218">
        <f>SUM(P12:P14)</f>
        <v>11</v>
      </c>
      <c r="Q10" s="219"/>
      <c r="R10" s="218">
        <f>SUM(R12:R14)</f>
        <v>14</v>
      </c>
      <c r="S10" s="218">
        <f>SUM(S12:S14)</f>
        <v>5</v>
      </c>
      <c r="T10" s="218">
        <f>SUM(T12:T14)</f>
        <v>9</v>
      </c>
    </row>
    <row r="11" spans="1:24" ht="15" customHeight="1" x14ac:dyDescent="0.2">
      <c r="A11" s="26"/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107"/>
      <c r="R11" s="221"/>
      <c r="S11" s="221"/>
      <c r="T11" s="212"/>
    </row>
    <row r="12" spans="1:24" ht="15" customHeight="1" x14ac:dyDescent="0.2">
      <c r="A12" s="16" t="s">
        <v>15</v>
      </c>
      <c r="B12" s="213">
        <v>20</v>
      </c>
      <c r="C12" s="213">
        <v>5</v>
      </c>
      <c r="D12" s="213">
        <v>15</v>
      </c>
      <c r="E12" s="213"/>
      <c r="F12" s="213">
        <v>4</v>
      </c>
      <c r="G12" s="213">
        <v>1</v>
      </c>
      <c r="H12" s="213">
        <v>3</v>
      </c>
      <c r="I12" s="213"/>
      <c r="J12" s="213">
        <v>2</v>
      </c>
      <c r="K12" s="213">
        <v>0</v>
      </c>
      <c r="L12" s="213">
        <v>2</v>
      </c>
      <c r="M12" s="213"/>
      <c r="N12" s="213">
        <v>4</v>
      </c>
      <c r="O12" s="213">
        <v>1</v>
      </c>
      <c r="P12" s="213">
        <v>3</v>
      </c>
      <c r="Q12" s="213"/>
      <c r="R12" s="213">
        <v>10</v>
      </c>
      <c r="S12" s="213">
        <v>3</v>
      </c>
      <c r="T12" s="213">
        <v>7</v>
      </c>
    </row>
    <row r="13" spans="1:24" ht="15" customHeight="1" x14ac:dyDescent="0.2">
      <c r="A13" s="16" t="s">
        <v>26</v>
      </c>
      <c r="B13" s="213">
        <v>7</v>
      </c>
      <c r="C13" s="213">
        <v>2</v>
      </c>
      <c r="D13" s="213">
        <v>5</v>
      </c>
      <c r="E13" s="213"/>
      <c r="F13" s="213">
        <v>1</v>
      </c>
      <c r="G13" s="213">
        <v>0</v>
      </c>
      <c r="H13" s="213">
        <v>1</v>
      </c>
      <c r="I13" s="213"/>
      <c r="J13" s="213">
        <v>0</v>
      </c>
      <c r="K13" s="213">
        <v>0</v>
      </c>
      <c r="L13" s="213">
        <v>0</v>
      </c>
      <c r="M13" s="213"/>
      <c r="N13" s="213">
        <v>4</v>
      </c>
      <c r="O13" s="213">
        <v>1</v>
      </c>
      <c r="P13" s="213">
        <v>3</v>
      </c>
      <c r="Q13" s="213"/>
      <c r="R13" s="213">
        <v>2</v>
      </c>
      <c r="S13" s="213">
        <v>1</v>
      </c>
      <c r="T13" s="213">
        <v>1</v>
      </c>
    </row>
    <row r="14" spans="1:24" ht="15" customHeight="1" thickBot="1" x14ac:dyDescent="0.25">
      <c r="A14" s="17" t="s">
        <v>28</v>
      </c>
      <c r="B14" s="112">
        <v>9</v>
      </c>
      <c r="C14" s="112">
        <v>2</v>
      </c>
      <c r="D14" s="112">
        <v>7</v>
      </c>
      <c r="E14" s="112"/>
      <c r="F14" s="213">
        <v>1</v>
      </c>
      <c r="G14" s="213">
        <v>0</v>
      </c>
      <c r="H14" s="213">
        <v>1</v>
      </c>
      <c r="I14" s="213"/>
      <c r="J14" s="213">
        <v>0</v>
      </c>
      <c r="K14" s="213">
        <v>0</v>
      </c>
      <c r="L14" s="213">
        <v>0</v>
      </c>
      <c r="M14" s="213"/>
      <c r="N14" s="213">
        <v>6</v>
      </c>
      <c r="O14" s="213">
        <v>1</v>
      </c>
      <c r="P14" s="213">
        <v>5</v>
      </c>
      <c r="Q14" s="213"/>
      <c r="R14" s="213">
        <v>2</v>
      </c>
      <c r="S14" s="213">
        <v>1</v>
      </c>
      <c r="T14" s="213">
        <v>1</v>
      </c>
    </row>
    <row r="15" spans="1:24" x14ac:dyDescent="0.2">
      <c r="A15" s="374" t="s">
        <v>233</v>
      </c>
      <c r="B15" s="388"/>
      <c r="C15" s="388"/>
      <c r="D15" s="388"/>
      <c r="E15" s="388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4"/>
    </row>
    <row r="16" spans="1:24" x14ac:dyDescent="0.2">
      <c r="A16" s="339" t="s">
        <v>232</v>
      </c>
      <c r="B16" s="339"/>
      <c r="C16" s="339"/>
      <c r="D16" s="339"/>
      <c r="E16" s="339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39"/>
      <c r="T16" s="339"/>
    </row>
    <row r="18" spans="2:2" x14ac:dyDescent="0.2">
      <c r="B18" s="114"/>
    </row>
  </sheetData>
  <mergeCells count="14">
    <mergeCell ref="A1:T1"/>
    <mergeCell ref="A15:T15"/>
    <mergeCell ref="A16:T16"/>
    <mergeCell ref="A2:T2"/>
    <mergeCell ref="B8:D8"/>
    <mergeCell ref="F8:H8"/>
    <mergeCell ref="J8:L8"/>
    <mergeCell ref="N8:P8"/>
    <mergeCell ref="A8:A9"/>
    <mergeCell ref="R8:T8"/>
    <mergeCell ref="A3:T3"/>
    <mergeCell ref="A4:T4"/>
    <mergeCell ref="A5:T5"/>
    <mergeCell ref="A6:T6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zoomScaleNormal="100" workbookViewId="0">
      <selection activeCell="A2" sqref="A2:H2"/>
    </sheetView>
  </sheetViews>
  <sheetFormatPr baseColWidth="10" defaultRowHeight="12.75" x14ac:dyDescent="0.2"/>
  <cols>
    <col min="1" max="1" width="44.140625" style="18" bestFit="1" customWidth="1"/>
    <col min="2" max="2" width="5.42578125" style="19" bestFit="1" customWidth="1"/>
    <col min="3" max="3" width="9" style="19" bestFit="1" customWidth="1"/>
    <col min="4" max="4" width="8.42578125" style="19" bestFit="1" customWidth="1"/>
    <col min="5" max="5" width="1.28515625" style="5" customWidth="1"/>
    <col min="6" max="8" width="8.42578125" style="5" customWidth="1"/>
    <col min="9" max="9" width="7.5703125" style="5" customWidth="1"/>
    <col min="10" max="242" width="11.42578125" style="5"/>
    <col min="243" max="243" width="33.7109375" style="5" customWidth="1"/>
    <col min="244" max="246" width="9.7109375" style="5" customWidth="1"/>
    <col min="247" max="247" width="1.28515625" style="5" customWidth="1"/>
    <col min="248" max="250" width="8.42578125" style="5" customWidth="1"/>
    <col min="251" max="251" width="2.85546875" style="5" customWidth="1"/>
    <col min="252" max="252" width="22.7109375" style="5" bestFit="1" customWidth="1"/>
    <col min="253" max="253" width="4.5703125" style="5" bestFit="1" customWidth="1"/>
    <col min="254" max="256" width="5.85546875" style="5" customWidth="1"/>
    <col min="257" max="257" width="1.7109375" style="5" customWidth="1"/>
    <col min="258" max="264" width="5.85546875" style="5" customWidth="1"/>
    <col min="265" max="498" width="11.42578125" style="5"/>
    <col min="499" max="499" width="33.7109375" style="5" customWidth="1"/>
    <col min="500" max="502" width="9.7109375" style="5" customWidth="1"/>
    <col min="503" max="503" width="1.28515625" style="5" customWidth="1"/>
    <col min="504" max="506" width="8.42578125" style="5" customWidth="1"/>
    <col min="507" max="507" width="2.85546875" style="5" customWidth="1"/>
    <col min="508" max="508" width="22.7109375" style="5" bestFit="1" customWidth="1"/>
    <col min="509" max="509" width="4.5703125" style="5" bestFit="1" customWidth="1"/>
    <col min="510" max="512" width="5.85546875" style="5" customWidth="1"/>
    <col min="513" max="513" width="1.7109375" style="5" customWidth="1"/>
    <col min="514" max="520" width="5.85546875" style="5" customWidth="1"/>
    <col min="521" max="754" width="11.42578125" style="5"/>
    <col min="755" max="755" width="33.7109375" style="5" customWidth="1"/>
    <col min="756" max="758" width="9.7109375" style="5" customWidth="1"/>
    <col min="759" max="759" width="1.28515625" style="5" customWidth="1"/>
    <col min="760" max="762" width="8.42578125" style="5" customWidth="1"/>
    <col min="763" max="763" width="2.85546875" style="5" customWidth="1"/>
    <col min="764" max="764" width="22.7109375" style="5" bestFit="1" customWidth="1"/>
    <col min="765" max="765" width="4.5703125" style="5" bestFit="1" customWidth="1"/>
    <col min="766" max="768" width="5.85546875" style="5" customWidth="1"/>
    <col min="769" max="769" width="1.7109375" style="5" customWidth="1"/>
    <col min="770" max="776" width="5.85546875" style="5" customWidth="1"/>
    <col min="777" max="1010" width="11.42578125" style="5"/>
    <col min="1011" max="1011" width="33.7109375" style="5" customWidth="1"/>
    <col min="1012" max="1014" width="9.7109375" style="5" customWidth="1"/>
    <col min="1015" max="1015" width="1.28515625" style="5" customWidth="1"/>
    <col min="1016" max="1018" width="8.42578125" style="5" customWidth="1"/>
    <col min="1019" max="1019" width="2.85546875" style="5" customWidth="1"/>
    <col min="1020" max="1020" width="22.7109375" style="5" bestFit="1" customWidth="1"/>
    <col min="1021" max="1021" width="4.5703125" style="5" bestFit="1" customWidth="1"/>
    <col min="1022" max="1024" width="5.85546875" style="5" customWidth="1"/>
    <col min="1025" max="1025" width="1.7109375" style="5" customWidth="1"/>
    <col min="1026" max="1032" width="5.85546875" style="5" customWidth="1"/>
    <col min="1033" max="1266" width="11.42578125" style="5"/>
    <col min="1267" max="1267" width="33.7109375" style="5" customWidth="1"/>
    <col min="1268" max="1270" width="9.7109375" style="5" customWidth="1"/>
    <col min="1271" max="1271" width="1.28515625" style="5" customWidth="1"/>
    <col min="1272" max="1274" width="8.42578125" style="5" customWidth="1"/>
    <col min="1275" max="1275" width="2.85546875" style="5" customWidth="1"/>
    <col min="1276" max="1276" width="22.7109375" style="5" bestFit="1" customWidth="1"/>
    <col min="1277" max="1277" width="4.5703125" style="5" bestFit="1" customWidth="1"/>
    <col min="1278" max="1280" width="5.85546875" style="5" customWidth="1"/>
    <col min="1281" max="1281" width="1.7109375" style="5" customWidth="1"/>
    <col min="1282" max="1288" width="5.85546875" style="5" customWidth="1"/>
    <col min="1289" max="1522" width="11.42578125" style="5"/>
    <col min="1523" max="1523" width="33.7109375" style="5" customWidth="1"/>
    <col min="1524" max="1526" width="9.7109375" style="5" customWidth="1"/>
    <col min="1527" max="1527" width="1.28515625" style="5" customWidth="1"/>
    <col min="1528" max="1530" width="8.42578125" style="5" customWidth="1"/>
    <col min="1531" max="1531" width="2.85546875" style="5" customWidth="1"/>
    <col min="1532" max="1532" width="22.7109375" style="5" bestFit="1" customWidth="1"/>
    <col min="1533" max="1533" width="4.5703125" style="5" bestFit="1" customWidth="1"/>
    <col min="1534" max="1536" width="5.85546875" style="5" customWidth="1"/>
    <col min="1537" max="1537" width="1.7109375" style="5" customWidth="1"/>
    <col min="1538" max="1544" width="5.85546875" style="5" customWidth="1"/>
    <col min="1545" max="1778" width="11.42578125" style="5"/>
    <col min="1779" max="1779" width="33.7109375" style="5" customWidth="1"/>
    <col min="1780" max="1782" width="9.7109375" style="5" customWidth="1"/>
    <col min="1783" max="1783" width="1.28515625" style="5" customWidth="1"/>
    <col min="1784" max="1786" width="8.42578125" style="5" customWidth="1"/>
    <col min="1787" max="1787" width="2.85546875" style="5" customWidth="1"/>
    <col min="1788" max="1788" width="22.7109375" style="5" bestFit="1" customWidth="1"/>
    <col min="1789" max="1789" width="4.5703125" style="5" bestFit="1" customWidth="1"/>
    <col min="1790" max="1792" width="5.85546875" style="5" customWidth="1"/>
    <col min="1793" max="1793" width="1.7109375" style="5" customWidth="1"/>
    <col min="1794" max="1800" width="5.85546875" style="5" customWidth="1"/>
    <col min="1801" max="2034" width="11.42578125" style="5"/>
    <col min="2035" max="2035" width="33.7109375" style="5" customWidth="1"/>
    <col min="2036" max="2038" width="9.7109375" style="5" customWidth="1"/>
    <col min="2039" max="2039" width="1.28515625" style="5" customWidth="1"/>
    <col min="2040" max="2042" width="8.42578125" style="5" customWidth="1"/>
    <col min="2043" max="2043" width="2.85546875" style="5" customWidth="1"/>
    <col min="2044" max="2044" width="22.7109375" style="5" bestFit="1" customWidth="1"/>
    <col min="2045" max="2045" width="4.5703125" style="5" bestFit="1" customWidth="1"/>
    <col min="2046" max="2048" width="5.85546875" style="5" customWidth="1"/>
    <col min="2049" max="2049" width="1.7109375" style="5" customWidth="1"/>
    <col min="2050" max="2056" width="5.85546875" style="5" customWidth="1"/>
    <col min="2057" max="2290" width="11.42578125" style="5"/>
    <col min="2291" max="2291" width="33.7109375" style="5" customWidth="1"/>
    <col min="2292" max="2294" width="9.7109375" style="5" customWidth="1"/>
    <col min="2295" max="2295" width="1.28515625" style="5" customWidth="1"/>
    <col min="2296" max="2298" width="8.42578125" style="5" customWidth="1"/>
    <col min="2299" max="2299" width="2.85546875" style="5" customWidth="1"/>
    <col min="2300" max="2300" width="22.7109375" style="5" bestFit="1" customWidth="1"/>
    <col min="2301" max="2301" width="4.5703125" style="5" bestFit="1" customWidth="1"/>
    <col min="2302" max="2304" width="5.85546875" style="5" customWidth="1"/>
    <col min="2305" max="2305" width="1.7109375" style="5" customWidth="1"/>
    <col min="2306" max="2312" width="5.85546875" style="5" customWidth="1"/>
    <col min="2313" max="2546" width="11.42578125" style="5"/>
    <col min="2547" max="2547" width="33.7109375" style="5" customWidth="1"/>
    <col min="2548" max="2550" width="9.7109375" style="5" customWidth="1"/>
    <col min="2551" max="2551" width="1.28515625" style="5" customWidth="1"/>
    <col min="2552" max="2554" width="8.42578125" style="5" customWidth="1"/>
    <col min="2555" max="2555" width="2.85546875" style="5" customWidth="1"/>
    <col min="2556" max="2556" width="22.7109375" style="5" bestFit="1" customWidth="1"/>
    <col min="2557" max="2557" width="4.5703125" style="5" bestFit="1" customWidth="1"/>
    <col min="2558" max="2560" width="5.85546875" style="5" customWidth="1"/>
    <col min="2561" max="2561" width="1.7109375" style="5" customWidth="1"/>
    <col min="2562" max="2568" width="5.85546875" style="5" customWidth="1"/>
    <col min="2569" max="2802" width="11.42578125" style="5"/>
    <col min="2803" max="2803" width="33.7109375" style="5" customWidth="1"/>
    <col min="2804" max="2806" width="9.7109375" style="5" customWidth="1"/>
    <col min="2807" max="2807" width="1.28515625" style="5" customWidth="1"/>
    <col min="2808" max="2810" width="8.42578125" style="5" customWidth="1"/>
    <col min="2811" max="2811" width="2.85546875" style="5" customWidth="1"/>
    <col min="2812" max="2812" width="22.7109375" style="5" bestFit="1" customWidth="1"/>
    <col min="2813" max="2813" width="4.5703125" style="5" bestFit="1" customWidth="1"/>
    <col min="2814" max="2816" width="5.85546875" style="5" customWidth="1"/>
    <col min="2817" max="2817" width="1.7109375" style="5" customWidth="1"/>
    <col min="2818" max="2824" width="5.85546875" style="5" customWidth="1"/>
    <col min="2825" max="3058" width="11.42578125" style="5"/>
    <col min="3059" max="3059" width="33.7109375" style="5" customWidth="1"/>
    <col min="3060" max="3062" width="9.7109375" style="5" customWidth="1"/>
    <col min="3063" max="3063" width="1.28515625" style="5" customWidth="1"/>
    <col min="3064" max="3066" width="8.42578125" style="5" customWidth="1"/>
    <col min="3067" max="3067" width="2.85546875" style="5" customWidth="1"/>
    <col min="3068" max="3068" width="22.7109375" style="5" bestFit="1" customWidth="1"/>
    <col min="3069" max="3069" width="4.5703125" style="5" bestFit="1" customWidth="1"/>
    <col min="3070" max="3072" width="5.85546875" style="5" customWidth="1"/>
    <col min="3073" max="3073" width="1.7109375" style="5" customWidth="1"/>
    <col min="3074" max="3080" width="5.85546875" style="5" customWidth="1"/>
    <col min="3081" max="3314" width="11.42578125" style="5"/>
    <col min="3315" max="3315" width="33.7109375" style="5" customWidth="1"/>
    <col min="3316" max="3318" width="9.7109375" style="5" customWidth="1"/>
    <col min="3319" max="3319" width="1.28515625" style="5" customWidth="1"/>
    <col min="3320" max="3322" width="8.42578125" style="5" customWidth="1"/>
    <col min="3323" max="3323" width="2.85546875" style="5" customWidth="1"/>
    <col min="3324" max="3324" width="22.7109375" style="5" bestFit="1" customWidth="1"/>
    <col min="3325" max="3325" width="4.5703125" style="5" bestFit="1" customWidth="1"/>
    <col min="3326" max="3328" width="5.85546875" style="5" customWidth="1"/>
    <col min="3329" max="3329" width="1.7109375" style="5" customWidth="1"/>
    <col min="3330" max="3336" width="5.85546875" style="5" customWidth="1"/>
    <col min="3337" max="3570" width="11.42578125" style="5"/>
    <col min="3571" max="3571" width="33.7109375" style="5" customWidth="1"/>
    <col min="3572" max="3574" width="9.7109375" style="5" customWidth="1"/>
    <col min="3575" max="3575" width="1.28515625" style="5" customWidth="1"/>
    <col min="3576" max="3578" width="8.42578125" style="5" customWidth="1"/>
    <col min="3579" max="3579" width="2.85546875" style="5" customWidth="1"/>
    <col min="3580" max="3580" width="22.7109375" style="5" bestFit="1" customWidth="1"/>
    <col min="3581" max="3581" width="4.5703125" style="5" bestFit="1" customWidth="1"/>
    <col min="3582" max="3584" width="5.85546875" style="5" customWidth="1"/>
    <col min="3585" max="3585" width="1.7109375" style="5" customWidth="1"/>
    <col min="3586" max="3592" width="5.85546875" style="5" customWidth="1"/>
    <col min="3593" max="3826" width="11.42578125" style="5"/>
    <col min="3827" max="3827" width="33.7109375" style="5" customWidth="1"/>
    <col min="3828" max="3830" width="9.7109375" style="5" customWidth="1"/>
    <col min="3831" max="3831" width="1.28515625" style="5" customWidth="1"/>
    <col min="3832" max="3834" width="8.42578125" style="5" customWidth="1"/>
    <col min="3835" max="3835" width="2.85546875" style="5" customWidth="1"/>
    <col min="3836" max="3836" width="22.7109375" style="5" bestFit="1" customWidth="1"/>
    <col min="3837" max="3837" width="4.5703125" style="5" bestFit="1" customWidth="1"/>
    <col min="3838" max="3840" width="5.85546875" style="5" customWidth="1"/>
    <col min="3841" max="3841" width="1.7109375" style="5" customWidth="1"/>
    <col min="3842" max="3848" width="5.85546875" style="5" customWidth="1"/>
    <col min="3849" max="4082" width="11.42578125" style="5"/>
    <col min="4083" max="4083" width="33.7109375" style="5" customWidth="1"/>
    <col min="4084" max="4086" width="9.7109375" style="5" customWidth="1"/>
    <col min="4087" max="4087" width="1.28515625" style="5" customWidth="1"/>
    <col min="4088" max="4090" width="8.42578125" style="5" customWidth="1"/>
    <col min="4091" max="4091" width="2.85546875" style="5" customWidth="1"/>
    <col min="4092" max="4092" width="22.7109375" style="5" bestFit="1" customWidth="1"/>
    <col min="4093" max="4093" width="4.5703125" style="5" bestFit="1" customWidth="1"/>
    <col min="4094" max="4096" width="5.85546875" style="5" customWidth="1"/>
    <col min="4097" max="4097" width="1.7109375" style="5" customWidth="1"/>
    <col min="4098" max="4104" width="5.85546875" style="5" customWidth="1"/>
    <col min="4105" max="4338" width="11.42578125" style="5"/>
    <col min="4339" max="4339" width="33.7109375" style="5" customWidth="1"/>
    <col min="4340" max="4342" width="9.7109375" style="5" customWidth="1"/>
    <col min="4343" max="4343" width="1.28515625" style="5" customWidth="1"/>
    <col min="4344" max="4346" width="8.42578125" style="5" customWidth="1"/>
    <col min="4347" max="4347" width="2.85546875" style="5" customWidth="1"/>
    <col min="4348" max="4348" width="22.7109375" style="5" bestFit="1" customWidth="1"/>
    <col min="4349" max="4349" width="4.5703125" style="5" bestFit="1" customWidth="1"/>
    <col min="4350" max="4352" width="5.85546875" style="5" customWidth="1"/>
    <col min="4353" max="4353" width="1.7109375" style="5" customWidth="1"/>
    <col min="4354" max="4360" width="5.85546875" style="5" customWidth="1"/>
    <col min="4361" max="4594" width="11.42578125" style="5"/>
    <col min="4595" max="4595" width="33.7109375" style="5" customWidth="1"/>
    <col min="4596" max="4598" width="9.7109375" style="5" customWidth="1"/>
    <col min="4599" max="4599" width="1.28515625" style="5" customWidth="1"/>
    <col min="4600" max="4602" width="8.42578125" style="5" customWidth="1"/>
    <col min="4603" max="4603" width="2.85546875" style="5" customWidth="1"/>
    <col min="4604" max="4604" width="22.7109375" style="5" bestFit="1" customWidth="1"/>
    <col min="4605" max="4605" width="4.5703125" style="5" bestFit="1" customWidth="1"/>
    <col min="4606" max="4608" width="5.85546875" style="5" customWidth="1"/>
    <col min="4609" max="4609" width="1.7109375" style="5" customWidth="1"/>
    <col min="4610" max="4616" width="5.85546875" style="5" customWidth="1"/>
    <col min="4617" max="4850" width="11.42578125" style="5"/>
    <col min="4851" max="4851" width="33.7109375" style="5" customWidth="1"/>
    <col min="4852" max="4854" width="9.7109375" style="5" customWidth="1"/>
    <col min="4855" max="4855" width="1.28515625" style="5" customWidth="1"/>
    <col min="4856" max="4858" width="8.42578125" style="5" customWidth="1"/>
    <col min="4859" max="4859" width="2.85546875" style="5" customWidth="1"/>
    <col min="4860" max="4860" width="22.7109375" style="5" bestFit="1" customWidth="1"/>
    <col min="4861" max="4861" width="4.5703125" style="5" bestFit="1" customWidth="1"/>
    <col min="4862" max="4864" width="5.85546875" style="5" customWidth="1"/>
    <col min="4865" max="4865" width="1.7109375" style="5" customWidth="1"/>
    <col min="4866" max="4872" width="5.85546875" style="5" customWidth="1"/>
    <col min="4873" max="5106" width="11.42578125" style="5"/>
    <col min="5107" max="5107" width="33.7109375" style="5" customWidth="1"/>
    <col min="5108" max="5110" width="9.7109375" style="5" customWidth="1"/>
    <col min="5111" max="5111" width="1.28515625" style="5" customWidth="1"/>
    <col min="5112" max="5114" width="8.42578125" style="5" customWidth="1"/>
    <col min="5115" max="5115" width="2.85546875" style="5" customWidth="1"/>
    <col min="5116" max="5116" width="22.7109375" style="5" bestFit="1" customWidth="1"/>
    <col min="5117" max="5117" width="4.5703125" style="5" bestFit="1" customWidth="1"/>
    <col min="5118" max="5120" width="5.85546875" style="5" customWidth="1"/>
    <col min="5121" max="5121" width="1.7109375" style="5" customWidth="1"/>
    <col min="5122" max="5128" width="5.85546875" style="5" customWidth="1"/>
    <col min="5129" max="5362" width="11.42578125" style="5"/>
    <col min="5363" max="5363" width="33.7109375" style="5" customWidth="1"/>
    <col min="5364" max="5366" width="9.7109375" style="5" customWidth="1"/>
    <col min="5367" max="5367" width="1.28515625" style="5" customWidth="1"/>
    <col min="5368" max="5370" width="8.42578125" style="5" customWidth="1"/>
    <col min="5371" max="5371" width="2.85546875" style="5" customWidth="1"/>
    <col min="5372" max="5372" width="22.7109375" style="5" bestFit="1" customWidth="1"/>
    <col min="5373" max="5373" width="4.5703125" style="5" bestFit="1" customWidth="1"/>
    <col min="5374" max="5376" width="5.85546875" style="5" customWidth="1"/>
    <col min="5377" max="5377" width="1.7109375" style="5" customWidth="1"/>
    <col min="5378" max="5384" width="5.85546875" style="5" customWidth="1"/>
    <col min="5385" max="5618" width="11.42578125" style="5"/>
    <col min="5619" max="5619" width="33.7109375" style="5" customWidth="1"/>
    <col min="5620" max="5622" width="9.7109375" style="5" customWidth="1"/>
    <col min="5623" max="5623" width="1.28515625" style="5" customWidth="1"/>
    <col min="5624" max="5626" width="8.42578125" style="5" customWidth="1"/>
    <col min="5627" max="5627" width="2.85546875" style="5" customWidth="1"/>
    <col min="5628" max="5628" width="22.7109375" style="5" bestFit="1" customWidth="1"/>
    <col min="5629" max="5629" width="4.5703125" style="5" bestFit="1" customWidth="1"/>
    <col min="5630" max="5632" width="5.85546875" style="5" customWidth="1"/>
    <col min="5633" max="5633" width="1.7109375" style="5" customWidth="1"/>
    <col min="5634" max="5640" width="5.85546875" style="5" customWidth="1"/>
    <col min="5641" max="5874" width="11.42578125" style="5"/>
    <col min="5875" max="5875" width="33.7109375" style="5" customWidth="1"/>
    <col min="5876" max="5878" width="9.7109375" style="5" customWidth="1"/>
    <col min="5879" max="5879" width="1.28515625" style="5" customWidth="1"/>
    <col min="5880" max="5882" width="8.42578125" style="5" customWidth="1"/>
    <col min="5883" max="5883" width="2.85546875" style="5" customWidth="1"/>
    <col min="5884" max="5884" width="22.7109375" style="5" bestFit="1" customWidth="1"/>
    <col min="5885" max="5885" width="4.5703125" style="5" bestFit="1" customWidth="1"/>
    <col min="5886" max="5888" width="5.85546875" style="5" customWidth="1"/>
    <col min="5889" max="5889" width="1.7109375" style="5" customWidth="1"/>
    <col min="5890" max="5896" width="5.85546875" style="5" customWidth="1"/>
    <col min="5897" max="6130" width="11.42578125" style="5"/>
    <col min="6131" max="6131" width="33.7109375" style="5" customWidth="1"/>
    <col min="6132" max="6134" width="9.7109375" style="5" customWidth="1"/>
    <col min="6135" max="6135" width="1.28515625" style="5" customWidth="1"/>
    <col min="6136" max="6138" width="8.42578125" style="5" customWidth="1"/>
    <col min="6139" max="6139" width="2.85546875" style="5" customWidth="1"/>
    <col min="6140" max="6140" width="22.7109375" style="5" bestFit="1" customWidth="1"/>
    <col min="6141" max="6141" width="4.5703125" style="5" bestFit="1" customWidth="1"/>
    <col min="6142" max="6144" width="5.85546875" style="5" customWidth="1"/>
    <col min="6145" max="6145" width="1.7109375" style="5" customWidth="1"/>
    <col min="6146" max="6152" width="5.85546875" style="5" customWidth="1"/>
    <col min="6153" max="6386" width="11.42578125" style="5"/>
    <col min="6387" max="6387" width="33.7109375" style="5" customWidth="1"/>
    <col min="6388" max="6390" width="9.7109375" style="5" customWidth="1"/>
    <col min="6391" max="6391" width="1.28515625" style="5" customWidth="1"/>
    <col min="6392" max="6394" width="8.42578125" style="5" customWidth="1"/>
    <col min="6395" max="6395" width="2.85546875" style="5" customWidth="1"/>
    <col min="6396" max="6396" width="22.7109375" style="5" bestFit="1" customWidth="1"/>
    <col min="6397" max="6397" width="4.5703125" style="5" bestFit="1" customWidth="1"/>
    <col min="6398" max="6400" width="5.85546875" style="5" customWidth="1"/>
    <col min="6401" max="6401" width="1.7109375" style="5" customWidth="1"/>
    <col min="6402" max="6408" width="5.85546875" style="5" customWidth="1"/>
    <col min="6409" max="6642" width="11.42578125" style="5"/>
    <col min="6643" max="6643" width="33.7109375" style="5" customWidth="1"/>
    <col min="6644" max="6646" width="9.7109375" style="5" customWidth="1"/>
    <col min="6647" max="6647" width="1.28515625" style="5" customWidth="1"/>
    <col min="6648" max="6650" width="8.42578125" style="5" customWidth="1"/>
    <col min="6651" max="6651" width="2.85546875" style="5" customWidth="1"/>
    <col min="6652" max="6652" width="22.7109375" style="5" bestFit="1" customWidth="1"/>
    <col min="6653" max="6653" width="4.5703125" style="5" bestFit="1" customWidth="1"/>
    <col min="6654" max="6656" width="5.85546875" style="5" customWidth="1"/>
    <col min="6657" max="6657" width="1.7109375" style="5" customWidth="1"/>
    <col min="6658" max="6664" width="5.85546875" style="5" customWidth="1"/>
    <col min="6665" max="6898" width="11.42578125" style="5"/>
    <col min="6899" max="6899" width="33.7109375" style="5" customWidth="1"/>
    <col min="6900" max="6902" width="9.7109375" style="5" customWidth="1"/>
    <col min="6903" max="6903" width="1.28515625" style="5" customWidth="1"/>
    <col min="6904" max="6906" width="8.42578125" style="5" customWidth="1"/>
    <col min="6907" max="6907" width="2.85546875" style="5" customWidth="1"/>
    <col min="6908" max="6908" width="22.7109375" style="5" bestFit="1" customWidth="1"/>
    <col min="6909" max="6909" width="4.5703125" style="5" bestFit="1" customWidth="1"/>
    <col min="6910" max="6912" width="5.85546875" style="5" customWidth="1"/>
    <col min="6913" max="6913" width="1.7109375" style="5" customWidth="1"/>
    <col min="6914" max="6920" width="5.85546875" style="5" customWidth="1"/>
    <col min="6921" max="7154" width="11.42578125" style="5"/>
    <col min="7155" max="7155" width="33.7109375" style="5" customWidth="1"/>
    <col min="7156" max="7158" width="9.7109375" style="5" customWidth="1"/>
    <col min="7159" max="7159" width="1.28515625" style="5" customWidth="1"/>
    <col min="7160" max="7162" width="8.42578125" style="5" customWidth="1"/>
    <col min="7163" max="7163" width="2.85546875" style="5" customWidth="1"/>
    <col min="7164" max="7164" width="22.7109375" style="5" bestFit="1" customWidth="1"/>
    <col min="7165" max="7165" width="4.5703125" style="5" bestFit="1" customWidth="1"/>
    <col min="7166" max="7168" width="5.85546875" style="5" customWidth="1"/>
    <col min="7169" max="7169" width="1.7109375" style="5" customWidth="1"/>
    <col min="7170" max="7176" width="5.85546875" style="5" customWidth="1"/>
    <col min="7177" max="7410" width="11.42578125" style="5"/>
    <col min="7411" max="7411" width="33.7109375" style="5" customWidth="1"/>
    <col min="7412" max="7414" width="9.7109375" style="5" customWidth="1"/>
    <col min="7415" max="7415" width="1.28515625" style="5" customWidth="1"/>
    <col min="7416" max="7418" width="8.42578125" style="5" customWidth="1"/>
    <col min="7419" max="7419" width="2.85546875" style="5" customWidth="1"/>
    <col min="7420" max="7420" width="22.7109375" style="5" bestFit="1" customWidth="1"/>
    <col min="7421" max="7421" width="4.5703125" style="5" bestFit="1" customWidth="1"/>
    <col min="7422" max="7424" width="5.85546875" style="5" customWidth="1"/>
    <col min="7425" max="7425" width="1.7109375" style="5" customWidth="1"/>
    <col min="7426" max="7432" width="5.85546875" style="5" customWidth="1"/>
    <col min="7433" max="7666" width="11.42578125" style="5"/>
    <col min="7667" max="7667" width="33.7109375" style="5" customWidth="1"/>
    <col min="7668" max="7670" width="9.7109375" style="5" customWidth="1"/>
    <col min="7671" max="7671" width="1.28515625" style="5" customWidth="1"/>
    <col min="7672" max="7674" width="8.42578125" style="5" customWidth="1"/>
    <col min="7675" max="7675" width="2.85546875" style="5" customWidth="1"/>
    <col min="7676" max="7676" width="22.7109375" style="5" bestFit="1" customWidth="1"/>
    <col min="7677" max="7677" width="4.5703125" style="5" bestFit="1" customWidth="1"/>
    <col min="7678" max="7680" width="5.85546875" style="5" customWidth="1"/>
    <col min="7681" max="7681" width="1.7109375" style="5" customWidth="1"/>
    <col min="7682" max="7688" width="5.85546875" style="5" customWidth="1"/>
    <col min="7689" max="7922" width="11.42578125" style="5"/>
    <col min="7923" max="7923" width="33.7109375" style="5" customWidth="1"/>
    <col min="7924" max="7926" width="9.7109375" style="5" customWidth="1"/>
    <col min="7927" max="7927" width="1.28515625" style="5" customWidth="1"/>
    <col min="7928" max="7930" width="8.42578125" style="5" customWidth="1"/>
    <col min="7931" max="7931" width="2.85546875" style="5" customWidth="1"/>
    <col min="7932" max="7932" width="22.7109375" style="5" bestFit="1" customWidth="1"/>
    <col min="7933" max="7933" width="4.5703125" style="5" bestFit="1" customWidth="1"/>
    <col min="7934" max="7936" width="5.85546875" style="5" customWidth="1"/>
    <col min="7937" max="7937" width="1.7109375" style="5" customWidth="1"/>
    <col min="7938" max="7944" width="5.85546875" style="5" customWidth="1"/>
    <col min="7945" max="8178" width="11.42578125" style="5"/>
    <col min="8179" max="8179" width="33.7109375" style="5" customWidth="1"/>
    <col min="8180" max="8182" width="9.7109375" style="5" customWidth="1"/>
    <col min="8183" max="8183" width="1.28515625" style="5" customWidth="1"/>
    <col min="8184" max="8186" width="8.42578125" style="5" customWidth="1"/>
    <col min="8187" max="8187" width="2.85546875" style="5" customWidth="1"/>
    <col min="8188" max="8188" width="22.7109375" style="5" bestFit="1" customWidth="1"/>
    <col min="8189" max="8189" width="4.5703125" style="5" bestFit="1" customWidth="1"/>
    <col min="8190" max="8192" width="5.85546875" style="5" customWidth="1"/>
    <col min="8193" max="8193" width="1.7109375" style="5" customWidth="1"/>
    <col min="8194" max="8200" width="5.85546875" style="5" customWidth="1"/>
    <col min="8201" max="8434" width="11.42578125" style="5"/>
    <col min="8435" max="8435" width="33.7109375" style="5" customWidth="1"/>
    <col min="8436" max="8438" width="9.7109375" style="5" customWidth="1"/>
    <col min="8439" max="8439" width="1.28515625" style="5" customWidth="1"/>
    <col min="8440" max="8442" width="8.42578125" style="5" customWidth="1"/>
    <col min="8443" max="8443" width="2.85546875" style="5" customWidth="1"/>
    <col min="8444" max="8444" width="22.7109375" style="5" bestFit="1" customWidth="1"/>
    <col min="8445" max="8445" width="4.5703125" style="5" bestFit="1" customWidth="1"/>
    <col min="8446" max="8448" width="5.85546875" style="5" customWidth="1"/>
    <col min="8449" max="8449" width="1.7109375" style="5" customWidth="1"/>
    <col min="8450" max="8456" width="5.85546875" style="5" customWidth="1"/>
    <col min="8457" max="8690" width="11.42578125" style="5"/>
    <col min="8691" max="8691" width="33.7109375" style="5" customWidth="1"/>
    <col min="8692" max="8694" width="9.7109375" style="5" customWidth="1"/>
    <col min="8695" max="8695" width="1.28515625" style="5" customWidth="1"/>
    <col min="8696" max="8698" width="8.42578125" style="5" customWidth="1"/>
    <col min="8699" max="8699" width="2.85546875" style="5" customWidth="1"/>
    <col min="8700" max="8700" width="22.7109375" style="5" bestFit="1" customWidth="1"/>
    <col min="8701" max="8701" width="4.5703125" style="5" bestFit="1" customWidth="1"/>
    <col min="8702" max="8704" width="5.85546875" style="5" customWidth="1"/>
    <col min="8705" max="8705" width="1.7109375" style="5" customWidth="1"/>
    <col min="8706" max="8712" width="5.85546875" style="5" customWidth="1"/>
    <col min="8713" max="8946" width="11.42578125" style="5"/>
    <col min="8947" max="8947" width="33.7109375" style="5" customWidth="1"/>
    <col min="8948" max="8950" width="9.7109375" style="5" customWidth="1"/>
    <col min="8951" max="8951" width="1.28515625" style="5" customWidth="1"/>
    <col min="8952" max="8954" width="8.42578125" style="5" customWidth="1"/>
    <col min="8955" max="8955" width="2.85546875" style="5" customWidth="1"/>
    <col min="8956" max="8956" width="22.7109375" style="5" bestFit="1" customWidth="1"/>
    <col min="8957" max="8957" width="4.5703125" style="5" bestFit="1" customWidth="1"/>
    <col min="8958" max="8960" width="5.85546875" style="5" customWidth="1"/>
    <col min="8961" max="8961" width="1.7109375" style="5" customWidth="1"/>
    <col min="8962" max="8968" width="5.85546875" style="5" customWidth="1"/>
    <col min="8969" max="9202" width="11.42578125" style="5"/>
    <col min="9203" max="9203" width="33.7109375" style="5" customWidth="1"/>
    <col min="9204" max="9206" width="9.7109375" style="5" customWidth="1"/>
    <col min="9207" max="9207" width="1.28515625" style="5" customWidth="1"/>
    <col min="9208" max="9210" width="8.42578125" style="5" customWidth="1"/>
    <col min="9211" max="9211" width="2.85546875" style="5" customWidth="1"/>
    <col min="9212" max="9212" width="22.7109375" style="5" bestFit="1" customWidth="1"/>
    <col min="9213" max="9213" width="4.5703125" style="5" bestFit="1" customWidth="1"/>
    <col min="9214" max="9216" width="5.85546875" style="5" customWidth="1"/>
    <col min="9217" max="9217" width="1.7109375" style="5" customWidth="1"/>
    <col min="9218" max="9224" width="5.85546875" style="5" customWidth="1"/>
    <col min="9225" max="9458" width="11.42578125" style="5"/>
    <col min="9459" max="9459" width="33.7109375" style="5" customWidth="1"/>
    <col min="9460" max="9462" width="9.7109375" style="5" customWidth="1"/>
    <col min="9463" max="9463" width="1.28515625" style="5" customWidth="1"/>
    <col min="9464" max="9466" width="8.42578125" style="5" customWidth="1"/>
    <col min="9467" max="9467" width="2.85546875" style="5" customWidth="1"/>
    <col min="9468" max="9468" width="22.7109375" style="5" bestFit="1" customWidth="1"/>
    <col min="9469" max="9469" width="4.5703125" style="5" bestFit="1" customWidth="1"/>
    <col min="9470" max="9472" width="5.85546875" style="5" customWidth="1"/>
    <col min="9473" max="9473" width="1.7109375" style="5" customWidth="1"/>
    <col min="9474" max="9480" width="5.85546875" style="5" customWidth="1"/>
    <col min="9481" max="9714" width="11.42578125" style="5"/>
    <col min="9715" max="9715" width="33.7109375" style="5" customWidth="1"/>
    <col min="9716" max="9718" width="9.7109375" style="5" customWidth="1"/>
    <col min="9719" max="9719" width="1.28515625" style="5" customWidth="1"/>
    <col min="9720" max="9722" width="8.42578125" style="5" customWidth="1"/>
    <col min="9723" max="9723" width="2.85546875" style="5" customWidth="1"/>
    <col min="9724" max="9724" width="22.7109375" style="5" bestFit="1" customWidth="1"/>
    <col min="9725" max="9725" width="4.5703125" style="5" bestFit="1" customWidth="1"/>
    <col min="9726" max="9728" width="5.85546875" style="5" customWidth="1"/>
    <col min="9729" max="9729" width="1.7109375" style="5" customWidth="1"/>
    <col min="9730" max="9736" width="5.85546875" style="5" customWidth="1"/>
    <col min="9737" max="9970" width="11.42578125" style="5"/>
    <col min="9971" max="9971" width="33.7109375" style="5" customWidth="1"/>
    <col min="9972" max="9974" width="9.7109375" style="5" customWidth="1"/>
    <col min="9975" max="9975" width="1.28515625" style="5" customWidth="1"/>
    <col min="9976" max="9978" width="8.42578125" style="5" customWidth="1"/>
    <col min="9979" max="9979" width="2.85546875" style="5" customWidth="1"/>
    <col min="9980" max="9980" width="22.7109375" style="5" bestFit="1" customWidth="1"/>
    <col min="9981" max="9981" width="4.5703125" style="5" bestFit="1" customWidth="1"/>
    <col min="9982" max="9984" width="5.85546875" style="5" customWidth="1"/>
    <col min="9985" max="9985" width="1.7109375" style="5" customWidth="1"/>
    <col min="9986" max="9992" width="5.85546875" style="5" customWidth="1"/>
    <col min="9993" max="10226" width="11.42578125" style="5"/>
    <col min="10227" max="10227" width="33.7109375" style="5" customWidth="1"/>
    <col min="10228" max="10230" width="9.7109375" style="5" customWidth="1"/>
    <col min="10231" max="10231" width="1.28515625" style="5" customWidth="1"/>
    <col min="10232" max="10234" width="8.42578125" style="5" customWidth="1"/>
    <col min="10235" max="10235" width="2.85546875" style="5" customWidth="1"/>
    <col min="10236" max="10236" width="22.7109375" style="5" bestFit="1" customWidth="1"/>
    <col min="10237" max="10237" width="4.5703125" style="5" bestFit="1" customWidth="1"/>
    <col min="10238" max="10240" width="5.85546875" style="5" customWidth="1"/>
    <col min="10241" max="10241" width="1.7109375" style="5" customWidth="1"/>
    <col min="10242" max="10248" width="5.85546875" style="5" customWidth="1"/>
    <col min="10249" max="10482" width="11.42578125" style="5"/>
    <col min="10483" max="10483" width="33.7109375" style="5" customWidth="1"/>
    <col min="10484" max="10486" width="9.7109375" style="5" customWidth="1"/>
    <col min="10487" max="10487" width="1.28515625" style="5" customWidth="1"/>
    <col min="10488" max="10490" width="8.42578125" style="5" customWidth="1"/>
    <col min="10491" max="10491" width="2.85546875" style="5" customWidth="1"/>
    <col min="10492" max="10492" width="22.7109375" style="5" bestFit="1" customWidth="1"/>
    <col min="10493" max="10493" width="4.5703125" style="5" bestFit="1" customWidth="1"/>
    <col min="10494" max="10496" width="5.85546875" style="5" customWidth="1"/>
    <col min="10497" max="10497" width="1.7109375" style="5" customWidth="1"/>
    <col min="10498" max="10504" width="5.85546875" style="5" customWidth="1"/>
    <col min="10505" max="10738" width="11.42578125" style="5"/>
    <col min="10739" max="10739" width="33.7109375" style="5" customWidth="1"/>
    <col min="10740" max="10742" width="9.7109375" style="5" customWidth="1"/>
    <col min="10743" max="10743" width="1.28515625" style="5" customWidth="1"/>
    <col min="10744" max="10746" width="8.42578125" style="5" customWidth="1"/>
    <col min="10747" max="10747" width="2.85546875" style="5" customWidth="1"/>
    <col min="10748" max="10748" width="22.7109375" style="5" bestFit="1" customWidth="1"/>
    <col min="10749" max="10749" width="4.5703125" style="5" bestFit="1" customWidth="1"/>
    <col min="10750" max="10752" width="5.85546875" style="5" customWidth="1"/>
    <col min="10753" max="10753" width="1.7109375" style="5" customWidth="1"/>
    <col min="10754" max="10760" width="5.85546875" style="5" customWidth="1"/>
    <col min="10761" max="10994" width="11.42578125" style="5"/>
    <col min="10995" max="10995" width="33.7109375" style="5" customWidth="1"/>
    <col min="10996" max="10998" width="9.7109375" style="5" customWidth="1"/>
    <col min="10999" max="10999" width="1.28515625" style="5" customWidth="1"/>
    <col min="11000" max="11002" width="8.42578125" style="5" customWidth="1"/>
    <col min="11003" max="11003" width="2.85546875" style="5" customWidth="1"/>
    <col min="11004" max="11004" width="22.7109375" style="5" bestFit="1" customWidth="1"/>
    <col min="11005" max="11005" width="4.5703125" style="5" bestFit="1" customWidth="1"/>
    <col min="11006" max="11008" width="5.85546875" style="5" customWidth="1"/>
    <col min="11009" max="11009" width="1.7109375" style="5" customWidth="1"/>
    <col min="11010" max="11016" width="5.85546875" style="5" customWidth="1"/>
    <col min="11017" max="11250" width="11.42578125" style="5"/>
    <col min="11251" max="11251" width="33.7109375" style="5" customWidth="1"/>
    <col min="11252" max="11254" width="9.7109375" style="5" customWidth="1"/>
    <col min="11255" max="11255" width="1.28515625" style="5" customWidth="1"/>
    <col min="11256" max="11258" width="8.42578125" style="5" customWidth="1"/>
    <col min="11259" max="11259" width="2.85546875" style="5" customWidth="1"/>
    <col min="11260" max="11260" width="22.7109375" style="5" bestFit="1" customWidth="1"/>
    <col min="11261" max="11261" width="4.5703125" style="5" bestFit="1" customWidth="1"/>
    <col min="11262" max="11264" width="5.85546875" style="5" customWidth="1"/>
    <col min="11265" max="11265" width="1.7109375" style="5" customWidth="1"/>
    <col min="11266" max="11272" width="5.85546875" style="5" customWidth="1"/>
    <col min="11273" max="11506" width="11.42578125" style="5"/>
    <col min="11507" max="11507" width="33.7109375" style="5" customWidth="1"/>
    <col min="11508" max="11510" width="9.7109375" style="5" customWidth="1"/>
    <col min="11511" max="11511" width="1.28515625" style="5" customWidth="1"/>
    <col min="11512" max="11514" width="8.42578125" style="5" customWidth="1"/>
    <col min="11515" max="11515" width="2.85546875" style="5" customWidth="1"/>
    <col min="11516" max="11516" width="22.7109375" style="5" bestFit="1" customWidth="1"/>
    <col min="11517" max="11517" width="4.5703125" style="5" bestFit="1" customWidth="1"/>
    <col min="11518" max="11520" width="5.85546875" style="5" customWidth="1"/>
    <col min="11521" max="11521" width="1.7109375" style="5" customWidth="1"/>
    <col min="11522" max="11528" width="5.85546875" style="5" customWidth="1"/>
    <col min="11529" max="11762" width="11.42578125" style="5"/>
    <col min="11763" max="11763" width="33.7109375" style="5" customWidth="1"/>
    <col min="11764" max="11766" width="9.7109375" style="5" customWidth="1"/>
    <col min="11767" max="11767" width="1.28515625" style="5" customWidth="1"/>
    <col min="11768" max="11770" width="8.42578125" style="5" customWidth="1"/>
    <col min="11771" max="11771" width="2.85546875" style="5" customWidth="1"/>
    <col min="11772" max="11772" width="22.7109375" style="5" bestFit="1" customWidth="1"/>
    <col min="11773" max="11773" width="4.5703125" style="5" bestFit="1" customWidth="1"/>
    <col min="11774" max="11776" width="5.85546875" style="5" customWidth="1"/>
    <col min="11777" max="11777" width="1.7109375" style="5" customWidth="1"/>
    <col min="11778" max="11784" width="5.85546875" style="5" customWidth="1"/>
    <col min="11785" max="12018" width="11.42578125" style="5"/>
    <col min="12019" max="12019" width="33.7109375" style="5" customWidth="1"/>
    <col min="12020" max="12022" width="9.7109375" style="5" customWidth="1"/>
    <col min="12023" max="12023" width="1.28515625" style="5" customWidth="1"/>
    <col min="12024" max="12026" width="8.42578125" style="5" customWidth="1"/>
    <col min="12027" max="12027" width="2.85546875" style="5" customWidth="1"/>
    <col min="12028" max="12028" width="22.7109375" style="5" bestFit="1" customWidth="1"/>
    <col min="12029" max="12029" width="4.5703125" style="5" bestFit="1" customWidth="1"/>
    <col min="12030" max="12032" width="5.85546875" style="5" customWidth="1"/>
    <col min="12033" max="12033" width="1.7109375" style="5" customWidth="1"/>
    <col min="12034" max="12040" width="5.85546875" style="5" customWidth="1"/>
    <col min="12041" max="12274" width="11.42578125" style="5"/>
    <col min="12275" max="12275" width="33.7109375" style="5" customWidth="1"/>
    <col min="12276" max="12278" width="9.7109375" style="5" customWidth="1"/>
    <col min="12279" max="12279" width="1.28515625" style="5" customWidth="1"/>
    <col min="12280" max="12282" width="8.42578125" style="5" customWidth="1"/>
    <col min="12283" max="12283" width="2.85546875" style="5" customWidth="1"/>
    <col min="12284" max="12284" width="22.7109375" style="5" bestFit="1" customWidth="1"/>
    <col min="12285" max="12285" width="4.5703125" style="5" bestFit="1" customWidth="1"/>
    <col min="12286" max="12288" width="5.85546875" style="5" customWidth="1"/>
    <col min="12289" max="12289" width="1.7109375" style="5" customWidth="1"/>
    <col min="12290" max="12296" width="5.85546875" style="5" customWidth="1"/>
    <col min="12297" max="12530" width="11.42578125" style="5"/>
    <col min="12531" max="12531" width="33.7109375" style="5" customWidth="1"/>
    <col min="12532" max="12534" width="9.7109375" style="5" customWidth="1"/>
    <col min="12535" max="12535" width="1.28515625" style="5" customWidth="1"/>
    <col min="12536" max="12538" width="8.42578125" style="5" customWidth="1"/>
    <col min="12539" max="12539" width="2.85546875" style="5" customWidth="1"/>
    <col min="12540" max="12540" width="22.7109375" style="5" bestFit="1" customWidth="1"/>
    <col min="12541" max="12541" width="4.5703125" style="5" bestFit="1" customWidth="1"/>
    <col min="12542" max="12544" width="5.85546875" style="5" customWidth="1"/>
    <col min="12545" max="12545" width="1.7109375" style="5" customWidth="1"/>
    <col min="12546" max="12552" width="5.85546875" style="5" customWidth="1"/>
    <col min="12553" max="12786" width="11.42578125" style="5"/>
    <col min="12787" max="12787" width="33.7109375" style="5" customWidth="1"/>
    <col min="12788" max="12790" width="9.7109375" style="5" customWidth="1"/>
    <col min="12791" max="12791" width="1.28515625" style="5" customWidth="1"/>
    <col min="12792" max="12794" width="8.42578125" style="5" customWidth="1"/>
    <col min="12795" max="12795" width="2.85546875" style="5" customWidth="1"/>
    <col min="12796" max="12796" width="22.7109375" style="5" bestFit="1" customWidth="1"/>
    <col min="12797" max="12797" width="4.5703125" style="5" bestFit="1" customWidth="1"/>
    <col min="12798" max="12800" width="5.85546875" style="5" customWidth="1"/>
    <col min="12801" max="12801" width="1.7109375" style="5" customWidth="1"/>
    <col min="12802" max="12808" width="5.85546875" style="5" customWidth="1"/>
    <col min="12809" max="13042" width="11.42578125" style="5"/>
    <col min="13043" max="13043" width="33.7109375" style="5" customWidth="1"/>
    <col min="13044" max="13046" width="9.7109375" style="5" customWidth="1"/>
    <col min="13047" max="13047" width="1.28515625" style="5" customWidth="1"/>
    <col min="13048" max="13050" width="8.42578125" style="5" customWidth="1"/>
    <col min="13051" max="13051" width="2.85546875" style="5" customWidth="1"/>
    <col min="13052" max="13052" width="22.7109375" style="5" bestFit="1" customWidth="1"/>
    <col min="13053" max="13053" width="4.5703125" style="5" bestFit="1" customWidth="1"/>
    <col min="13054" max="13056" width="5.85546875" style="5" customWidth="1"/>
    <col min="13057" max="13057" width="1.7109375" style="5" customWidth="1"/>
    <col min="13058" max="13064" width="5.85546875" style="5" customWidth="1"/>
    <col min="13065" max="13298" width="11.42578125" style="5"/>
    <col min="13299" max="13299" width="33.7109375" style="5" customWidth="1"/>
    <col min="13300" max="13302" width="9.7109375" style="5" customWidth="1"/>
    <col min="13303" max="13303" width="1.28515625" style="5" customWidth="1"/>
    <col min="13304" max="13306" width="8.42578125" style="5" customWidth="1"/>
    <col min="13307" max="13307" width="2.85546875" style="5" customWidth="1"/>
    <col min="13308" max="13308" width="22.7109375" style="5" bestFit="1" customWidth="1"/>
    <col min="13309" max="13309" width="4.5703125" style="5" bestFit="1" customWidth="1"/>
    <col min="13310" max="13312" width="5.85546875" style="5" customWidth="1"/>
    <col min="13313" max="13313" width="1.7109375" style="5" customWidth="1"/>
    <col min="13314" max="13320" width="5.85546875" style="5" customWidth="1"/>
    <col min="13321" max="13554" width="11.42578125" style="5"/>
    <col min="13555" max="13555" width="33.7109375" style="5" customWidth="1"/>
    <col min="13556" max="13558" width="9.7109375" style="5" customWidth="1"/>
    <col min="13559" max="13559" width="1.28515625" style="5" customWidth="1"/>
    <col min="13560" max="13562" width="8.42578125" style="5" customWidth="1"/>
    <col min="13563" max="13563" width="2.85546875" style="5" customWidth="1"/>
    <col min="13564" max="13564" width="22.7109375" style="5" bestFit="1" customWidth="1"/>
    <col min="13565" max="13565" width="4.5703125" style="5" bestFit="1" customWidth="1"/>
    <col min="13566" max="13568" width="5.85546875" style="5" customWidth="1"/>
    <col min="13569" max="13569" width="1.7109375" style="5" customWidth="1"/>
    <col min="13570" max="13576" width="5.85546875" style="5" customWidth="1"/>
    <col min="13577" max="13810" width="11.42578125" style="5"/>
    <col min="13811" max="13811" width="33.7109375" style="5" customWidth="1"/>
    <col min="13812" max="13814" width="9.7109375" style="5" customWidth="1"/>
    <col min="13815" max="13815" width="1.28515625" style="5" customWidth="1"/>
    <col min="13816" max="13818" width="8.42578125" style="5" customWidth="1"/>
    <col min="13819" max="13819" width="2.85546875" style="5" customWidth="1"/>
    <col min="13820" max="13820" width="22.7109375" style="5" bestFit="1" customWidth="1"/>
    <col min="13821" max="13821" width="4.5703125" style="5" bestFit="1" customWidth="1"/>
    <col min="13822" max="13824" width="5.85546875" style="5" customWidth="1"/>
    <col min="13825" max="13825" width="1.7109375" style="5" customWidth="1"/>
    <col min="13826" max="13832" width="5.85546875" style="5" customWidth="1"/>
    <col min="13833" max="14066" width="11.42578125" style="5"/>
    <col min="14067" max="14067" width="33.7109375" style="5" customWidth="1"/>
    <col min="14068" max="14070" width="9.7109375" style="5" customWidth="1"/>
    <col min="14071" max="14071" width="1.28515625" style="5" customWidth="1"/>
    <col min="14072" max="14074" width="8.42578125" style="5" customWidth="1"/>
    <col min="14075" max="14075" width="2.85546875" style="5" customWidth="1"/>
    <col min="14076" max="14076" width="22.7109375" style="5" bestFit="1" customWidth="1"/>
    <col min="14077" max="14077" width="4.5703125" style="5" bestFit="1" customWidth="1"/>
    <col min="14078" max="14080" width="5.85546875" style="5" customWidth="1"/>
    <col min="14081" max="14081" width="1.7109375" style="5" customWidth="1"/>
    <col min="14082" max="14088" width="5.85546875" style="5" customWidth="1"/>
    <col min="14089" max="14322" width="11.42578125" style="5"/>
    <col min="14323" max="14323" width="33.7109375" style="5" customWidth="1"/>
    <col min="14324" max="14326" width="9.7109375" style="5" customWidth="1"/>
    <col min="14327" max="14327" width="1.28515625" style="5" customWidth="1"/>
    <col min="14328" max="14330" width="8.42578125" style="5" customWidth="1"/>
    <col min="14331" max="14331" width="2.85546875" style="5" customWidth="1"/>
    <col min="14332" max="14332" width="22.7109375" style="5" bestFit="1" customWidth="1"/>
    <col min="14333" max="14333" width="4.5703125" style="5" bestFit="1" customWidth="1"/>
    <col min="14334" max="14336" width="5.85546875" style="5" customWidth="1"/>
    <col min="14337" max="14337" width="1.7109375" style="5" customWidth="1"/>
    <col min="14338" max="14344" width="5.85546875" style="5" customWidth="1"/>
    <col min="14345" max="14578" width="11.42578125" style="5"/>
    <col min="14579" max="14579" width="33.7109375" style="5" customWidth="1"/>
    <col min="14580" max="14582" width="9.7109375" style="5" customWidth="1"/>
    <col min="14583" max="14583" width="1.28515625" style="5" customWidth="1"/>
    <col min="14584" max="14586" width="8.42578125" style="5" customWidth="1"/>
    <col min="14587" max="14587" width="2.85546875" style="5" customWidth="1"/>
    <col min="14588" max="14588" width="22.7109375" style="5" bestFit="1" customWidth="1"/>
    <col min="14589" max="14589" width="4.5703125" style="5" bestFit="1" customWidth="1"/>
    <col min="14590" max="14592" width="5.85546875" style="5" customWidth="1"/>
    <col min="14593" max="14593" width="1.7109375" style="5" customWidth="1"/>
    <col min="14594" max="14600" width="5.85546875" style="5" customWidth="1"/>
    <col min="14601" max="14834" width="11.42578125" style="5"/>
    <col min="14835" max="14835" width="33.7109375" style="5" customWidth="1"/>
    <col min="14836" max="14838" width="9.7109375" style="5" customWidth="1"/>
    <col min="14839" max="14839" width="1.28515625" style="5" customWidth="1"/>
    <col min="14840" max="14842" width="8.42578125" style="5" customWidth="1"/>
    <col min="14843" max="14843" width="2.85546875" style="5" customWidth="1"/>
    <col min="14844" max="14844" width="22.7109375" style="5" bestFit="1" customWidth="1"/>
    <col min="14845" max="14845" width="4.5703125" style="5" bestFit="1" customWidth="1"/>
    <col min="14846" max="14848" width="5.85546875" style="5" customWidth="1"/>
    <col min="14849" max="14849" width="1.7109375" style="5" customWidth="1"/>
    <col min="14850" max="14856" width="5.85546875" style="5" customWidth="1"/>
    <col min="14857" max="15090" width="11.42578125" style="5"/>
    <col min="15091" max="15091" width="33.7109375" style="5" customWidth="1"/>
    <col min="15092" max="15094" width="9.7109375" style="5" customWidth="1"/>
    <col min="15095" max="15095" width="1.28515625" style="5" customWidth="1"/>
    <col min="15096" max="15098" width="8.42578125" style="5" customWidth="1"/>
    <col min="15099" max="15099" width="2.85546875" style="5" customWidth="1"/>
    <col min="15100" max="15100" width="22.7109375" style="5" bestFit="1" customWidth="1"/>
    <col min="15101" max="15101" width="4.5703125" style="5" bestFit="1" customWidth="1"/>
    <col min="15102" max="15104" width="5.85546875" style="5" customWidth="1"/>
    <col min="15105" max="15105" width="1.7109375" style="5" customWidth="1"/>
    <col min="15106" max="15112" width="5.85546875" style="5" customWidth="1"/>
    <col min="15113" max="15346" width="11.42578125" style="5"/>
    <col min="15347" max="15347" width="33.7109375" style="5" customWidth="1"/>
    <col min="15348" max="15350" width="9.7109375" style="5" customWidth="1"/>
    <col min="15351" max="15351" width="1.28515625" style="5" customWidth="1"/>
    <col min="15352" max="15354" width="8.42578125" style="5" customWidth="1"/>
    <col min="15355" max="15355" width="2.85546875" style="5" customWidth="1"/>
    <col min="15356" max="15356" width="22.7109375" style="5" bestFit="1" customWidth="1"/>
    <col min="15357" max="15357" width="4.5703125" style="5" bestFit="1" customWidth="1"/>
    <col min="15358" max="15360" width="5.85546875" style="5" customWidth="1"/>
    <col min="15361" max="15361" width="1.7109375" style="5" customWidth="1"/>
    <col min="15362" max="15368" width="5.85546875" style="5" customWidth="1"/>
    <col min="15369" max="15602" width="11.42578125" style="5"/>
    <col min="15603" max="15603" width="33.7109375" style="5" customWidth="1"/>
    <col min="15604" max="15606" width="9.7109375" style="5" customWidth="1"/>
    <col min="15607" max="15607" width="1.28515625" style="5" customWidth="1"/>
    <col min="15608" max="15610" width="8.42578125" style="5" customWidth="1"/>
    <col min="15611" max="15611" width="2.85546875" style="5" customWidth="1"/>
    <col min="15612" max="15612" width="22.7109375" style="5" bestFit="1" customWidth="1"/>
    <col min="15613" max="15613" width="4.5703125" style="5" bestFit="1" customWidth="1"/>
    <col min="15614" max="15616" width="5.85546875" style="5" customWidth="1"/>
    <col min="15617" max="15617" width="1.7109375" style="5" customWidth="1"/>
    <col min="15618" max="15624" width="5.85546875" style="5" customWidth="1"/>
    <col min="15625" max="15858" width="11.42578125" style="5"/>
    <col min="15859" max="15859" width="33.7109375" style="5" customWidth="1"/>
    <col min="15860" max="15862" width="9.7109375" style="5" customWidth="1"/>
    <col min="15863" max="15863" width="1.28515625" style="5" customWidth="1"/>
    <col min="15864" max="15866" width="8.42578125" style="5" customWidth="1"/>
    <col min="15867" max="15867" width="2.85546875" style="5" customWidth="1"/>
    <col min="15868" max="15868" width="22.7109375" style="5" bestFit="1" customWidth="1"/>
    <col min="15869" max="15869" width="4.5703125" style="5" bestFit="1" customWidth="1"/>
    <col min="15870" max="15872" width="5.85546875" style="5" customWidth="1"/>
    <col min="15873" max="15873" width="1.7109375" style="5" customWidth="1"/>
    <col min="15874" max="15880" width="5.85546875" style="5" customWidth="1"/>
    <col min="15881" max="16114" width="11.42578125" style="5"/>
    <col min="16115" max="16115" width="33.7109375" style="5" customWidth="1"/>
    <col min="16116" max="16118" width="9.7109375" style="5" customWidth="1"/>
    <col min="16119" max="16119" width="1.28515625" style="5" customWidth="1"/>
    <col min="16120" max="16122" width="8.42578125" style="5" customWidth="1"/>
    <col min="16123" max="16123" width="2.85546875" style="5" customWidth="1"/>
    <col min="16124" max="16124" width="22.7109375" style="5" bestFit="1" customWidth="1"/>
    <col min="16125" max="16125" width="4.5703125" style="5" bestFit="1" customWidth="1"/>
    <col min="16126" max="16128" width="5.85546875" style="5" customWidth="1"/>
    <col min="16129" max="16129" width="1.7109375" style="5" customWidth="1"/>
    <col min="16130" max="16136" width="5.85546875" style="5" customWidth="1"/>
    <col min="16137" max="16384" width="11.42578125" style="5"/>
  </cols>
  <sheetData>
    <row r="1" spans="1:14" ht="19.5" thickBot="1" x14ac:dyDescent="0.35">
      <c r="A1" s="378" t="s">
        <v>243</v>
      </c>
      <c r="B1" s="378"/>
      <c r="C1" s="378"/>
      <c r="D1" s="378"/>
      <c r="E1" s="378"/>
      <c r="F1" s="378"/>
      <c r="G1" s="378"/>
      <c r="H1" s="378"/>
      <c r="J1" s="179"/>
      <c r="K1" s="285" t="s">
        <v>195</v>
      </c>
      <c r="L1" s="179"/>
    </row>
    <row r="2" spans="1:14" x14ac:dyDescent="0.2">
      <c r="A2" s="378" t="s">
        <v>50</v>
      </c>
      <c r="B2" s="378"/>
      <c r="C2" s="378"/>
      <c r="D2" s="378"/>
      <c r="E2" s="378"/>
      <c r="F2" s="378"/>
      <c r="G2" s="378"/>
      <c r="H2" s="378"/>
      <c r="J2" s="179"/>
      <c r="K2" s="179"/>
      <c r="L2" s="179"/>
    </row>
    <row r="3" spans="1:14" x14ac:dyDescent="0.2">
      <c r="A3" s="378" t="s">
        <v>351</v>
      </c>
      <c r="B3" s="378"/>
      <c r="C3" s="378"/>
      <c r="D3" s="378"/>
      <c r="E3" s="378"/>
      <c r="F3" s="378"/>
      <c r="G3" s="378"/>
      <c r="H3" s="378"/>
    </row>
    <row r="4" spans="1:14" x14ac:dyDescent="0.2">
      <c r="A4" s="378" t="s">
        <v>42</v>
      </c>
      <c r="B4" s="378"/>
      <c r="C4" s="378"/>
      <c r="D4" s="378"/>
      <c r="E4" s="378"/>
      <c r="F4" s="378"/>
      <c r="G4" s="378"/>
      <c r="H4" s="378"/>
      <c r="J4" s="179"/>
      <c r="K4" s="179"/>
      <c r="L4" s="179"/>
    </row>
    <row r="5" spans="1:14" x14ac:dyDescent="0.2">
      <c r="A5" s="378" t="s">
        <v>409</v>
      </c>
      <c r="B5" s="378"/>
      <c r="C5" s="378"/>
      <c r="D5" s="378"/>
      <c r="E5" s="378"/>
      <c r="F5" s="378"/>
      <c r="G5" s="378"/>
      <c r="H5" s="378"/>
      <c r="J5" s="179"/>
      <c r="K5" s="179"/>
      <c r="L5" s="179"/>
    </row>
    <row r="6" spans="1:14" ht="13.5" thickBot="1" x14ac:dyDescent="0.25">
      <c r="A6" s="6"/>
      <c r="B6" s="6"/>
      <c r="C6" s="6"/>
      <c r="D6" s="6"/>
      <c r="E6" s="61"/>
      <c r="F6" s="61"/>
      <c r="G6" s="61"/>
      <c r="H6" s="61"/>
    </row>
    <row r="7" spans="1:14" x14ac:dyDescent="0.2">
      <c r="A7" s="355" t="s">
        <v>45</v>
      </c>
      <c r="B7" s="377" t="s">
        <v>43</v>
      </c>
      <c r="C7" s="377"/>
      <c r="D7" s="377"/>
      <c r="E7" s="62"/>
      <c r="F7" s="377" t="s">
        <v>44</v>
      </c>
      <c r="G7" s="377"/>
      <c r="H7" s="377"/>
    </row>
    <row r="8" spans="1:14" ht="13.5" thickBot="1" x14ac:dyDescent="0.25">
      <c r="A8" s="354"/>
      <c r="B8" s="63" t="s">
        <v>0</v>
      </c>
      <c r="C8" s="63" t="s">
        <v>46</v>
      </c>
      <c r="D8" s="63" t="s">
        <v>47</v>
      </c>
      <c r="E8" s="64"/>
      <c r="F8" s="63" t="s">
        <v>0</v>
      </c>
      <c r="G8" s="63" t="s">
        <v>46</v>
      </c>
      <c r="H8" s="63" t="s">
        <v>47</v>
      </c>
    </row>
    <row r="9" spans="1:14" s="3" customFormat="1" ht="15" customHeight="1" x14ac:dyDescent="0.2">
      <c r="A9" s="118" t="s">
        <v>0</v>
      </c>
      <c r="B9" s="222">
        <f>+B11+B16+B21+B25</f>
        <v>36</v>
      </c>
      <c r="C9" s="222">
        <f t="shared" ref="C9:D9" si="0">+C11+C16+C21+C25</f>
        <v>9</v>
      </c>
      <c r="D9" s="222">
        <f t="shared" si="0"/>
        <v>27</v>
      </c>
      <c r="E9" s="2"/>
      <c r="F9" s="119">
        <f>+G9+H9</f>
        <v>100</v>
      </c>
      <c r="G9" s="119">
        <f>+C9/B9*100</f>
        <v>25</v>
      </c>
      <c r="H9" s="119">
        <f>+D9/B9*100</f>
        <v>75</v>
      </c>
      <c r="J9" s="311"/>
      <c r="K9" s="315"/>
      <c r="L9" s="315"/>
      <c r="M9" s="315"/>
      <c r="N9" s="311"/>
    </row>
    <row r="10" spans="1:14" ht="15" customHeight="1" x14ac:dyDescent="0.2">
      <c r="A10" s="118"/>
      <c r="B10" s="222"/>
      <c r="C10" s="222"/>
      <c r="D10" s="222"/>
      <c r="E10" s="7"/>
      <c r="F10" s="52"/>
      <c r="G10" s="52"/>
      <c r="H10" s="52"/>
      <c r="J10" s="312"/>
      <c r="K10" s="312"/>
      <c r="L10" s="312"/>
      <c r="M10" s="312"/>
      <c r="N10" s="312"/>
    </row>
    <row r="11" spans="1:14" s="116" customFormat="1" ht="15" customHeight="1" x14ac:dyDescent="0.25">
      <c r="A11" s="118" t="s">
        <v>85</v>
      </c>
      <c r="B11" s="222">
        <v>6</v>
      </c>
      <c r="C11" s="222">
        <v>1</v>
      </c>
      <c r="D11" s="222">
        <v>5</v>
      </c>
      <c r="E11" s="11"/>
      <c r="F11" s="119">
        <f>+G11+H11</f>
        <v>100</v>
      </c>
      <c r="G11" s="119">
        <f>+C11/B11*100</f>
        <v>16.666666666666664</v>
      </c>
      <c r="H11" s="119">
        <f>+D11/B11*100</f>
        <v>83.333333333333343</v>
      </c>
      <c r="J11" s="309"/>
      <c r="K11" s="309"/>
      <c r="L11" s="309"/>
      <c r="M11" s="309"/>
      <c r="N11" s="309"/>
    </row>
    <row r="12" spans="1:14" ht="15" customHeight="1" x14ac:dyDescent="0.2">
      <c r="A12" s="120" t="s">
        <v>52</v>
      </c>
      <c r="B12" s="213">
        <v>3</v>
      </c>
      <c r="C12" s="213">
        <v>0</v>
      </c>
      <c r="D12" s="213">
        <v>3</v>
      </c>
      <c r="E12" s="7"/>
      <c r="F12" s="121">
        <f>+G12+H12</f>
        <v>100</v>
      </c>
      <c r="G12" s="121">
        <f>+C12/B12*100</f>
        <v>0</v>
      </c>
      <c r="H12" s="121">
        <f>+D12/B12*100</f>
        <v>100</v>
      </c>
      <c r="J12" s="312"/>
      <c r="K12" s="312"/>
      <c r="L12" s="312"/>
      <c r="M12" s="312"/>
      <c r="N12" s="312"/>
    </row>
    <row r="13" spans="1:14" ht="15" customHeight="1" x14ac:dyDescent="0.2">
      <c r="A13" s="120" t="s">
        <v>53</v>
      </c>
      <c r="B13" s="213">
        <v>1</v>
      </c>
      <c r="C13" s="213">
        <v>1</v>
      </c>
      <c r="D13" s="213">
        <v>0</v>
      </c>
      <c r="E13" s="7"/>
      <c r="F13" s="121">
        <f t="shared" ref="F13:F30" si="1">+G13+H13</f>
        <v>100</v>
      </c>
      <c r="G13" s="121">
        <f t="shared" ref="G13:G30" si="2">+C13/B13*100</f>
        <v>100</v>
      </c>
      <c r="H13" s="121">
        <f t="shared" ref="H13:H30" si="3">+D13/B13*100</f>
        <v>0</v>
      </c>
      <c r="J13" s="312"/>
      <c r="K13" s="312"/>
      <c r="L13" s="312"/>
      <c r="M13" s="312"/>
      <c r="N13" s="312"/>
    </row>
    <row r="14" spans="1:14" ht="15" customHeight="1" x14ac:dyDescent="0.2">
      <c r="A14" s="120" t="s">
        <v>394</v>
      </c>
      <c r="B14" s="213">
        <v>1</v>
      </c>
      <c r="C14" s="213">
        <v>0</v>
      </c>
      <c r="D14" s="213">
        <v>1</v>
      </c>
      <c r="E14" s="7"/>
      <c r="F14" s="121">
        <f t="shared" ref="F14" si="4">+G14+H14</f>
        <v>100</v>
      </c>
      <c r="G14" s="121">
        <f t="shared" ref="G14" si="5">+C14/B14*100</f>
        <v>0</v>
      </c>
      <c r="H14" s="121">
        <f t="shared" ref="H14" si="6">+D14/B14*100</f>
        <v>100</v>
      </c>
      <c r="J14" s="311"/>
      <c r="K14" s="311"/>
      <c r="L14" s="311"/>
      <c r="M14" s="311"/>
      <c r="N14" s="312"/>
    </row>
    <row r="15" spans="1:14" ht="15" customHeight="1" x14ac:dyDescent="0.25">
      <c r="A15" s="120"/>
      <c r="B15" s="213"/>
      <c r="C15" s="213"/>
      <c r="D15" s="213"/>
      <c r="E15" s="7"/>
      <c r="F15" s="121"/>
      <c r="G15" s="121"/>
      <c r="H15" s="121"/>
      <c r="J15" s="309"/>
      <c r="K15" s="309"/>
      <c r="L15" s="309"/>
      <c r="M15" s="309"/>
      <c r="N15" s="312"/>
    </row>
    <row r="16" spans="1:14" s="3" customFormat="1" ht="15" customHeight="1" x14ac:dyDescent="0.2">
      <c r="A16" s="118" t="s">
        <v>89</v>
      </c>
      <c r="B16" s="222">
        <v>2</v>
      </c>
      <c r="C16" s="222">
        <v>0</v>
      </c>
      <c r="D16" s="222">
        <v>2</v>
      </c>
      <c r="E16" s="2"/>
      <c r="F16" s="119">
        <f t="shared" si="1"/>
        <v>100</v>
      </c>
      <c r="G16" s="119">
        <f t="shared" si="2"/>
        <v>0</v>
      </c>
      <c r="H16" s="119">
        <f t="shared" si="3"/>
        <v>100</v>
      </c>
      <c r="J16" s="312"/>
      <c r="K16" s="312"/>
      <c r="L16" s="312"/>
      <c r="M16" s="312"/>
      <c r="N16" s="311"/>
    </row>
    <row r="17" spans="1:14" s="3" customFormat="1" ht="15" customHeight="1" x14ac:dyDescent="0.2">
      <c r="A17" s="120" t="s">
        <v>54</v>
      </c>
      <c r="B17" s="222">
        <v>1</v>
      </c>
      <c r="C17" s="222">
        <v>0</v>
      </c>
      <c r="D17" s="222">
        <v>1</v>
      </c>
      <c r="E17" s="2"/>
      <c r="F17" s="121">
        <f t="shared" ref="F17" si="7">+G17+H17</f>
        <v>100</v>
      </c>
      <c r="G17" s="121">
        <f t="shared" ref="G17" si="8">+C17/B17*100</f>
        <v>0</v>
      </c>
      <c r="H17" s="121">
        <f t="shared" ref="H17" si="9">+D17/B17*100</f>
        <v>100</v>
      </c>
      <c r="J17" s="311"/>
      <c r="K17" s="311"/>
      <c r="L17" s="311"/>
      <c r="M17" s="311"/>
      <c r="N17" s="311"/>
    </row>
    <row r="18" spans="1:14" s="3" customFormat="1" ht="15" customHeight="1" x14ac:dyDescent="0.2">
      <c r="A18" s="120" t="s">
        <v>55</v>
      </c>
      <c r="B18" s="222">
        <v>0</v>
      </c>
      <c r="C18" s="222">
        <v>0</v>
      </c>
      <c r="D18" s="222">
        <v>0</v>
      </c>
      <c r="E18" s="2"/>
      <c r="F18" s="222">
        <v>0</v>
      </c>
      <c r="G18" s="222">
        <v>0</v>
      </c>
      <c r="H18" s="222">
        <v>0</v>
      </c>
      <c r="J18" s="312"/>
      <c r="K18" s="312"/>
      <c r="L18" s="312"/>
      <c r="M18" s="312"/>
      <c r="N18" s="311"/>
    </row>
    <row r="19" spans="1:14" s="116" customFormat="1" ht="15" customHeight="1" x14ac:dyDescent="0.25">
      <c r="A19" s="120" t="s">
        <v>90</v>
      </c>
      <c r="B19" s="213">
        <v>1</v>
      </c>
      <c r="C19" s="213">
        <v>0</v>
      </c>
      <c r="D19" s="213">
        <v>1</v>
      </c>
      <c r="E19" s="11"/>
      <c r="F19" s="121">
        <f t="shared" si="1"/>
        <v>100</v>
      </c>
      <c r="G19" s="121">
        <f t="shared" si="2"/>
        <v>0</v>
      </c>
      <c r="H19" s="121">
        <f t="shared" si="3"/>
        <v>100</v>
      </c>
      <c r="J19" s="312"/>
      <c r="K19" s="312"/>
      <c r="L19" s="312"/>
      <c r="M19" s="312"/>
      <c r="N19" s="309"/>
    </row>
    <row r="20" spans="1:14" ht="15" customHeight="1" x14ac:dyDescent="0.2">
      <c r="A20" s="120"/>
      <c r="B20" s="213"/>
      <c r="C20" s="213"/>
      <c r="D20" s="213"/>
      <c r="E20" s="7"/>
      <c r="F20" s="121"/>
      <c r="G20" s="121"/>
      <c r="H20" s="121"/>
      <c r="J20" s="311"/>
      <c r="K20" s="311"/>
      <c r="L20" s="311"/>
      <c r="M20" s="311"/>
      <c r="N20" s="312"/>
    </row>
    <row r="21" spans="1:14" s="3" customFormat="1" ht="15" customHeight="1" x14ac:dyDescent="0.2">
      <c r="A21" s="118" t="s">
        <v>48</v>
      </c>
      <c r="B21" s="222">
        <v>14</v>
      </c>
      <c r="C21" s="222">
        <v>3</v>
      </c>
      <c r="D21" s="222">
        <v>11</v>
      </c>
      <c r="E21" s="2"/>
      <c r="F21" s="119">
        <f t="shared" si="1"/>
        <v>100</v>
      </c>
      <c r="G21" s="119">
        <f t="shared" si="2"/>
        <v>21.428571428571427</v>
      </c>
      <c r="H21" s="119">
        <f t="shared" si="3"/>
        <v>78.571428571428569</v>
      </c>
      <c r="J21" s="312"/>
      <c r="K21" s="312"/>
      <c r="L21" s="312"/>
      <c r="M21" s="312"/>
      <c r="N21" s="311"/>
    </row>
    <row r="22" spans="1:14" ht="15" customHeight="1" x14ac:dyDescent="0.2">
      <c r="A22" s="120" t="s">
        <v>111</v>
      </c>
      <c r="B22" s="213">
        <v>11</v>
      </c>
      <c r="C22" s="213">
        <v>3</v>
      </c>
      <c r="D22" s="213">
        <v>8</v>
      </c>
      <c r="E22" s="7"/>
      <c r="F22" s="121">
        <f t="shared" si="1"/>
        <v>100</v>
      </c>
      <c r="G22" s="121">
        <f t="shared" si="2"/>
        <v>27.27272727272727</v>
      </c>
      <c r="H22" s="121">
        <f t="shared" si="3"/>
        <v>72.727272727272734</v>
      </c>
      <c r="J22" s="312"/>
      <c r="K22" s="312"/>
      <c r="L22" s="312"/>
      <c r="M22" s="312"/>
      <c r="N22" s="312"/>
    </row>
    <row r="23" spans="1:14" ht="15" customHeight="1" x14ac:dyDescent="0.2">
      <c r="A23" s="120" t="s">
        <v>95</v>
      </c>
      <c r="B23" s="213">
        <v>3</v>
      </c>
      <c r="C23" s="213">
        <v>0</v>
      </c>
      <c r="D23" s="213">
        <v>3</v>
      </c>
      <c r="E23" s="7"/>
      <c r="F23" s="121">
        <f t="shared" si="1"/>
        <v>100</v>
      </c>
      <c r="G23" s="121">
        <f t="shared" si="2"/>
        <v>0</v>
      </c>
      <c r="H23" s="121">
        <f t="shared" si="3"/>
        <v>100</v>
      </c>
      <c r="J23" s="312"/>
      <c r="K23" s="312"/>
      <c r="L23" s="312"/>
      <c r="M23" s="312"/>
      <c r="N23" s="312"/>
    </row>
    <row r="24" spans="1:14" ht="15" customHeight="1" x14ac:dyDescent="0.2">
      <c r="A24" s="120"/>
      <c r="B24" s="213"/>
      <c r="C24" s="213"/>
      <c r="D24" s="213"/>
      <c r="E24" s="7"/>
      <c r="F24" s="121"/>
      <c r="G24" s="121"/>
      <c r="H24" s="121"/>
      <c r="J24" s="312"/>
      <c r="K24" s="312"/>
      <c r="L24" s="312"/>
      <c r="M24" s="312"/>
      <c r="N24" s="312"/>
    </row>
    <row r="25" spans="1:14" s="3" customFormat="1" ht="15" customHeight="1" x14ac:dyDescent="0.2">
      <c r="A25" s="118" t="s">
        <v>103</v>
      </c>
      <c r="B25" s="222">
        <v>14</v>
      </c>
      <c r="C25" s="222">
        <v>5</v>
      </c>
      <c r="D25" s="222">
        <v>9</v>
      </c>
      <c r="E25" s="2"/>
      <c r="F25" s="119">
        <f t="shared" si="1"/>
        <v>100</v>
      </c>
      <c r="G25" s="119">
        <f t="shared" si="2"/>
        <v>35.714285714285715</v>
      </c>
      <c r="H25" s="119">
        <f t="shared" si="3"/>
        <v>64.285714285714292</v>
      </c>
      <c r="J25" s="312"/>
      <c r="K25" s="312"/>
      <c r="L25" s="312"/>
      <c r="M25" s="312"/>
      <c r="N25" s="311"/>
    </row>
    <row r="26" spans="1:14" ht="15" customHeight="1" x14ac:dyDescent="0.2">
      <c r="A26" s="120" t="s">
        <v>404</v>
      </c>
      <c r="B26" s="213">
        <v>1</v>
      </c>
      <c r="C26" s="213">
        <v>0</v>
      </c>
      <c r="D26" s="213">
        <v>1</v>
      </c>
      <c r="E26" s="7"/>
      <c r="F26" s="121">
        <f t="shared" si="1"/>
        <v>100</v>
      </c>
      <c r="G26" s="121">
        <f t="shared" si="2"/>
        <v>0</v>
      </c>
      <c r="H26" s="121">
        <f t="shared" si="3"/>
        <v>100</v>
      </c>
      <c r="J26" s="312"/>
      <c r="K26" s="312"/>
      <c r="L26" s="312"/>
      <c r="M26" s="312"/>
      <c r="N26" s="312"/>
    </row>
    <row r="27" spans="1:14" ht="15" customHeight="1" x14ac:dyDescent="0.2">
      <c r="A27" s="120" t="s">
        <v>405</v>
      </c>
      <c r="B27" s="213">
        <v>2</v>
      </c>
      <c r="C27" s="213">
        <v>2</v>
      </c>
      <c r="D27" s="213">
        <v>0</v>
      </c>
      <c r="E27" s="7"/>
      <c r="F27" s="121">
        <f t="shared" si="1"/>
        <v>100</v>
      </c>
      <c r="G27" s="121">
        <f t="shared" si="2"/>
        <v>100</v>
      </c>
      <c r="H27" s="121">
        <f t="shared" si="3"/>
        <v>0</v>
      </c>
      <c r="J27" s="312"/>
      <c r="K27" s="312"/>
      <c r="L27" s="312"/>
      <c r="M27" s="312"/>
      <c r="N27" s="312"/>
    </row>
    <row r="28" spans="1:14" ht="15" customHeight="1" x14ac:dyDescent="0.2">
      <c r="A28" s="120" t="s">
        <v>406</v>
      </c>
      <c r="B28" s="213">
        <v>5</v>
      </c>
      <c r="C28" s="213">
        <v>3</v>
      </c>
      <c r="D28" s="213">
        <v>2</v>
      </c>
      <c r="E28" s="7"/>
      <c r="F28" s="121">
        <f t="shared" ref="F28" si="10">+G28+H28</f>
        <v>100</v>
      </c>
      <c r="G28" s="121">
        <f t="shared" ref="G28" si="11">+C28/B28*100</f>
        <v>60</v>
      </c>
      <c r="H28" s="121">
        <f t="shared" ref="H28" si="12">+D28/B28*100</f>
        <v>40</v>
      </c>
      <c r="J28" s="312"/>
      <c r="K28" s="312"/>
      <c r="L28" s="312"/>
      <c r="M28" s="312"/>
      <c r="N28" s="312"/>
    </row>
    <row r="29" spans="1:14" ht="15" customHeight="1" x14ac:dyDescent="0.2">
      <c r="A29" s="120" t="s">
        <v>407</v>
      </c>
      <c r="B29" s="213">
        <v>3</v>
      </c>
      <c r="C29" s="213">
        <v>0</v>
      </c>
      <c r="D29" s="213">
        <v>3</v>
      </c>
      <c r="E29" s="7"/>
      <c r="F29" s="121">
        <f t="shared" si="1"/>
        <v>100</v>
      </c>
      <c r="G29" s="121">
        <f t="shared" si="2"/>
        <v>0</v>
      </c>
      <c r="H29" s="121">
        <f t="shared" si="3"/>
        <v>100</v>
      </c>
      <c r="J29" s="312"/>
      <c r="K29" s="312"/>
      <c r="L29" s="312"/>
      <c r="M29" s="312"/>
      <c r="N29" s="312"/>
    </row>
    <row r="30" spans="1:14" ht="15" customHeight="1" thickBot="1" x14ac:dyDescent="0.25">
      <c r="A30" s="106" t="s">
        <v>408</v>
      </c>
      <c r="B30" s="107">
        <v>3</v>
      </c>
      <c r="C30" s="107">
        <v>0</v>
      </c>
      <c r="D30" s="107">
        <v>3</v>
      </c>
      <c r="E30" s="16"/>
      <c r="F30" s="122">
        <f t="shared" si="1"/>
        <v>100</v>
      </c>
      <c r="G30" s="122">
        <f t="shared" si="2"/>
        <v>0</v>
      </c>
      <c r="H30" s="122">
        <f t="shared" si="3"/>
        <v>100</v>
      </c>
      <c r="J30" s="312"/>
      <c r="K30" s="312"/>
      <c r="L30" s="312"/>
      <c r="M30" s="312"/>
      <c r="N30" s="312"/>
    </row>
    <row r="31" spans="1:14" s="123" customFormat="1" ht="15" customHeight="1" x14ac:dyDescent="0.2">
      <c r="A31" s="379" t="s">
        <v>232</v>
      </c>
      <c r="B31" s="379"/>
      <c r="C31" s="379"/>
      <c r="D31" s="379"/>
      <c r="E31" s="379"/>
      <c r="F31" s="379"/>
      <c r="G31" s="379"/>
      <c r="H31" s="379"/>
      <c r="J31" s="5"/>
      <c r="K31" s="5"/>
      <c r="L31" s="5"/>
      <c r="M31" s="5"/>
    </row>
  </sheetData>
  <mergeCells count="9">
    <mergeCell ref="A1:H1"/>
    <mergeCell ref="A31:H31"/>
    <mergeCell ref="A2:H2"/>
    <mergeCell ref="A3:H3"/>
    <mergeCell ref="A4:H4"/>
    <mergeCell ref="A5:H5"/>
    <mergeCell ref="B7:D7"/>
    <mergeCell ref="F7:H7"/>
    <mergeCell ref="A7:A8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zoomScaleNormal="100" workbookViewId="0">
      <selection activeCell="R19" sqref="R19"/>
    </sheetView>
  </sheetViews>
  <sheetFormatPr baseColWidth="10" defaultRowHeight="12.75" x14ac:dyDescent="0.2"/>
  <cols>
    <col min="1" max="1" width="13.7109375" style="18" bestFit="1" customWidth="1"/>
    <col min="2" max="2" width="5" style="19" bestFit="1" customWidth="1"/>
    <col min="3" max="3" width="7" style="19" bestFit="1" customWidth="1"/>
    <col min="4" max="4" width="9.5703125" style="19" bestFit="1" customWidth="1"/>
    <col min="5" max="5" width="7.5703125" style="19" customWidth="1"/>
    <col min="6" max="6" width="5.85546875" style="19" bestFit="1" customWidth="1"/>
    <col min="7" max="7" width="7.28515625" style="19" bestFit="1" customWidth="1"/>
    <col min="8" max="8" width="6.85546875" style="19" bestFit="1" customWidth="1"/>
    <col min="9" max="9" width="9.140625" style="19" customWidth="1"/>
    <col min="10" max="10" width="8.5703125" style="19" bestFit="1" customWidth="1"/>
    <col min="11" max="11" width="8.85546875" style="19" customWidth="1"/>
    <col min="12" max="12" width="11" style="19" customWidth="1"/>
    <col min="13" max="13" width="8.140625" style="19" bestFit="1" customWidth="1"/>
    <col min="14" max="14" width="10.5703125" style="5" customWidth="1"/>
    <col min="15" max="15" width="8.85546875" style="20" bestFit="1" customWidth="1"/>
    <col min="16" max="16" width="9.85546875" style="20" bestFit="1" customWidth="1"/>
    <col min="17" max="17" width="8.28515625" style="20" bestFit="1" customWidth="1"/>
    <col min="18" max="248" width="11.42578125" style="20"/>
    <col min="249" max="249" width="18.140625" style="20" customWidth="1"/>
    <col min="250" max="250" width="6.42578125" style="20" bestFit="1" customWidth="1"/>
    <col min="251" max="251" width="6.5703125" style="20" customWidth="1"/>
    <col min="252" max="252" width="9.7109375" style="20" customWidth="1"/>
    <col min="253" max="253" width="7.5703125" style="20" customWidth="1"/>
    <col min="254" max="254" width="6.42578125" style="20" customWidth="1"/>
    <col min="255" max="255" width="6" style="20" customWidth="1"/>
    <col min="256" max="256" width="5.7109375" style="20" customWidth="1"/>
    <col min="257" max="257" width="5.85546875" style="20" customWidth="1"/>
    <col min="258" max="259" width="6.5703125" style="20" customWidth="1"/>
    <col min="260" max="260" width="7.28515625" style="20" customWidth="1"/>
    <col min="261" max="261" width="9" style="20" customWidth="1"/>
    <col min="262" max="262" width="7" style="20" customWidth="1"/>
    <col min="263" max="504" width="11.42578125" style="20"/>
    <col min="505" max="505" width="18.140625" style="20" customWidth="1"/>
    <col min="506" max="506" width="6.42578125" style="20" bestFit="1" customWidth="1"/>
    <col min="507" max="507" width="6.5703125" style="20" customWidth="1"/>
    <col min="508" max="508" width="9.7109375" style="20" customWidth="1"/>
    <col min="509" max="509" width="7.5703125" style="20" customWidth="1"/>
    <col min="510" max="510" width="6.42578125" style="20" customWidth="1"/>
    <col min="511" max="511" width="6" style="20" customWidth="1"/>
    <col min="512" max="512" width="5.7109375" style="20" customWidth="1"/>
    <col min="513" max="513" width="5.85546875" style="20" customWidth="1"/>
    <col min="514" max="515" width="6.5703125" style="20" customWidth="1"/>
    <col min="516" max="516" width="7.28515625" style="20" customWidth="1"/>
    <col min="517" max="517" width="9" style="20" customWidth="1"/>
    <col min="518" max="518" width="7" style="20" customWidth="1"/>
    <col min="519" max="760" width="11.42578125" style="20"/>
    <col min="761" max="761" width="18.140625" style="20" customWidth="1"/>
    <col min="762" max="762" width="6.42578125" style="20" bestFit="1" customWidth="1"/>
    <col min="763" max="763" width="6.5703125" style="20" customWidth="1"/>
    <col min="764" max="764" width="9.7109375" style="20" customWidth="1"/>
    <col min="765" max="765" width="7.5703125" style="20" customWidth="1"/>
    <col min="766" max="766" width="6.42578125" style="20" customWidth="1"/>
    <col min="767" max="767" width="6" style="20" customWidth="1"/>
    <col min="768" max="768" width="5.7109375" style="20" customWidth="1"/>
    <col min="769" max="769" width="5.85546875" style="20" customWidth="1"/>
    <col min="770" max="771" width="6.5703125" style="20" customWidth="1"/>
    <col min="772" max="772" width="7.28515625" style="20" customWidth="1"/>
    <col min="773" max="773" width="9" style="20" customWidth="1"/>
    <col min="774" max="774" width="7" style="20" customWidth="1"/>
    <col min="775" max="1016" width="11.42578125" style="20"/>
    <col min="1017" max="1017" width="18.140625" style="20" customWidth="1"/>
    <col min="1018" max="1018" width="6.42578125" style="20" bestFit="1" customWidth="1"/>
    <col min="1019" max="1019" width="6.5703125" style="20" customWidth="1"/>
    <col min="1020" max="1020" width="9.7109375" style="20" customWidth="1"/>
    <col min="1021" max="1021" width="7.5703125" style="20" customWidth="1"/>
    <col min="1022" max="1022" width="6.42578125" style="20" customWidth="1"/>
    <col min="1023" max="1023" width="6" style="20" customWidth="1"/>
    <col min="1024" max="1024" width="5.7109375" style="20" customWidth="1"/>
    <col min="1025" max="1025" width="5.85546875" style="20" customWidth="1"/>
    <col min="1026" max="1027" width="6.5703125" style="20" customWidth="1"/>
    <col min="1028" max="1028" width="7.28515625" style="20" customWidth="1"/>
    <col min="1029" max="1029" width="9" style="20" customWidth="1"/>
    <col min="1030" max="1030" width="7" style="20" customWidth="1"/>
    <col min="1031" max="1272" width="11.42578125" style="20"/>
    <col min="1273" max="1273" width="18.140625" style="20" customWidth="1"/>
    <col min="1274" max="1274" width="6.42578125" style="20" bestFit="1" customWidth="1"/>
    <col min="1275" max="1275" width="6.5703125" style="20" customWidth="1"/>
    <col min="1276" max="1276" width="9.7109375" style="20" customWidth="1"/>
    <col min="1277" max="1277" width="7.5703125" style="20" customWidth="1"/>
    <col min="1278" max="1278" width="6.42578125" style="20" customWidth="1"/>
    <col min="1279" max="1279" width="6" style="20" customWidth="1"/>
    <col min="1280" max="1280" width="5.7109375" style="20" customWidth="1"/>
    <col min="1281" max="1281" width="5.85546875" style="20" customWidth="1"/>
    <col min="1282" max="1283" width="6.5703125" style="20" customWidth="1"/>
    <col min="1284" max="1284" width="7.28515625" style="20" customWidth="1"/>
    <col min="1285" max="1285" width="9" style="20" customWidth="1"/>
    <col min="1286" max="1286" width="7" style="20" customWidth="1"/>
    <col min="1287" max="1528" width="11.42578125" style="20"/>
    <col min="1529" max="1529" width="18.140625" style="20" customWidth="1"/>
    <col min="1530" max="1530" width="6.42578125" style="20" bestFit="1" customWidth="1"/>
    <col min="1531" max="1531" width="6.5703125" style="20" customWidth="1"/>
    <col min="1532" max="1532" width="9.7109375" style="20" customWidth="1"/>
    <col min="1533" max="1533" width="7.5703125" style="20" customWidth="1"/>
    <col min="1534" max="1534" width="6.42578125" style="20" customWidth="1"/>
    <col min="1535" max="1535" width="6" style="20" customWidth="1"/>
    <col min="1536" max="1536" width="5.7109375" style="20" customWidth="1"/>
    <col min="1537" max="1537" width="5.85546875" style="20" customWidth="1"/>
    <col min="1538" max="1539" width="6.5703125" style="20" customWidth="1"/>
    <col min="1540" max="1540" width="7.28515625" style="20" customWidth="1"/>
    <col min="1541" max="1541" width="9" style="20" customWidth="1"/>
    <col min="1542" max="1542" width="7" style="20" customWidth="1"/>
    <col min="1543" max="1784" width="11.42578125" style="20"/>
    <col min="1785" max="1785" width="18.140625" style="20" customWidth="1"/>
    <col min="1786" max="1786" width="6.42578125" style="20" bestFit="1" customWidth="1"/>
    <col min="1787" max="1787" width="6.5703125" style="20" customWidth="1"/>
    <col min="1788" max="1788" width="9.7109375" style="20" customWidth="1"/>
    <col min="1789" max="1789" width="7.5703125" style="20" customWidth="1"/>
    <col min="1790" max="1790" width="6.42578125" style="20" customWidth="1"/>
    <col min="1791" max="1791" width="6" style="20" customWidth="1"/>
    <col min="1792" max="1792" width="5.7109375" style="20" customWidth="1"/>
    <col min="1793" max="1793" width="5.85546875" style="20" customWidth="1"/>
    <col min="1794" max="1795" width="6.5703125" style="20" customWidth="1"/>
    <col min="1796" max="1796" width="7.28515625" style="20" customWidth="1"/>
    <col min="1797" max="1797" width="9" style="20" customWidth="1"/>
    <col min="1798" max="1798" width="7" style="20" customWidth="1"/>
    <col min="1799" max="2040" width="11.42578125" style="20"/>
    <col min="2041" max="2041" width="18.140625" style="20" customWidth="1"/>
    <col min="2042" max="2042" width="6.42578125" style="20" bestFit="1" customWidth="1"/>
    <col min="2043" max="2043" width="6.5703125" style="20" customWidth="1"/>
    <col min="2044" max="2044" width="9.7109375" style="20" customWidth="1"/>
    <col min="2045" max="2045" width="7.5703125" style="20" customWidth="1"/>
    <col min="2046" max="2046" width="6.42578125" style="20" customWidth="1"/>
    <col min="2047" max="2047" width="6" style="20" customWidth="1"/>
    <col min="2048" max="2048" width="5.7109375" style="20" customWidth="1"/>
    <col min="2049" max="2049" width="5.85546875" style="20" customWidth="1"/>
    <col min="2050" max="2051" width="6.5703125" style="20" customWidth="1"/>
    <col min="2052" max="2052" width="7.28515625" style="20" customWidth="1"/>
    <col min="2053" max="2053" width="9" style="20" customWidth="1"/>
    <col min="2054" max="2054" width="7" style="20" customWidth="1"/>
    <col min="2055" max="2296" width="11.42578125" style="20"/>
    <col min="2297" max="2297" width="18.140625" style="20" customWidth="1"/>
    <col min="2298" max="2298" width="6.42578125" style="20" bestFit="1" customWidth="1"/>
    <col min="2299" max="2299" width="6.5703125" style="20" customWidth="1"/>
    <col min="2300" max="2300" width="9.7109375" style="20" customWidth="1"/>
    <col min="2301" max="2301" width="7.5703125" style="20" customWidth="1"/>
    <col min="2302" max="2302" width="6.42578125" style="20" customWidth="1"/>
    <col min="2303" max="2303" width="6" style="20" customWidth="1"/>
    <col min="2304" max="2304" width="5.7109375" style="20" customWidth="1"/>
    <col min="2305" max="2305" width="5.85546875" style="20" customWidth="1"/>
    <col min="2306" max="2307" width="6.5703125" style="20" customWidth="1"/>
    <col min="2308" max="2308" width="7.28515625" style="20" customWidth="1"/>
    <col min="2309" max="2309" width="9" style="20" customWidth="1"/>
    <col min="2310" max="2310" width="7" style="20" customWidth="1"/>
    <col min="2311" max="2552" width="11.42578125" style="20"/>
    <col min="2553" max="2553" width="18.140625" style="20" customWidth="1"/>
    <col min="2554" max="2554" width="6.42578125" style="20" bestFit="1" customWidth="1"/>
    <col min="2555" max="2555" width="6.5703125" style="20" customWidth="1"/>
    <col min="2556" max="2556" width="9.7109375" style="20" customWidth="1"/>
    <col min="2557" max="2557" width="7.5703125" style="20" customWidth="1"/>
    <col min="2558" max="2558" width="6.42578125" style="20" customWidth="1"/>
    <col min="2559" max="2559" width="6" style="20" customWidth="1"/>
    <col min="2560" max="2560" width="5.7109375" style="20" customWidth="1"/>
    <col min="2561" max="2561" width="5.85546875" style="20" customWidth="1"/>
    <col min="2562" max="2563" width="6.5703125" style="20" customWidth="1"/>
    <col min="2564" max="2564" width="7.28515625" style="20" customWidth="1"/>
    <col min="2565" max="2565" width="9" style="20" customWidth="1"/>
    <col min="2566" max="2566" width="7" style="20" customWidth="1"/>
    <col min="2567" max="2808" width="11.42578125" style="20"/>
    <col min="2809" max="2809" width="18.140625" style="20" customWidth="1"/>
    <col min="2810" max="2810" width="6.42578125" style="20" bestFit="1" customWidth="1"/>
    <col min="2811" max="2811" width="6.5703125" style="20" customWidth="1"/>
    <col min="2812" max="2812" width="9.7109375" style="20" customWidth="1"/>
    <col min="2813" max="2813" width="7.5703125" style="20" customWidth="1"/>
    <col min="2814" max="2814" width="6.42578125" style="20" customWidth="1"/>
    <col min="2815" max="2815" width="6" style="20" customWidth="1"/>
    <col min="2816" max="2816" width="5.7109375" style="20" customWidth="1"/>
    <col min="2817" max="2817" width="5.85546875" style="20" customWidth="1"/>
    <col min="2818" max="2819" width="6.5703125" style="20" customWidth="1"/>
    <col min="2820" max="2820" width="7.28515625" style="20" customWidth="1"/>
    <col min="2821" max="2821" width="9" style="20" customWidth="1"/>
    <col min="2822" max="2822" width="7" style="20" customWidth="1"/>
    <col min="2823" max="3064" width="11.42578125" style="20"/>
    <col min="3065" max="3065" width="18.140625" style="20" customWidth="1"/>
    <col min="3066" max="3066" width="6.42578125" style="20" bestFit="1" customWidth="1"/>
    <col min="3067" max="3067" width="6.5703125" style="20" customWidth="1"/>
    <col min="3068" max="3068" width="9.7109375" style="20" customWidth="1"/>
    <col min="3069" max="3069" width="7.5703125" style="20" customWidth="1"/>
    <col min="3070" max="3070" width="6.42578125" style="20" customWidth="1"/>
    <col min="3071" max="3071" width="6" style="20" customWidth="1"/>
    <col min="3072" max="3072" width="5.7109375" style="20" customWidth="1"/>
    <col min="3073" max="3073" width="5.85546875" style="20" customWidth="1"/>
    <col min="3074" max="3075" width="6.5703125" style="20" customWidth="1"/>
    <col min="3076" max="3076" width="7.28515625" style="20" customWidth="1"/>
    <col min="3077" max="3077" width="9" style="20" customWidth="1"/>
    <col min="3078" max="3078" width="7" style="20" customWidth="1"/>
    <col min="3079" max="3320" width="11.42578125" style="20"/>
    <col min="3321" max="3321" width="18.140625" style="20" customWidth="1"/>
    <col min="3322" max="3322" width="6.42578125" style="20" bestFit="1" customWidth="1"/>
    <col min="3323" max="3323" width="6.5703125" style="20" customWidth="1"/>
    <col min="3324" max="3324" width="9.7109375" style="20" customWidth="1"/>
    <col min="3325" max="3325" width="7.5703125" style="20" customWidth="1"/>
    <col min="3326" max="3326" width="6.42578125" style="20" customWidth="1"/>
    <col min="3327" max="3327" width="6" style="20" customWidth="1"/>
    <col min="3328" max="3328" width="5.7109375" style="20" customWidth="1"/>
    <col min="3329" max="3329" width="5.85546875" style="20" customWidth="1"/>
    <col min="3330" max="3331" width="6.5703125" style="20" customWidth="1"/>
    <col min="3332" max="3332" width="7.28515625" style="20" customWidth="1"/>
    <col min="3333" max="3333" width="9" style="20" customWidth="1"/>
    <col min="3334" max="3334" width="7" style="20" customWidth="1"/>
    <col min="3335" max="3576" width="11.42578125" style="20"/>
    <col min="3577" max="3577" width="18.140625" style="20" customWidth="1"/>
    <col min="3578" max="3578" width="6.42578125" style="20" bestFit="1" customWidth="1"/>
    <col min="3579" max="3579" width="6.5703125" style="20" customWidth="1"/>
    <col min="3580" max="3580" width="9.7109375" style="20" customWidth="1"/>
    <col min="3581" max="3581" width="7.5703125" style="20" customWidth="1"/>
    <col min="3582" max="3582" width="6.42578125" style="20" customWidth="1"/>
    <col min="3583" max="3583" width="6" style="20" customWidth="1"/>
    <col min="3584" max="3584" width="5.7109375" style="20" customWidth="1"/>
    <col min="3585" max="3585" width="5.85546875" style="20" customWidth="1"/>
    <col min="3586" max="3587" width="6.5703125" style="20" customWidth="1"/>
    <col min="3588" max="3588" width="7.28515625" style="20" customWidth="1"/>
    <col min="3589" max="3589" width="9" style="20" customWidth="1"/>
    <col min="3590" max="3590" width="7" style="20" customWidth="1"/>
    <col min="3591" max="3832" width="11.42578125" style="20"/>
    <col min="3833" max="3833" width="18.140625" style="20" customWidth="1"/>
    <col min="3834" max="3834" width="6.42578125" style="20" bestFit="1" customWidth="1"/>
    <col min="3835" max="3835" width="6.5703125" style="20" customWidth="1"/>
    <col min="3836" max="3836" width="9.7109375" style="20" customWidth="1"/>
    <col min="3837" max="3837" width="7.5703125" style="20" customWidth="1"/>
    <col min="3838" max="3838" width="6.42578125" style="20" customWidth="1"/>
    <col min="3839" max="3839" width="6" style="20" customWidth="1"/>
    <col min="3840" max="3840" width="5.7109375" style="20" customWidth="1"/>
    <col min="3841" max="3841" width="5.85546875" style="20" customWidth="1"/>
    <col min="3842" max="3843" width="6.5703125" style="20" customWidth="1"/>
    <col min="3844" max="3844" width="7.28515625" style="20" customWidth="1"/>
    <col min="3845" max="3845" width="9" style="20" customWidth="1"/>
    <col min="3846" max="3846" width="7" style="20" customWidth="1"/>
    <col min="3847" max="4088" width="11.42578125" style="20"/>
    <col min="4089" max="4089" width="18.140625" style="20" customWidth="1"/>
    <col min="4090" max="4090" width="6.42578125" style="20" bestFit="1" customWidth="1"/>
    <col min="4091" max="4091" width="6.5703125" style="20" customWidth="1"/>
    <col min="4092" max="4092" width="9.7109375" style="20" customWidth="1"/>
    <col min="4093" max="4093" width="7.5703125" style="20" customWidth="1"/>
    <col min="4094" max="4094" width="6.42578125" style="20" customWidth="1"/>
    <col min="4095" max="4095" width="6" style="20" customWidth="1"/>
    <col min="4096" max="4096" width="5.7109375" style="20" customWidth="1"/>
    <col min="4097" max="4097" width="5.85546875" style="20" customWidth="1"/>
    <col min="4098" max="4099" width="6.5703125" style="20" customWidth="1"/>
    <col min="4100" max="4100" width="7.28515625" style="20" customWidth="1"/>
    <col min="4101" max="4101" width="9" style="20" customWidth="1"/>
    <col min="4102" max="4102" width="7" style="20" customWidth="1"/>
    <col min="4103" max="4344" width="11.42578125" style="20"/>
    <col min="4345" max="4345" width="18.140625" style="20" customWidth="1"/>
    <col min="4346" max="4346" width="6.42578125" style="20" bestFit="1" customWidth="1"/>
    <col min="4347" max="4347" width="6.5703125" style="20" customWidth="1"/>
    <col min="4348" max="4348" width="9.7109375" style="20" customWidth="1"/>
    <col min="4349" max="4349" width="7.5703125" style="20" customWidth="1"/>
    <col min="4350" max="4350" width="6.42578125" style="20" customWidth="1"/>
    <col min="4351" max="4351" width="6" style="20" customWidth="1"/>
    <col min="4352" max="4352" width="5.7109375" style="20" customWidth="1"/>
    <col min="4353" max="4353" width="5.85546875" style="20" customWidth="1"/>
    <col min="4354" max="4355" width="6.5703125" style="20" customWidth="1"/>
    <col min="4356" max="4356" width="7.28515625" style="20" customWidth="1"/>
    <col min="4357" max="4357" width="9" style="20" customWidth="1"/>
    <col min="4358" max="4358" width="7" style="20" customWidth="1"/>
    <col min="4359" max="4600" width="11.42578125" style="20"/>
    <col min="4601" max="4601" width="18.140625" style="20" customWidth="1"/>
    <col min="4602" max="4602" width="6.42578125" style="20" bestFit="1" customWidth="1"/>
    <col min="4603" max="4603" width="6.5703125" style="20" customWidth="1"/>
    <col min="4604" max="4604" width="9.7109375" style="20" customWidth="1"/>
    <col min="4605" max="4605" width="7.5703125" style="20" customWidth="1"/>
    <col min="4606" max="4606" width="6.42578125" style="20" customWidth="1"/>
    <col min="4607" max="4607" width="6" style="20" customWidth="1"/>
    <col min="4608" max="4608" width="5.7109375" style="20" customWidth="1"/>
    <col min="4609" max="4609" width="5.85546875" style="20" customWidth="1"/>
    <col min="4610" max="4611" width="6.5703125" style="20" customWidth="1"/>
    <col min="4612" max="4612" width="7.28515625" style="20" customWidth="1"/>
    <col min="4613" max="4613" width="9" style="20" customWidth="1"/>
    <col min="4614" max="4614" width="7" style="20" customWidth="1"/>
    <col min="4615" max="4856" width="11.42578125" style="20"/>
    <col min="4857" max="4857" width="18.140625" style="20" customWidth="1"/>
    <col min="4858" max="4858" width="6.42578125" style="20" bestFit="1" customWidth="1"/>
    <col min="4859" max="4859" width="6.5703125" style="20" customWidth="1"/>
    <col min="4860" max="4860" width="9.7109375" style="20" customWidth="1"/>
    <col min="4861" max="4861" width="7.5703125" style="20" customWidth="1"/>
    <col min="4862" max="4862" width="6.42578125" style="20" customWidth="1"/>
    <col min="4863" max="4863" width="6" style="20" customWidth="1"/>
    <col min="4864" max="4864" width="5.7109375" style="20" customWidth="1"/>
    <col min="4865" max="4865" width="5.85546875" style="20" customWidth="1"/>
    <col min="4866" max="4867" width="6.5703125" style="20" customWidth="1"/>
    <col min="4868" max="4868" width="7.28515625" style="20" customWidth="1"/>
    <col min="4869" max="4869" width="9" style="20" customWidth="1"/>
    <col min="4870" max="4870" width="7" style="20" customWidth="1"/>
    <col min="4871" max="5112" width="11.42578125" style="20"/>
    <col min="5113" max="5113" width="18.140625" style="20" customWidth="1"/>
    <col min="5114" max="5114" width="6.42578125" style="20" bestFit="1" customWidth="1"/>
    <col min="5115" max="5115" width="6.5703125" style="20" customWidth="1"/>
    <col min="5116" max="5116" width="9.7109375" style="20" customWidth="1"/>
    <col min="5117" max="5117" width="7.5703125" style="20" customWidth="1"/>
    <col min="5118" max="5118" width="6.42578125" style="20" customWidth="1"/>
    <col min="5119" max="5119" width="6" style="20" customWidth="1"/>
    <col min="5120" max="5120" width="5.7109375" style="20" customWidth="1"/>
    <col min="5121" max="5121" width="5.85546875" style="20" customWidth="1"/>
    <col min="5122" max="5123" width="6.5703125" style="20" customWidth="1"/>
    <col min="5124" max="5124" width="7.28515625" style="20" customWidth="1"/>
    <col min="5125" max="5125" width="9" style="20" customWidth="1"/>
    <col min="5126" max="5126" width="7" style="20" customWidth="1"/>
    <col min="5127" max="5368" width="11.42578125" style="20"/>
    <col min="5369" max="5369" width="18.140625" style="20" customWidth="1"/>
    <col min="5370" max="5370" width="6.42578125" style="20" bestFit="1" customWidth="1"/>
    <col min="5371" max="5371" width="6.5703125" style="20" customWidth="1"/>
    <col min="5372" max="5372" width="9.7109375" style="20" customWidth="1"/>
    <col min="5373" max="5373" width="7.5703125" style="20" customWidth="1"/>
    <col min="5374" max="5374" width="6.42578125" style="20" customWidth="1"/>
    <col min="5375" max="5375" width="6" style="20" customWidth="1"/>
    <col min="5376" max="5376" width="5.7109375" style="20" customWidth="1"/>
    <col min="5377" max="5377" width="5.85546875" style="20" customWidth="1"/>
    <col min="5378" max="5379" width="6.5703125" style="20" customWidth="1"/>
    <col min="5380" max="5380" width="7.28515625" style="20" customWidth="1"/>
    <col min="5381" max="5381" width="9" style="20" customWidth="1"/>
    <col min="5382" max="5382" width="7" style="20" customWidth="1"/>
    <col min="5383" max="5624" width="11.42578125" style="20"/>
    <col min="5625" max="5625" width="18.140625" style="20" customWidth="1"/>
    <col min="5626" max="5626" width="6.42578125" style="20" bestFit="1" customWidth="1"/>
    <col min="5627" max="5627" width="6.5703125" style="20" customWidth="1"/>
    <col min="5628" max="5628" width="9.7109375" style="20" customWidth="1"/>
    <col min="5629" max="5629" width="7.5703125" style="20" customWidth="1"/>
    <col min="5630" max="5630" width="6.42578125" style="20" customWidth="1"/>
    <col min="5631" max="5631" width="6" style="20" customWidth="1"/>
    <col min="5632" max="5632" width="5.7109375" style="20" customWidth="1"/>
    <col min="5633" max="5633" width="5.85546875" style="20" customWidth="1"/>
    <col min="5634" max="5635" width="6.5703125" style="20" customWidth="1"/>
    <col min="5636" max="5636" width="7.28515625" style="20" customWidth="1"/>
    <col min="5637" max="5637" width="9" style="20" customWidth="1"/>
    <col min="5638" max="5638" width="7" style="20" customWidth="1"/>
    <col min="5639" max="5880" width="11.42578125" style="20"/>
    <col min="5881" max="5881" width="18.140625" style="20" customWidth="1"/>
    <col min="5882" max="5882" width="6.42578125" style="20" bestFit="1" customWidth="1"/>
    <col min="5883" max="5883" width="6.5703125" style="20" customWidth="1"/>
    <col min="5884" max="5884" width="9.7109375" style="20" customWidth="1"/>
    <col min="5885" max="5885" width="7.5703125" style="20" customWidth="1"/>
    <col min="5886" max="5886" width="6.42578125" style="20" customWidth="1"/>
    <col min="5887" max="5887" width="6" style="20" customWidth="1"/>
    <col min="5888" max="5888" width="5.7109375" style="20" customWidth="1"/>
    <col min="5889" max="5889" width="5.85546875" style="20" customWidth="1"/>
    <col min="5890" max="5891" width="6.5703125" style="20" customWidth="1"/>
    <col min="5892" max="5892" width="7.28515625" style="20" customWidth="1"/>
    <col min="5893" max="5893" width="9" style="20" customWidth="1"/>
    <col min="5894" max="5894" width="7" style="20" customWidth="1"/>
    <col min="5895" max="6136" width="11.42578125" style="20"/>
    <col min="6137" max="6137" width="18.140625" style="20" customWidth="1"/>
    <col min="6138" max="6138" width="6.42578125" style="20" bestFit="1" customWidth="1"/>
    <col min="6139" max="6139" width="6.5703125" style="20" customWidth="1"/>
    <col min="6140" max="6140" width="9.7109375" style="20" customWidth="1"/>
    <col min="6141" max="6141" width="7.5703125" style="20" customWidth="1"/>
    <col min="6142" max="6142" width="6.42578125" style="20" customWidth="1"/>
    <col min="6143" max="6143" width="6" style="20" customWidth="1"/>
    <col min="6144" max="6144" width="5.7109375" style="20" customWidth="1"/>
    <col min="6145" max="6145" width="5.85546875" style="20" customWidth="1"/>
    <col min="6146" max="6147" width="6.5703125" style="20" customWidth="1"/>
    <col min="6148" max="6148" width="7.28515625" style="20" customWidth="1"/>
    <col min="6149" max="6149" width="9" style="20" customWidth="1"/>
    <col min="6150" max="6150" width="7" style="20" customWidth="1"/>
    <col min="6151" max="6392" width="11.42578125" style="20"/>
    <col min="6393" max="6393" width="18.140625" style="20" customWidth="1"/>
    <col min="6394" max="6394" width="6.42578125" style="20" bestFit="1" customWidth="1"/>
    <col min="6395" max="6395" width="6.5703125" style="20" customWidth="1"/>
    <col min="6396" max="6396" width="9.7109375" style="20" customWidth="1"/>
    <col min="6397" max="6397" width="7.5703125" style="20" customWidth="1"/>
    <col min="6398" max="6398" width="6.42578125" style="20" customWidth="1"/>
    <col min="6399" max="6399" width="6" style="20" customWidth="1"/>
    <col min="6400" max="6400" width="5.7109375" style="20" customWidth="1"/>
    <col min="6401" max="6401" width="5.85546875" style="20" customWidth="1"/>
    <col min="6402" max="6403" width="6.5703125" style="20" customWidth="1"/>
    <col min="6404" max="6404" width="7.28515625" style="20" customWidth="1"/>
    <col min="6405" max="6405" width="9" style="20" customWidth="1"/>
    <col min="6406" max="6406" width="7" style="20" customWidth="1"/>
    <col min="6407" max="6648" width="11.42578125" style="20"/>
    <col min="6649" max="6649" width="18.140625" style="20" customWidth="1"/>
    <col min="6650" max="6650" width="6.42578125" style="20" bestFit="1" customWidth="1"/>
    <col min="6651" max="6651" width="6.5703125" style="20" customWidth="1"/>
    <col min="6652" max="6652" width="9.7109375" style="20" customWidth="1"/>
    <col min="6653" max="6653" width="7.5703125" style="20" customWidth="1"/>
    <col min="6654" max="6654" width="6.42578125" style="20" customWidth="1"/>
    <col min="6655" max="6655" width="6" style="20" customWidth="1"/>
    <col min="6656" max="6656" width="5.7109375" style="20" customWidth="1"/>
    <col min="6657" max="6657" width="5.85546875" style="20" customWidth="1"/>
    <col min="6658" max="6659" width="6.5703125" style="20" customWidth="1"/>
    <col min="6660" max="6660" width="7.28515625" style="20" customWidth="1"/>
    <col min="6661" max="6661" width="9" style="20" customWidth="1"/>
    <col min="6662" max="6662" width="7" style="20" customWidth="1"/>
    <col min="6663" max="6904" width="11.42578125" style="20"/>
    <col min="6905" max="6905" width="18.140625" style="20" customWidth="1"/>
    <col min="6906" max="6906" width="6.42578125" style="20" bestFit="1" customWidth="1"/>
    <col min="6907" max="6907" width="6.5703125" style="20" customWidth="1"/>
    <col min="6908" max="6908" width="9.7109375" style="20" customWidth="1"/>
    <col min="6909" max="6909" width="7.5703125" style="20" customWidth="1"/>
    <col min="6910" max="6910" width="6.42578125" style="20" customWidth="1"/>
    <col min="6911" max="6911" width="6" style="20" customWidth="1"/>
    <col min="6912" max="6912" width="5.7109375" style="20" customWidth="1"/>
    <col min="6913" max="6913" width="5.85546875" style="20" customWidth="1"/>
    <col min="6914" max="6915" width="6.5703125" style="20" customWidth="1"/>
    <col min="6916" max="6916" width="7.28515625" style="20" customWidth="1"/>
    <col min="6917" max="6917" width="9" style="20" customWidth="1"/>
    <col min="6918" max="6918" width="7" style="20" customWidth="1"/>
    <col min="6919" max="7160" width="11.42578125" style="20"/>
    <col min="7161" max="7161" width="18.140625" style="20" customWidth="1"/>
    <col min="7162" max="7162" width="6.42578125" style="20" bestFit="1" customWidth="1"/>
    <col min="7163" max="7163" width="6.5703125" style="20" customWidth="1"/>
    <col min="7164" max="7164" width="9.7109375" style="20" customWidth="1"/>
    <col min="7165" max="7165" width="7.5703125" style="20" customWidth="1"/>
    <col min="7166" max="7166" width="6.42578125" style="20" customWidth="1"/>
    <col min="7167" max="7167" width="6" style="20" customWidth="1"/>
    <col min="7168" max="7168" width="5.7109375" style="20" customWidth="1"/>
    <col min="7169" max="7169" width="5.85546875" style="20" customWidth="1"/>
    <col min="7170" max="7171" width="6.5703125" style="20" customWidth="1"/>
    <col min="7172" max="7172" width="7.28515625" style="20" customWidth="1"/>
    <col min="7173" max="7173" width="9" style="20" customWidth="1"/>
    <col min="7174" max="7174" width="7" style="20" customWidth="1"/>
    <col min="7175" max="7416" width="11.42578125" style="20"/>
    <col min="7417" max="7417" width="18.140625" style="20" customWidth="1"/>
    <col min="7418" max="7418" width="6.42578125" style="20" bestFit="1" customWidth="1"/>
    <col min="7419" max="7419" width="6.5703125" style="20" customWidth="1"/>
    <col min="7420" max="7420" width="9.7109375" style="20" customWidth="1"/>
    <col min="7421" max="7421" width="7.5703125" style="20" customWidth="1"/>
    <col min="7422" max="7422" width="6.42578125" style="20" customWidth="1"/>
    <col min="7423" max="7423" width="6" style="20" customWidth="1"/>
    <col min="7424" max="7424" width="5.7109375" style="20" customWidth="1"/>
    <col min="7425" max="7425" width="5.85546875" style="20" customWidth="1"/>
    <col min="7426" max="7427" width="6.5703125" style="20" customWidth="1"/>
    <col min="7428" max="7428" width="7.28515625" style="20" customWidth="1"/>
    <col min="7429" max="7429" width="9" style="20" customWidth="1"/>
    <col min="7430" max="7430" width="7" style="20" customWidth="1"/>
    <col min="7431" max="7672" width="11.42578125" style="20"/>
    <col min="7673" max="7673" width="18.140625" style="20" customWidth="1"/>
    <col min="7674" max="7674" width="6.42578125" style="20" bestFit="1" customWidth="1"/>
    <col min="7675" max="7675" width="6.5703125" style="20" customWidth="1"/>
    <col min="7676" max="7676" width="9.7109375" style="20" customWidth="1"/>
    <col min="7677" max="7677" width="7.5703125" style="20" customWidth="1"/>
    <col min="7678" max="7678" width="6.42578125" style="20" customWidth="1"/>
    <col min="7679" max="7679" width="6" style="20" customWidth="1"/>
    <col min="7680" max="7680" width="5.7109375" style="20" customWidth="1"/>
    <col min="7681" max="7681" width="5.85546875" style="20" customWidth="1"/>
    <col min="7682" max="7683" width="6.5703125" style="20" customWidth="1"/>
    <col min="7684" max="7684" width="7.28515625" style="20" customWidth="1"/>
    <col min="7685" max="7685" width="9" style="20" customWidth="1"/>
    <col min="7686" max="7686" width="7" style="20" customWidth="1"/>
    <col min="7687" max="7928" width="11.42578125" style="20"/>
    <col min="7929" max="7929" width="18.140625" style="20" customWidth="1"/>
    <col min="7930" max="7930" width="6.42578125" style="20" bestFit="1" customWidth="1"/>
    <col min="7931" max="7931" width="6.5703125" style="20" customWidth="1"/>
    <col min="7932" max="7932" width="9.7109375" style="20" customWidth="1"/>
    <col min="7933" max="7933" width="7.5703125" style="20" customWidth="1"/>
    <col min="7934" max="7934" width="6.42578125" style="20" customWidth="1"/>
    <col min="7935" max="7935" width="6" style="20" customWidth="1"/>
    <col min="7936" max="7936" width="5.7109375" style="20" customWidth="1"/>
    <col min="7937" max="7937" width="5.85546875" style="20" customWidth="1"/>
    <col min="7938" max="7939" width="6.5703125" style="20" customWidth="1"/>
    <col min="7940" max="7940" width="7.28515625" style="20" customWidth="1"/>
    <col min="7941" max="7941" width="9" style="20" customWidth="1"/>
    <col min="7942" max="7942" width="7" style="20" customWidth="1"/>
    <col min="7943" max="8184" width="11.42578125" style="20"/>
    <col min="8185" max="8185" width="18.140625" style="20" customWidth="1"/>
    <col min="8186" max="8186" width="6.42578125" style="20" bestFit="1" customWidth="1"/>
    <col min="8187" max="8187" width="6.5703125" style="20" customWidth="1"/>
    <col min="8188" max="8188" width="9.7109375" style="20" customWidth="1"/>
    <col min="8189" max="8189" width="7.5703125" style="20" customWidth="1"/>
    <col min="8190" max="8190" width="6.42578125" style="20" customWidth="1"/>
    <col min="8191" max="8191" width="6" style="20" customWidth="1"/>
    <col min="8192" max="8192" width="5.7109375" style="20" customWidth="1"/>
    <col min="8193" max="8193" width="5.85546875" style="20" customWidth="1"/>
    <col min="8194" max="8195" width="6.5703125" style="20" customWidth="1"/>
    <col min="8196" max="8196" width="7.28515625" style="20" customWidth="1"/>
    <col min="8197" max="8197" width="9" style="20" customWidth="1"/>
    <col min="8198" max="8198" width="7" style="20" customWidth="1"/>
    <col min="8199" max="8440" width="11.42578125" style="20"/>
    <col min="8441" max="8441" width="18.140625" style="20" customWidth="1"/>
    <col min="8442" max="8442" width="6.42578125" style="20" bestFit="1" customWidth="1"/>
    <col min="8443" max="8443" width="6.5703125" style="20" customWidth="1"/>
    <col min="8444" max="8444" width="9.7109375" style="20" customWidth="1"/>
    <col min="8445" max="8445" width="7.5703125" style="20" customWidth="1"/>
    <col min="8446" max="8446" width="6.42578125" style="20" customWidth="1"/>
    <col min="8447" max="8447" width="6" style="20" customWidth="1"/>
    <col min="8448" max="8448" width="5.7109375" style="20" customWidth="1"/>
    <col min="8449" max="8449" width="5.85546875" style="20" customWidth="1"/>
    <col min="8450" max="8451" width="6.5703125" style="20" customWidth="1"/>
    <col min="8452" max="8452" width="7.28515625" style="20" customWidth="1"/>
    <col min="8453" max="8453" width="9" style="20" customWidth="1"/>
    <col min="8454" max="8454" width="7" style="20" customWidth="1"/>
    <col min="8455" max="8696" width="11.42578125" style="20"/>
    <col min="8697" max="8697" width="18.140625" style="20" customWidth="1"/>
    <col min="8698" max="8698" width="6.42578125" style="20" bestFit="1" customWidth="1"/>
    <col min="8699" max="8699" width="6.5703125" style="20" customWidth="1"/>
    <col min="8700" max="8700" width="9.7109375" style="20" customWidth="1"/>
    <col min="8701" max="8701" width="7.5703125" style="20" customWidth="1"/>
    <col min="8702" max="8702" width="6.42578125" style="20" customWidth="1"/>
    <col min="8703" max="8703" width="6" style="20" customWidth="1"/>
    <col min="8704" max="8704" width="5.7109375" style="20" customWidth="1"/>
    <col min="8705" max="8705" width="5.85546875" style="20" customWidth="1"/>
    <col min="8706" max="8707" width="6.5703125" style="20" customWidth="1"/>
    <col min="8708" max="8708" width="7.28515625" style="20" customWidth="1"/>
    <col min="8709" max="8709" width="9" style="20" customWidth="1"/>
    <col min="8710" max="8710" width="7" style="20" customWidth="1"/>
    <col min="8711" max="8952" width="11.42578125" style="20"/>
    <col min="8953" max="8953" width="18.140625" style="20" customWidth="1"/>
    <col min="8954" max="8954" width="6.42578125" style="20" bestFit="1" customWidth="1"/>
    <col min="8955" max="8955" width="6.5703125" style="20" customWidth="1"/>
    <col min="8956" max="8956" width="9.7109375" style="20" customWidth="1"/>
    <col min="8957" max="8957" width="7.5703125" style="20" customWidth="1"/>
    <col min="8958" max="8958" width="6.42578125" style="20" customWidth="1"/>
    <col min="8959" max="8959" width="6" style="20" customWidth="1"/>
    <col min="8960" max="8960" width="5.7109375" style="20" customWidth="1"/>
    <col min="8961" max="8961" width="5.85546875" style="20" customWidth="1"/>
    <col min="8962" max="8963" width="6.5703125" style="20" customWidth="1"/>
    <col min="8964" max="8964" width="7.28515625" style="20" customWidth="1"/>
    <col min="8965" max="8965" width="9" style="20" customWidth="1"/>
    <col min="8966" max="8966" width="7" style="20" customWidth="1"/>
    <col min="8967" max="9208" width="11.42578125" style="20"/>
    <col min="9209" max="9209" width="18.140625" style="20" customWidth="1"/>
    <col min="9210" max="9210" width="6.42578125" style="20" bestFit="1" customWidth="1"/>
    <col min="9211" max="9211" width="6.5703125" style="20" customWidth="1"/>
    <col min="9212" max="9212" width="9.7109375" style="20" customWidth="1"/>
    <col min="9213" max="9213" width="7.5703125" style="20" customWidth="1"/>
    <col min="9214" max="9214" width="6.42578125" style="20" customWidth="1"/>
    <col min="9215" max="9215" width="6" style="20" customWidth="1"/>
    <col min="9216" max="9216" width="5.7109375" style="20" customWidth="1"/>
    <col min="9217" max="9217" width="5.85546875" style="20" customWidth="1"/>
    <col min="9218" max="9219" width="6.5703125" style="20" customWidth="1"/>
    <col min="9220" max="9220" width="7.28515625" style="20" customWidth="1"/>
    <col min="9221" max="9221" width="9" style="20" customWidth="1"/>
    <col min="9222" max="9222" width="7" style="20" customWidth="1"/>
    <col min="9223" max="9464" width="11.42578125" style="20"/>
    <col min="9465" max="9465" width="18.140625" style="20" customWidth="1"/>
    <col min="9466" max="9466" width="6.42578125" style="20" bestFit="1" customWidth="1"/>
    <col min="9467" max="9467" width="6.5703125" style="20" customWidth="1"/>
    <col min="9468" max="9468" width="9.7109375" style="20" customWidth="1"/>
    <col min="9469" max="9469" width="7.5703125" style="20" customWidth="1"/>
    <col min="9470" max="9470" width="6.42578125" style="20" customWidth="1"/>
    <col min="9471" max="9471" width="6" style="20" customWidth="1"/>
    <col min="9472" max="9472" width="5.7109375" style="20" customWidth="1"/>
    <col min="9473" max="9473" width="5.85546875" style="20" customWidth="1"/>
    <col min="9474" max="9475" width="6.5703125" style="20" customWidth="1"/>
    <col min="9476" max="9476" width="7.28515625" style="20" customWidth="1"/>
    <col min="9477" max="9477" width="9" style="20" customWidth="1"/>
    <col min="9478" max="9478" width="7" style="20" customWidth="1"/>
    <col min="9479" max="9720" width="11.42578125" style="20"/>
    <col min="9721" max="9721" width="18.140625" style="20" customWidth="1"/>
    <col min="9722" max="9722" width="6.42578125" style="20" bestFit="1" customWidth="1"/>
    <col min="9723" max="9723" width="6.5703125" style="20" customWidth="1"/>
    <col min="9724" max="9724" width="9.7109375" style="20" customWidth="1"/>
    <col min="9725" max="9725" width="7.5703125" style="20" customWidth="1"/>
    <col min="9726" max="9726" width="6.42578125" style="20" customWidth="1"/>
    <col min="9727" max="9727" width="6" style="20" customWidth="1"/>
    <col min="9728" max="9728" width="5.7109375" style="20" customWidth="1"/>
    <col min="9729" max="9729" width="5.85546875" style="20" customWidth="1"/>
    <col min="9730" max="9731" width="6.5703125" style="20" customWidth="1"/>
    <col min="9732" max="9732" width="7.28515625" style="20" customWidth="1"/>
    <col min="9733" max="9733" width="9" style="20" customWidth="1"/>
    <col min="9734" max="9734" width="7" style="20" customWidth="1"/>
    <col min="9735" max="9976" width="11.42578125" style="20"/>
    <col min="9977" max="9977" width="18.140625" style="20" customWidth="1"/>
    <col min="9978" max="9978" width="6.42578125" style="20" bestFit="1" customWidth="1"/>
    <col min="9979" max="9979" width="6.5703125" style="20" customWidth="1"/>
    <col min="9980" max="9980" width="9.7109375" style="20" customWidth="1"/>
    <col min="9981" max="9981" width="7.5703125" style="20" customWidth="1"/>
    <col min="9982" max="9982" width="6.42578125" style="20" customWidth="1"/>
    <col min="9983" max="9983" width="6" style="20" customWidth="1"/>
    <col min="9984" max="9984" width="5.7109375" style="20" customWidth="1"/>
    <col min="9985" max="9985" width="5.85546875" style="20" customWidth="1"/>
    <col min="9986" max="9987" width="6.5703125" style="20" customWidth="1"/>
    <col min="9988" max="9988" width="7.28515625" style="20" customWidth="1"/>
    <col min="9989" max="9989" width="9" style="20" customWidth="1"/>
    <col min="9990" max="9990" width="7" style="20" customWidth="1"/>
    <col min="9991" max="10232" width="11.42578125" style="20"/>
    <col min="10233" max="10233" width="18.140625" style="20" customWidth="1"/>
    <col min="10234" max="10234" width="6.42578125" style="20" bestFit="1" customWidth="1"/>
    <col min="10235" max="10235" width="6.5703125" style="20" customWidth="1"/>
    <col min="10236" max="10236" width="9.7109375" style="20" customWidth="1"/>
    <col min="10237" max="10237" width="7.5703125" style="20" customWidth="1"/>
    <col min="10238" max="10238" width="6.42578125" style="20" customWidth="1"/>
    <col min="10239" max="10239" width="6" style="20" customWidth="1"/>
    <col min="10240" max="10240" width="5.7109375" style="20" customWidth="1"/>
    <col min="10241" max="10241" width="5.85546875" style="20" customWidth="1"/>
    <col min="10242" max="10243" width="6.5703125" style="20" customWidth="1"/>
    <col min="10244" max="10244" width="7.28515625" style="20" customWidth="1"/>
    <col min="10245" max="10245" width="9" style="20" customWidth="1"/>
    <col min="10246" max="10246" width="7" style="20" customWidth="1"/>
    <col min="10247" max="10488" width="11.42578125" style="20"/>
    <col min="10489" max="10489" width="18.140625" style="20" customWidth="1"/>
    <col min="10490" max="10490" width="6.42578125" style="20" bestFit="1" customWidth="1"/>
    <col min="10491" max="10491" width="6.5703125" style="20" customWidth="1"/>
    <col min="10492" max="10492" width="9.7109375" style="20" customWidth="1"/>
    <col min="10493" max="10493" width="7.5703125" style="20" customWidth="1"/>
    <col min="10494" max="10494" width="6.42578125" style="20" customWidth="1"/>
    <col min="10495" max="10495" width="6" style="20" customWidth="1"/>
    <col min="10496" max="10496" width="5.7109375" style="20" customWidth="1"/>
    <col min="10497" max="10497" width="5.85546875" style="20" customWidth="1"/>
    <col min="10498" max="10499" width="6.5703125" style="20" customWidth="1"/>
    <col min="10500" max="10500" width="7.28515625" style="20" customWidth="1"/>
    <col min="10501" max="10501" width="9" style="20" customWidth="1"/>
    <col min="10502" max="10502" width="7" style="20" customWidth="1"/>
    <col min="10503" max="10744" width="11.42578125" style="20"/>
    <col min="10745" max="10745" width="18.140625" style="20" customWidth="1"/>
    <col min="10746" max="10746" width="6.42578125" style="20" bestFit="1" customWidth="1"/>
    <col min="10747" max="10747" width="6.5703125" style="20" customWidth="1"/>
    <col min="10748" max="10748" width="9.7109375" style="20" customWidth="1"/>
    <col min="10749" max="10749" width="7.5703125" style="20" customWidth="1"/>
    <col min="10750" max="10750" width="6.42578125" style="20" customWidth="1"/>
    <col min="10751" max="10751" width="6" style="20" customWidth="1"/>
    <col min="10752" max="10752" width="5.7109375" style="20" customWidth="1"/>
    <col min="10753" max="10753" width="5.85546875" style="20" customWidth="1"/>
    <col min="10754" max="10755" width="6.5703125" style="20" customWidth="1"/>
    <col min="10756" max="10756" width="7.28515625" style="20" customWidth="1"/>
    <col min="10757" max="10757" width="9" style="20" customWidth="1"/>
    <col min="10758" max="10758" width="7" style="20" customWidth="1"/>
    <col min="10759" max="11000" width="11.42578125" style="20"/>
    <col min="11001" max="11001" width="18.140625" style="20" customWidth="1"/>
    <col min="11002" max="11002" width="6.42578125" style="20" bestFit="1" customWidth="1"/>
    <col min="11003" max="11003" width="6.5703125" style="20" customWidth="1"/>
    <col min="11004" max="11004" width="9.7109375" style="20" customWidth="1"/>
    <col min="11005" max="11005" width="7.5703125" style="20" customWidth="1"/>
    <col min="11006" max="11006" width="6.42578125" style="20" customWidth="1"/>
    <col min="11007" max="11007" width="6" style="20" customWidth="1"/>
    <col min="11008" max="11008" width="5.7109375" style="20" customWidth="1"/>
    <col min="11009" max="11009" width="5.85546875" style="20" customWidth="1"/>
    <col min="11010" max="11011" width="6.5703125" style="20" customWidth="1"/>
    <col min="11012" max="11012" width="7.28515625" style="20" customWidth="1"/>
    <col min="11013" max="11013" width="9" style="20" customWidth="1"/>
    <col min="11014" max="11014" width="7" style="20" customWidth="1"/>
    <col min="11015" max="11256" width="11.42578125" style="20"/>
    <col min="11257" max="11257" width="18.140625" style="20" customWidth="1"/>
    <col min="11258" max="11258" width="6.42578125" style="20" bestFit="1" customWidth="1"/>
    <col min="11259" max="11259" width="6.5703125" style="20" customWidth="1"/>
    <col min="11260" max="11260" width="9.7109375" style="20" customWidth="1"/>
    <col min="11261" max="11261" width="7.5703125" style="20" customWidth="1"/>
    <col min="11262" max="11262" width="6.42578125" style="20" customWidth="1"/>
    <col min="11263" max="11263" width="6" style="20" customWidth="1"/>
    <col min="11264" max="11264" width="5.7109375" style="20" customWidth="1"/>
    <col min="11265" max="11265" width="5.85546875" style="20" customWidth="1"/>
    <col min="11266" max="11267" width="6.5703125" style="20" customWidth="1"/>
    <col min="11268" max="11268" width="7.28515625" style="20" customWidth="1"/>
    <col min="11269" max="11269" width="9" style="20" customWidth="1"/>
    <col min="11270" max="11270" width="7" style="20" customWidth="1"/>
    <col min="11271" max="11512" width="11.42578125" style="20"/>
    <col min="11513" max="11513" width="18.140625" style="20" customWidth="1"/>
    <col min="11514" max="11514" width="6.42578125" style="20" bestFit="1" customWidth="1"/>
    <col min="11515" max="11515" width="6.5703125" style="20" customWidth="1"/>
    <col min="11516" max="11516" width="9.7109375" style="20" customWidth="1"/>
    <col min="11517" max="11517" width="7.5703125" style="20" customWidth="1"/>
    <col min="11518" max="11518" width="6.42578125" style="20" customWidth="1"/>
    <col min="11519" max="11519" width="6" style="20" customWidth="1"/>
    <col min="11520" max="11520" width="5.7109375" style="20" customWidth="1"/>
    <col min="11521" max="11521" width="5.85546875" style="20" customWidth="1"/>
    <col min="11522" max="11523" width="6.5703125" style="20" customWidth="1"/>
    <col min="11524" max="11524" width="7.28515625" style="20" customWidth="1"/>
    <col min="11525" max="11525" width="9" style="20" customWidth="1"/>
    <col min="11526" max="11526" width="7" style="20" customWidth="1"/>
    <col min="11527" max="11768" width="11.42578125" style="20"/>
    <col min="11769" max="11769" width="18.140625" style="20" customWidth="1"/>
    <col min="11770" max="11770" width="6.42578125" style="20" bestFit="1" customWidth="1"/>
    <col min="11771" max="11771" width="6.5703125" style="20" customWidth="1"/>
    <col min="11772" max="11772" width="9.7109375" style="20" customWidth="1"/>
    <col min="11773" max="11773" width="7.5703125" style="20" customWidth="1"/>
    <col min="11774" max="11774" width="6.42578125" style="20" customWidth="1"/>
    <col min="11775" max="11775" width="6" style="20" customWidth="1"/>
    <col min="11776" max="11776" width="5.7109375" style="20" customWidth="1"/>
    <col min="11777" max="11777" width="5.85546875" style="20" customWidth="1"/>
    <col min="11778" max="11779" width="6.5703125" style="20" customWidth="1"/>
    <col min="11780" max="11780" width="7.28515625" style="20" customWidth="1"/>
    <col min="11781" max="11781" width="9" style="20" customWidth="1"/>
    <col min="11782" max="11782" width="7" style="20" customWidth="1"/>
    <col min="11783" max="12024" width="11.42578125" style="20"/>
    <col min="12025" max="12025" width="18.140625" style="20" customWidth="1"/>
    <col min="12026" max="12026" width="6.42578125" style="20" bestFit="1" customWidth="1"/>
    <col min="12027" max="12027" width="6.5703125" style="20" customWidth="1"/>
    <col min="12028" max="12028" width="9.7109375" style="20" customWidth="1"/>
    <col min="12029" max="12029" width="7.5703125" style="20" customWidth="1"/>
    <col min="12030" max="12030" width="6.42578125" style="20" customWidth="1"/>
    <col min="12031" max="12031" width="6" style="20" customWidth="1"/>
    <col min="12032" max="12032" width="5.7109375" style="20" customWidth="1"/>
    <col min="12033" max="12033" width="5.85546875" style="20" customWidth="1"/>
    <col min="12034" max="12035" width="6.5703125" style="20" customWidth="1"/>
    <col min="12036" max="12036" width="7.28515625" style="20" customWidth="1"/>
    <col min="12037" max="12037" width="9" style="20" customWidth="1"/>
    <col min="12038" max="12038" width="7" style="20" customWidth="1"/>
    <col min="12039" max="12280" width="11.42578125" style="20"/>
    <col min="12281" max="12281" width="18.140625" style="20" customWidth="1"/>
    <col min="12282" max="12282" width="6.42578125" style="20" bestFit="1" customWidth="1"/>
    <col min="12283" max="12283" width="6.5703125" style="20" customWidth="1"/>
    <col min="12284" max="12284" width="9.7109375" style="20" customWidth="1"/>
    <col min="12285" max="12285" width="7.5703125" style="20" customWidth="1"/>
    <col min="12286" max="12286" width="6.42578125" style="20" customWidth="1"/>
    <col min="12287" max="12287" width="6" style="20" customWidth="1"/>
    <col min="12288" max="12288" width="5.7109375" style="20" customWidth="1"/>
    <col min="12289" max="12289" width="5.85546875" style="20" customWidth="1"/>
    <col min="12290" max="12291" width="6.5703125" style="20" customWidth="1"/>
    <col min="12292" max="12292" width="7.28515625" style="20" customWidth="1"/>
    <col min="12293" max="12293" width="9" style="20" customWidth="1"/>
    <col min="12294" max="12294" width="7" style="20" customWidth="1"/>
    <col min="12295" max="12536" width="11.42578125" style="20"/>
    <col min="12537" max="12537" width="18.140625" style="20" customWidth="1"/>
    <col min="12538" max="12538" width="6.42578125" style="20" bestFit="1" customWidth="1"/>
    <col min="12539" max="12539" width="6.5703125" style="20" customWidth="1"/>
    <col min="12540" max="12540" width="9.7109375" style="20" customWidth="1"/>
    <col min="12541" max="12541" width="7.5703125" style="20" customWidth="1"/>
    <col min="12542" max="12542" width="6.42578125" style="20" customWidth="1"/>
    <col min="12543" max="12543" width="6" style="20" customWidth="1"/>
    <col min="12544" max="12544" width="5.7109375" style="20" customWidth="1"/>
    <col min="12545" max="12545" width="5.85546875" style="20" customWidth="1"/>
    <col min="12546" max="12547" width="6.5703125" style="20" customWidth="1"/>
    <col min="12548" max="12548" width="7.28515625" style="20" customWidth="1"/>
    <col min="12549" max="12549" width="9" style="20" customWidth="1"/>
    <col min="12550" max="12550" width="7" style="20" customWidth="1"/>
    <col min="12551" max="12792" width="11.42578125" style="20"/>
    <col min="12793" max="12793" width="18.140625" style="20" customWidth="1"/>
    <col min="12794" max="12794" width="6.42578125" style="20" bestFit="1" customWidth="1"/>
    <col min="12795" max="12795" width="6.5703125" style="20" customWidth="1"/>
    <col min="12796" max="12796" width="9.7109375" style="20" customWidth="1"/>
    <col min="12797" max="12797" width="7.5703125" style="20" customWidth="1"/>
    <col min="12798" max="12798" width="6.42578125" style="20" customWidth="1"/>
    <col min="12799" max="12799" width="6" style="20" customWidth="1"/>
    <col min="12800" max="12800" width="5.7109375" style="20" customWidth="1"/>
    <col min="12801" max="12801" width="5.85546875" style="20" customWidth="1"/>
    <col min="12802" max="12803" width="6.5703125" style="20" customWidth="1"/>
    <col min="12804" max="12804" width="7.28515625" style="20" customWidth="1"/>
    <col min="12805" max="12805" width="9" style="20" customWidth="1"/>
    <col min="12806" max="12806" width="7" style="20" customWidth="1"/>
    <col min="12807" max="13048" width="11.42578125" style="20"/>
    <col min="13049" max="13049" width="18.140625" style="20" customWidth="1"/>
    <col min="13050" max="13050" width="6.42578125" style="20" bestFit="1" customWidth="1"/>
    <col min="13051" max="13051" width="6.5703125" style="20" customWidth="1"/>
    <col min="13052" max="13052" width="9.7109375" style="20" customWidth="1"/>
    <col min="13053" max="13053" width="7.5703125" style="20" customWidth="1"/>
    <col min="13054" max="13054" width="6.42578125" style="20" customWidth="1"/>
    <col min="13055" max="13055" width="6" style="20" customWidth="1"/>
    <col min="13056" max="13056" width="5.7109375" style="20" customWidth="1"/>
    <col min="13057" max="13057" width="5.85546875" style="20" customWidth="1"/>
    <col min="13058" max="13059" width="6.5703125" style="20" customWidth="1"/>
    <col min="13060" max="13060" width="7.28515625" style="20" customWidth="1"/>
    <col min="13061" max="13061" width="9" style="20" customWidth="1"/>
    <col min="13062" max="13062" width="7" style="20" customWidth="1"/>
    <col min="13063" max="13304" width="11.42578125" style="20"/>
    <col min="13305" max="13305" width="18.140625" style="20" customWidth="1"/>
    <col min="13306" max="13306" width="6.42578125" style="20" bestFit="1" customWidth="1"/>
    <col min="13307" max="13307" width="6.5703125" style="20" customWidth="1"/>
    <col min="13308" max="13308" width="9.7109375" style="20" customWidth="1"/>
    <col min="13309" max="13309" width="7.5703125" style="20" customWidth="1"/>
    <col min="13310" max="13310" width="6.42578125" style="20" customWidth="1"/>
    <col min="13311" max="13311" width="6" style="20" customWidth="1"/>
    <col min="13312" max="13312" width="5.7109375" style="20" customWidth="1"/>
    <col min="13313" max="13313" width="5.85546875" style="20" customWidth="1"/>
    <col min="13314" max="13315" width="6.5703125" style="20" customWidth="1"/>
    <col min="13316" max="13316" width="7.28515625" style="20" customWidth="1"/>
    <col min="13317" max="13317" width="9" style="20" customWidth="1"/>
    <col min="13318" max="13318" width="7" style="20" customWidth="1"/>
    <col min="13319" max="13560" width="11.42578125" style="20"/>
    <col min="13561" max="13561" width="18.140625" style="20" customWidth="1"/>
    <col min="13562" max="13562" width="6.42578125" style="20" bestFit="1" customWidth="1"/>
    <col min="13563" max="13563" width="6.5703125" style="20" customWidth="1"/>
    <col min="13564" max="13564" width="9.7109375" style="20" customWidth="1"/>
    <col min="13565" max="13565" width="7.5703125" style="20" customWidth="1"/>
    <col min="13566" max="13566" width="6.42578125" style="20" customWidth="1"/>
    <col min="13567" max="13567" width="6" style="20" customWidth="1"/>
    <col min="13568" max="13568" width="5.7109375" style="20" customWidth="1"/>
    <col min="13569" max="13569" width="5.85546875" style="20" customWidth="1"/>
    <col min="13570" max="13571" width="6.5703125" style="20" customWidth="1"/>
    <col min="13572" max="13572" width="7.28515625" style="20" customWidth="1"/>
    <col min="13573" max="13573" width="9" style="20" customWidth="1"/>
    <col min="13574" max="13574" width="7" style="20" customWidth="1"/>
    <col min="13575" max="13816" width="11.42578125" style="20"/>
    <col min="13817" max="13817" width="18.140625" style="20" customWidth="1"/>
    <col min="13818" max="13818" width="6.42578125" style="20" bestFit="1" customWidth="1"/>
    <col min="13819" max="13819" width="6.5703125" style="20" customWidth="1"/>
    <col min="13820" max="13820" width="9.7109375" style="20" customWidth="1"/>
    <col min="13821" max="13821" width="7.5703125" style="20" customWidth="1"/>
    <col min="13822" max="13822" width="6.42578125" style="20" customWidth="1"/>
    <col min="13823" max="13823" width="6" style="20" customWidth="1"/>
    <col min="13824" max="13824" width="5.7109375" style="20" customWidth="1"/>
    <col min="13825" max="13825" width="5.85546875" style="20" customWidth="1"/>
    <col min="13826" max="13827" width="6.5703125" style="20" customWidth="1"/>
    <col min="13828" max="13828" width="7.28515625" style="20" customWidth="1"/>
    <col min="13829" max="13829" width="9" style="20" customWidth="1"/>
    <col min="13830" max="13830" width="7" style="20" customWidth="1"/>
    <col min="13831" max="14072" width="11.42578125" style="20"/>
    <col min="14073" max="14073" width="18.140625" style="20" customWidth="1"/>
    <col min="14074" max="14074" width="6.42578125" style="20" bestFit="1" customWidth="1"/>
    <col min="14075" max="14075" width="6.5703125" style="20" customWidth="1"/>
    <col min="14076" max="14076" width="9.7109375" style="20" customWidth="1"/>
    <col min="14077" max="14077" width="7.5703125" style="20" customWidth="1"/>
    <col min="14078" max="14078" width="6.42578125" style="20" customWidth="1"/>
    <col min="14079" max="14079" width="6" style="20" customWidth="1"/>
    <col min="14080" max="14080" width="5.7109375" style="20" customWidth="1"/>
    <col min="14081" max="14081" width="5.85546875" style="20" customWidth="1"/>
    <col min="14082" max="14083" width="6.5703125" style="20" customWidth="1"/>
    <col min="14084" max="14084" width="7.28515625" style="20" customWidth="1"/>
    <col min="14085" max="14085" width="9" style="20" customWidth="1"/>
    <col min="14086" max="14086" width="7" style="20" customWidth="1"/>
    <col min="14087" max="14328" width="11.42578125" style="20"/>
    <col min="14329" max="14329" width="18.140625" style="20" customWidth="1"/>
    <col min="14330" max="14330" width="6.42578125" style="20" bestFit="1" customWidth="1"/>
    <col min="14331" max="14331" width="6.5703125" style="20" customWidth="1"/>
    <col min="14332" max="14332" width="9.7109375" style="20" customWidth="1"/>
    <col min="14333" max="14333" width="7.5703125" style="20" customWidth="1"/>
    <col min="14334" max="14334" width="6.42578125" style="20" customWidth="1"/>
    <col min="14335" max="14335" width="6" style="20" customWidth="1"/>
    <col min="14336" max="14336" width="5.7109375" style="20" customWidth="1"/>
    <col min="14337" max="14337" width="5.85546875" style="20" customWidth="1"/>
    <col min="14338" max="14339" width="6.5703125" style="20" customWidth="1"/>
    <col min="14340" max="14340" width="7.28515625" style="20" customWidth="1"/>
    <col min="14341" max="14341" width="9" style="20" customWidth="1"/>
    <col min="14342" max="14342" width="7" style="20" customWidth="1"/>
    <col min="14343" max="14584" width="11.42578125" style="20"/>
    <col min="14585" max="14585" width="18.140625" style="20" customWidth="1"/>
    <col min="14586" max="14586" width="6.42578125" style="20" bestFit="1" customWidth="1"/>
    <col min="14587" max="14587" width="6.5703125" style="20" customWidth="1"/>
    <col min="14588" max="14588" width="9.7109375" style="20" customWidth="1"/>
    <col min="14589" max="14589" width="7.5703125" style="20" customWidth="1"/>
    <col min="14590" max="14590" width="6.42578125" style="20" customWidth="1"/>
    <col min="14591" max="14591" width="6" style="20" customWidth="1"/>
    <col min="14592" max="14592" width="5.7109375" style="20" customWidth="1"/>
    <col min="14593" max="14593" width="5.85546875" style="20" customWidth="1"/>
    <col min="14594" max="14595" width="6.5703125" style="20" customWidth="1"/>
    <col min="14596" max="14596" width="7.28515625" style="20" customWidth="1"/>
    <col min="14597" max="14597" width="9" style="20" customWidth="1"/>
    <col min="14598" max="14598" width="7" style="20" customWidth="1"/>
    <col min="14599" max="14840" width="11.42578125" style="20"/>
    <col min="14841" max="14841" width="18.140625" style="20" customWidth="1"/>
    <col min="14842" max="14842" width="6.42578125" style="20" bestFit="1" customWidth="1"/>
    <col min="14843" max="14843" width="6.5703125" style="20" customWidth="1"/>
    <col min="14844" max="14844" width="9.7109375" style="20" customWidth="1"/>
    <col min="14845" max="14845" width="7.5703125" style="20" customWidth="1"/>
    <col min="14846" max="14846" width="6.42578125" style="20" customWidth="1"/>
    <col min="14847" max="14847" width="6" style="20" customWidth="1"/>
    <col min="14848" max="14848" width="5.7109375" style="20" customWidth="1"/>
    <col min="14849" max="14849" width="5.85546875" style="20" customWidth="1"/>
    <col min="14850" max="14851" width="6.5703125" style="20" customWidth="1"/>
    <col min="14852" max="14852" width="7.28515625" style="20" customWidth="1"/>
    <col min="14853" max="14853" width="9" style="20" customWidth="1"/>
    <col min="14854" max="14854" width="7" style="20" customWidth="1"/>
    <col min="14855" max="15096" width="11.42578125" style="20"/>
    <col min="15097" max="15097" width="18.140625" style="20" customWidth="1"/>
    <col min="15098" max="15098" width="6.42578125" style="20" bestFit="1" customWidth="1"/>
    <col min="15099" max="15099" width="6.5703125" style="20" customWidth="1"/>
    <col min="15100" max="15100" width="9.7109375" style="20" customWidth="1"/>
    <col min="15101" max="15101" width="7.5703125" style="20" customWidth="1"/>
    <col min="15102" max="15102" width="6.42578125" style="20" customWidth="1"/>
    <col min="15103" max="15103" width="6" style="20" customWidth="1"/>
    <col min="15104" max="15104" width="5.7109375" style="20" customWidth="1"/>
    <col min="15105" max="15105" width="5.85546875" style="20" customWidth="1"/>
    <col min="15106" max="15107" width="6.5703125" style="20" customWidth="1"/>
    <col min="15108" max="15108" width="7.28515625" style="20" customWidth="1"/>
    <col min="15109" max="15109" width="9" style="20" customWidth="1"/>
    <col min="15110" max="15110" width="7" style="20" customWidth="1"/>
    <col min="15111" max="15352" width="11.42578125" style="20"/>
    <col min="15353" max="15353" width="18.140625" style="20" customWidth="1"/>
    <col min="15354" max="15354" width="6.42578125" style="20" bestFit="1" customWidth="1"/>
    <col min="15355" max="15355" width="6.5703125" style="20" customWidth="1"/>
    <col min="15356" max="15356" width="9.7109375" style="20" customWidth="1"/>
    <col min="15357" max="15357" width="7.5703125" style="20" customWidth="1"/>
    <col min="15358" max="15358" width="6.42578125" style="20" customWidth="1"/>
    <col min="15359" max="15359" width="6" style="20" customWidth="1"/>
    <col min="15360" max="15360" width="5.7109375" style="20" customWidth="1"/>
    <col min="15361" max="15361" width="5.85546875" style="20" customWidth="1"/>
    <col min="15362" max="15363" width="6.5703125" style="20" customWidth="1"/>
    <col min="15364" max="15364" width="7.28515625" style="20" customWidth="1"/>
    <col min="15365" max="15365" width="9" style="20" customWidth="1"/>
    <col min="15366" max="15366" width="7" style="20" customWidth="1"/>
    <col min="15367" max="15608" width="11.42578125" style="20"/>
    <col min="15609" max="15609" width="18.140625" style="20" customWidth="1"/>
    <col min="15610" max="15610" width="6.42578125" style="20" bestFit="1" customWidth="1"/>
    <col min="15611" max="15611" width="6.5703125" style="20" customWidth="1"/>
    <col min="15612" max="15612" width="9.7109375" style="20" customWidth="1"/>
    <col min="15613" max="15613" width="7.5703125" style="20" customWidth="1"/>
    <col min="15614" max="15614" width="6.42578125" style="20" customWidth="1"/>
    <col min="15615" max="15615" width="6" style="20" customWidth="1"/>
    <col min="15616" max="15616" width="5.7109375" style="20" customWidth="1"/>
    <col min="15617" max="15617" width="5.85546875" style="20" customWidth="1"/>
    <col min="15618" max="15619" width="6.5703125" style="20" customWidth="1"/>
    <col min="15620" max="15620" width="7.28515625" style="20" customWidth="1"/>
    <col min="15621" max="15621" width="9" style="20" customWidth="1"/>
    <col min="15622" max="15622" width="7" style="20" customWidth="1"/>
    <col min="15623" max="15864" width="11.42578125" style="20"/>
    <col min="15865" max="15865" width="18.140625" style="20" customWidth="1"/>
    <col min="15866" max="15866" width="6.42578125" style="20" bestFit="1" customWidth="1"/>
    <col min="15867" max="15867" width="6.5703125" style="20" customWidth="1"/>
    <col min="15868" max="15868" width="9.7109375" style="20" customWidth="1"/>
    <col min="15869" max="15869" width="7.5703125" style="20" customWidth="1"/>
    <col min="15870" max="15870" width="6.42578125" style="20" customWidth="1"/>
    <col min="15871" max="15871" width="6" style="20" customWidth="1"/>
    <col min="15872" max="15872" width="5.7109375" style="20" customWidth="1"/>
    <col min="15873" max="15873" width="5.85546875" style="20" customWidth="1"/>
    <col min="15874" max="15875" width="6.5703125" style="20" customWidth="1"/>
    <col min="15876" max="15876" width="7.28515625" style="20" customWidth="1"/>
    <col min="15877" max="15877" width="9" style="20" customWidth="1"/>
    <col min="15878" max="15878" width="7" style="20" customWidth="1"/>
    <col min="15879" max="16120" width="11.42578125" style="20"/>
    <col min="16121" max="16121" width="18.140625" style="20" customWidth="1"/>
    <col min="16122" max="16122" width="6.42578125" style="20" bestFit="1" customWidth="1"/>
    <col min="16123" max="16123" width="6.5703125" style="20" customWidth="1"/>
    <col min="16124" max="16124" width="9.7109375" style="20" customWidth="1"/>
    <col min="16125" max="16125" width="7.5703125" style="20" customWidth="1"/>
    <col min="16126" max="16126" width="6.42578125" style="20" customWidth="1"/>
    <col min="16127" max="16127" width="6" style="20" customWidth="1"/>
    <col min="16128" max="16128" width="5.7109375" style="20" customWidth="1"/>
    <col min="16129" max="16129" width="5.85546875" style="20" customWidth="1"/>
    <col min="16130" max="16131" width="6.5703125" style="20" customWidth="1"/>
    <col min="16132" max="16132" width="7.28515625" style="20" customWidth="1"/>
    <col min="16133" max="16133" width="9" style="20" customWidth="1"/>
    <col min="16134" max="16134" width="7" style="20" customWidth="1"/>
    <col min="16135" max="16384" width="11.42578125" style="20"/>
  </cols>
  <sheetData>
    <row r="1" spans="1:21" s="3" customFormat="1" ht="19.5" thickBot="1" x14ac:dyDescent="0.35">
      <c r="A1" s="378" t="s">
        <v>247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S1" s="179"/>
      <c r="T1" s="285" t="s">
        <v>195</v>
      </c>
      <c r="U1" s="179"/>
    </row>
    <row r="2" spans="1:21" s="3" customFormat="1" x14ac:dyDescent="0.2">
      <c r="A2" s="378" t="s">
        <v>156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S2" s="179"/>
      <c r="T2" s="179"/>
      <c r="U2" s="179"/>
    </row>
    <row r="3" spans="1:21" s="5" customFormat="1" x14ac:dyDescent="0.2">
      <c r="A3" s="378" t="s">
        <v>369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21" s="5" customFormat="1" x14ac:dyDescent="0.2">
      <c r="A4" s="378" t="s">
        <v>150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</row>
    <row r="5" spans="1:21" s="5" customFormat="1" x14ac:dyDescent="0.2">
      <c r="A5" s="378" t="s">
        <v>409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</row>
    <row r="6" spans="1:21" s="5" customFormat="1" ht="13.5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7"/>
      <c r="M6" s="7"/>
      <c r="N6" s="7"/>
      <c r="O6" s="7"/>
      <c r="P6" s="7"/>
      <c r="Q6" s="7"/>
    </row>
    <row r="7" spans="1:21" s="3" customFormat="1" ht="39" thickBot="1" x14ac:dyDescent="0.25">
      <c r="A7" s="8" t="s">
        <v>148</v>
      </c>
      <c r="B7" s="9" t="s">
        <v>0</v>
      </c>
      <c r="C7" s="10" t="s">
        <v>111</v>
      </c>
      <c r="D7" s="10" t="s">
        <v>112</v>
      </c>
      <c r="E7" s="10" t="s">
        <v>113</v>
      </c>
      <c r="F7" s="10" t="s">
        <v>64</v>
      </c>
      <c r="G7" s="10" t="s">
        <v>63</v>
      </c>
      <c r="H7" s="10" t="s">
        <v>92</v>
      </c>
      <c r="I7" s="10" t="s">
        <v>66</v>
      </c>
      <c r="J7" s="10" t="s">
        <v>67</v>
      </c>
      <c r="K7" s="10" t="s">
        <v>65</v>
      </c>
      <c r="L7" s="10" t="s">
        <v>93</v>
      </c>
      <c r="M7" s="10" t="s">
        <v>78</v>
      </c>
      <c r="N7" s="10" t="s">
        <v>69</v>
      </c>
      <c r="O7" s="10" t="s">
        <v>68</v>
      </c>
      <c r="P7" s="10" t="s">
        <v>94</v>
      </c>
      <c r="Q7" s="10" t="s">
        <v>95</v>
      </c>
    </row>
    <row r="8" spans="1:21" s="13" customFormat="1" ht="15" customHeight="1" x14ac:dyDescent="0.25">
      <c r="A8" s="11" t="s">
        <v>14</v>
      </c>
      <c r="B8" s="214">
        <f t="shared" ref="B8:Q8" si="0">SUM(B10:B12)</f>
        <v>14</v>
      </c>
      <c r="C8" s="214">
        <f t="shared" si="0"/>
        <v>11</v>
      </c>
      <c r="D8" s="214">
        <f t="shared" si="0"/>
        <v>0</v>
      </c>
      <c r="E8" s="214">
        <f t="shared" si="0"/>
        <v>0</v>
      </c>
      <c r="F8" s="214">
        <f t="shared" si="0"/>
        <v>0</v>
      </c>
      <c r="G8" s="214">
        <f t="shared" si="0"/>
        <v>0</v>
      </c>
      <c r="H8" s="214">
        <f t="shared" si="0"/>
        <v>0</v>
      </c>
      <c r="I8" s="214">
        <f t="shared" si="0"/>
        <v>0</v>
      </c>
      <c r="J8" s="214">
        <f t="shared" si="0"/>
        <v>0</v>
      </c>
      <c r="K8" s="214">
        <f t="shared" si="0"/>
        <v>0</v>
      </c>
      <c r="L8" s="214">
        <f t="shared" si="0"/>
        <v>0</v>
      </c>
      <c r="M8" s="214">
        <f t="shared" si="0"/>
        <v>0</v>
      </c>
      <c r="N8" s="214">
        <f t="shared" si="0"/>
        <v>0</v>
      </c>
      <c r="O8" s="214">
        <f t="shared" si="0"/>
        <v>0</v>
      </c>
      <c r="P8" s="214">
        <f t="shared" si="0"/>
        <v>0</v>
      </c>
      <c r="Q8" s="214">
        <f t="shared" si="0"/>
        <v>3</v>
      </c>
    </row>
    <row r="9" spans="1:21" s="5" customFormat="1" ht="15" customHeight="1" x14ac:dyDescent="0.2">
      <c r="A9" s="2"/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12"/>
      <c r="M9" s="212"/>
      <c r="N9" s="212"/>
      <c r="O9" s="212"/>
      <c r="P9" s="212"/>
      <c r="Q9" s="212"/>
    </row>
    <row r="10" spans="1:21" s="5" customFormat="1" ht="15" customHeight="1" x14ac:dyDescent="0.2">
      <c r="A10" s="7" t="s">
        <v>15</v>
      </c>
      <c r="B10" s="221">
        <v>4</v>
      </c>
      <c r="C10" s="212">
        <v>4</v>
      </c>
      <c r="D10" s="212">
        <v>0</v>
      </c>
      <c r="E10" s="212">
        <v>0</v>
      </c>
      <c r="F10" s="212">
        <v>0</v>
      </c>
      <c r="G10" s="212">
        <v>0</v>
      </c>
      <c r="H10" s="212">
        <v>0</v>
      </c>
      <c r="I10" s="212">
        <v>0</v>
      </c>
      <c r="J10" s="212">
        <v>0</v>
      </c>
      <c r="K10" s="212">
        <v>0</v>
      </c>
      <c r="L10" s="212">
        <v>0</v>
      </c>
      <c r="M10" s="212">
        <v>0</v>
      </c>
      <c r="N10" s="212">
        <v>0</v>
      </c>
      <c r="O10" s="212">
        <v>0</v>
      </c>
      <c r="P10" s="212">
        <v>0</v>
      </c>
      <c r="Q10" s="212">
        <v>0</v>
      </c>
    </row>
    <row r="11" spans="1:21" s="5" customFormat="1" ht="15" customHeight="1" x14ac:dyDescent="0.2">
      <c r="A11" s="15" t="s">
        <v>26</v>
      </c>
      <c r="B11" s="221">
        <v>4</v>
      </c>
      <c r="C11" s="212">
        <v>4</v>
      </c>
      <c r="D11" s="212">
        <v>0</v>
      </c>
      <c r="E11" s="212">
        <v>0</v>
      </c>
      <c r="F11" s="212">
        <v>0</v>
      </c>
      <c r="G11" s="212">
        <v>0</v>
      </c>
      <c r="H11" s="212">
        <v>0</v>
      </c>
      <c r="I11" s="212">
        <v>0</v>
      </c>
      <c r="J11" s="212">
        <v>0</v>
      </c>
      <c r="K11" s="212">
        <v>0</v>
      </c>
      <c r="L11" s="212">
        <v>0</v>
      </c>
      <c r="M11" s="212">
        <v>0</v>
      </c>
      <c r="N11" s="212">
        <v>0</v>
      </c>
      <c r="O11" s="212">
        <v>0</v>
      </c>
      <c r="P11" s="212">
        <v>0</v>
      </c>
      <c r="Q11" s="212">
        <v>0</v>
      </c>
    </row>
    <row r="12" spans="1:21" s="5" customFormat="1" ht="15" customHeight="1" thickBot="1" x14ac:dyDescent="0.25">
      <c r="A12" s="7" t="s">
        <v>28</v>
      </c>
      <c r="B12" s="225">
        <v>6</v>
      </c>
      <c r="C12" s="212">
        <v>3</v>
      </c>
      <c r="D12" s="212">
        <v>0</v>
      </c>
      <c r="E12" s="212">
        <v>0</v>
      </c>
      <c r="F12" s="212">
        <v>0</v>
      </c>
      <c r="G12" s="212">
        <v>0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212">
        <v>0</v>
      </c>
      <c r="N12" s="212">
        <v>0</v>
      </c>
      <c r="O12" s="212">
        <v>0</v>
      </c>
      <c r="P12" s="212">
        <v>0</v>
      </c>
      <c r="Q12" s="212">
        <v>3</v>
      </c>
    </row>
    <row r="13" spans="1:21" s="5" customFormat="1" ht="15" customHeight="1" x14ac:dyDescent="0.2">
      <c r="A13" s="379" t="s">
        <v>232</v>
      </c>
      <c r="B13" s="379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379"/>
      <c r="P13" s="379"/>
      <c r="Q13" s="379"/>
    </row>
  </sheetData>
  <mergeCells count="6">
    <mergeCell ref="A1:Q1"/>
    <mergeCell ref="A13:Q13"/>
    <mergeCell ref="A2:Q2"/>
    <mergeCell ref="A3:Q3"/>
    <mergeCell ref="A4:Q4"/>
    <mergeCell ref="A5:Q5"/>
  </mergeCells>
  <hyperlinks>
    <hyperlink ref="T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workbookViewId="0">
      <selection activeCell="J19" sqref="J19"/>
    </sheetView>
  </sheetViews>
  <sheetFormatPr baseColWidth="10" defaultRowHeight="12.75" x14ac:dyDescent="0.2"/>
  <cols>
    <col min="1" max="1" width="19.7109375" style="18" customWidth="1"/>
    <col min="2" max="6" width="9.7109375" style="19" customWidth="1"/>
    <col min="7" max="8" width="8.42578125" style="69" bestFit="1" customWidth="1"/>
    <col min="9" max="9" width="11.140625" style="69" bestFit="1" customWidth="1"/>
    <col min="10" max="14" width="6.85546875" style="69" bestFit="1" customWidth="1"/>
    <col min="15" max="15" width="6" style="69" bestFit="1" customWidth="1"/>
    <col min="16" max="229" width="11.42578125" style="20"/>
    <col min="230" max="230" width="19.28515625" style="20" bestFit="1" customWidth="1"/>
    <col min="231" max="231" width="8.42578125" style="20" bestFit="1" customWidth="1"/>
    <col min="232" max="232" width="5.5703125" style="20" bestFit="1" customWidth="1"/>
    <col min="233" max="233" width="4.7109375" style="20" bestFit="1" customWidth="1"/>
    <col min="234" max="234" width="5.42578125" style="20" bestFit="1" customWidth="1"/>
    <col min="235" max="235" width="0.85546875" style="20" customWidth="1"/>
    <col min="236" max="236" width="4.7109375" style="20" bestFit="1" customWidth="1"/>
    <col min="237" max="237" width="5.42578125" style="20" bestFit="1" customWidth="1"/>
    <col min="238" max="238" width="5.5703125" style="20" bestFit="1" customWidth="1"/>
    <col min="239" max="240" width="7.5703125" style="20" bestFit="1" customWidth="1"/>
    <col min="241" max="241" width="8.42578125" style="20" bestFit="1" customWidth="1"/>
    <col min="242" max="242" width="0.85546875" style="20" customWidth="1"/>
    <col min="243" max="244" width="3.85546875" style="20" customWidth="1"/>
    <col min="245" max="245" width="1.140625" style="20" customWidth="1"/>
    <col min="246" max="246" width="4.7109375" style="20" bestFit="1" customWidth="1"/>
    <col min="247" max="247" width="5.42578125" style="20" bestFit="1" customWidth="1"/>
    <col min="248" max="248" width="5.5703125" style="20" bestFit="1" customWidth="1"/>
    <col min="249" max="249" width="5.42578125" style="20" bestFit="1" customWidth="1"/>
    <col min="250" max="251" width="7.28515625" style="20" bestFit="1" customWidth="1"/>
    <col min="252" max="252" width="7" style="20" bestFit="1" customWidth="1"/>
    <col min="253" max="253" width="4.5703125" style="20" bestFit="1" customWidth="1"/>
    <col min="254" max="254" width="7.42578125" style="20" bestFit="1" customWidth="1"/>
    <col min="255" max="256" width="8.42578125" style="20" bestFit="1" customWidth="1"/>
    <col min="257" max="262" width="6.85546875" style="20" bestFit="1" customWidth="1"/>
    <col min="263" max="264" width="8.42578125" style="20" bestFit="1" customWidth="1"/>
    <col min="265" max="270" width="6.85546875" style="20" bestFit="1" customWidth="1"/>
    <col min="271" max="271" width="6" style="20" bestFit="1" customWidth="1"/>
    <col min="272" max="485" width="11.42578125" style="20"/>
    <col min="486" max="486" width="19.28515625" style="20" bestFit="1" customWidth="1"/>
    <col min="487" max="487" width="8.42578125" style="20" bestFit="1" customWidth="1"/>
    <col min="488" max="488" width="5.5703125" style="20" bestFit="1" customWidth="1"/>
    <col min="489" max="489" width="4.7109375" style="20" bestFit="1" customWidth="1"/>
    <col min="490" max="490" width="5.42578125" style="20" bestFit="1" customWidth="1"/>
    <col min="491" max="491" width="0.85546875" style="20" customWidth="1"/>
    <col min="492" max="492" width="4.7109375" style="20" bestFit="1" customWidth="1"/>
    <col min="493" max="493" width="5.42578125" style="20" bestFit="1" customWidth="1"/>
    <col min="494" max="494" width="5.5703125" style="20" bestFit="1" customWidth="1"/>
    <col min="495" max="496" width="7.5703125" style="20" bestFit="1" customWidth="1"/>
    <col min="497" max="497" width="8.42578125" style="20" bestFit="1" customWidth="1"/>
    <col min="498" max="498" width="0.85546875" style="20" customWidth="1"/>
    <col min="499" max="500" width="3.85546875" style="20" customWidth="1"/>
    <col min="501" max="501" width="1.140625" style="20" customWidth="1"/>
    <col min="502" max="502" width="4.7109375" style="20" bestFit="1" customWidth="1"/>
    <col min="503" max="503" width="5.42578125" style="20" bestFit="1" customWidth="1"/>
    <col min="504" max="504" width="5.5703125" style="20" bestFit="1" customWidth="1"/>
    <col min="505" max="505" width="5.42578125" style="20" bestFit="1" customWidth="1"/>
    <col min="506" max="507" width="7.28515625" style="20" bestFit="1" customWidth="1"/>
    <col min="508" max="508" width="7" style="20" bestFit="1" customWidth="1"/>
    <col min="509" max="509" width="4.5703125" style="20" bestFit="1" customWidth="1"/>
    <col min="510" max="510" width="7.42578125" style="20" bestFit="1" customWidth="1"/>
    <col min="511" max="512" width="8.42578125" style="20" bestFit="1" customWidth="1"/>
    <col min="513" max="518" width="6.85546875" style="20" bestFit="1" customWidth="1"/>
    <col min="519" max="520" width="8.42578125" style="20" bestFit="1" customWidth="1"/>
    <col min="521" max="526" width="6.85546875" style="20" bestFit="1" customWidth="1"/>
    <col min="527" max="527" width="6" style="20" bestFit="1" customWidth="1"/>
    <col min="528" max="741" width="11.42578125" style="20"/>
    <col min="742" max="742" width="19.28515625" style="20" bestFit="1" customWidth="1"/>
    <col min="743" max="743" width="8.42578125" style="20" bestFit="1" customWidth="1"/>
    <col min="744" max="744" width="5.5703125" style="20" bestFit="1" customWidth="1"/>
    <col min="745" max="745" width="4.7109375" style="20" bestFit="1" customWidth="1"/>
    <col min="746" max="746" width="5.42578125" style="20" bestFit="1" customWidth="1"/>
    <col min="747" max="747" width="0.85546875" style="20" customWidth="1"/>
    <col min="748" max="748" width="4.7109375" style="20" bestFit="1" customWidth="1"/>
    <col min="749" max="749" width="5.42578125" style="20" bestFit="1" customWidth="1"/>
    <col min="750" max="750" width="5.5703125" style="20" bestFit="1" customWidth="1"/>
    <col min="751" max="752" width="7.5703125" style="20" bestFit="1" customWidth="1"/>
    <col min="753" max="753" width="8.42578125" style="20" bestFit="1" customWidth="1"/>
    <col min="754" max="754" width="0.85546875" style="20" customWidth="1"/>
    <col min="755" max="756" width="3.85546875" style="20" customWidth="1"/>
    <col min="757" max="757" width="1.140625" style="20" customWidth="1"/>
    <col min="758" max="758" width="4.7109375" style="20" bestFit="1" customWidth="1"/>
    <col min="759" max="759" width="5.42578125" style="20" bestFit="1" customWidth="1"/>
    <col min="760" max="760" width="5.5703125" style="20" bestFit="1" customWidth="1"/>
    <col min="761" max="761" width="5.42578125" style="20" bestFit="1" customWidth="1"/>
    <col min="762" max="763" width="7.28515625" style="20" bestFit="1" customWidth="1"/>
    <col min="764" max="764" width="7" style="20" bestFit="1" customWidth="1"/>
    <col min="765" max="765" width="4.5703125" style="20" bestFit="1" customWidth="1"/>
    <col min="766" max="766" width="7.42578125" style="20" bestFit="1" customWidth="1"/>
    <col min="767" max="768" width="8.42578125" style="20" bestFit="1" customWidth="1"/>
    <col min="769" max="774" width="6.85546875" style="20" bestFit="1" customWidth="1"/>
    <col min="775" max="776" width="8.42578125" style="20" bestFit="1" customWidth="1"/>
    <col min="777" max="782" width="6.85546875" style="20" bestFit="1" customWidth="1"/>
    <col min="783" max="783" width="6" style="20" bestFit="1" customWidth="1"/>
    <col min="784" max="997" width="11.42578125" style="20"/>
    <col min="998" max="998" width="19.28515625" style="20" bestFit="1" customWidth="1"/>
    <col min="999" max="999" width="8.42578125" style="20" bestFit="1" customWidth="1"/>
    <col min="1000" max="1000" width="5.5703125" style="20" bestFit="1" customWidth="1"/>
    <col min="1001" max="1001" width="4.7109375" style="20" bestFit="1" customWidth="1"/>
    <col min="1002" max="1002" width="5.42578125" style="20" bestFit="1" customWidth="1"/>
    <col min="1003" max="1003" width="0.85546875" style="20" customWidth="1"/>
    <col min="1004" max="1004" width="4.7109375" style="20" bestFit="1" customWidth="1"/>
    <col min="1005" max="1005" width="5.42578125" style="20" bestFit="1" customWidth="1"/>
    <col min="1006" max="1006" width="5.5703125" style="20" bestFit="1" customWidth="1"/>
    <col min="1007" max="1008" width="7.5703125" style="20" bestFit="1" customWidth="1"/>
    <col min="1009" max="1009" width="8.42578125" style="20" bestFit="1" customWidth="1"/>
    <col min="1010" max="1010" width="0.85546875" style="20" customWidth="1"/>
    <col min="1011" max="1012" width="3.85546875" style="20" customWidth="1"/>
    <col min="1013" max="1013" width="1.140625" style="20" customWidth="1"/>
    <col min="1014" max="1014" width="4.7109375" style="20" bestFit="1" customWidth="1"/>
    <col min="1015" max="1015" width="5.42578125" style="20" bestFit="1" customWidth="1"/>
    <col min="1016" max="1016" width="5.5703125" style="20" bestFit="1" customWidth="1"/>
    <col min="1017" max="1017" width="5.42578125" style="20" bestFit="1" customWidth="1"/>
    <col min="1018" max="1019" width="7.28515625" style="20" bestFit="1" customWidth="1"/>
    <col min="1020" max="1020" width="7" style="20" bestFit="1" customWidth="1"/>
    <col min="1021" max="1021" width="4.5703125" style="20" bestFit="1" customWidth="1"/>
    <col min="1022" max="1022" width="7.42578125" style="20" bestFit="1" customWidth="1"/>
    <col min="1023" max="1024" width="8.42578125" style="20" bestFit="1" customWidth="1"/>
    <col min="1025" max="1030" width="6.85546875" style="20" bestFit="1" customWidth="1"/>
    <col min="1031" max="1032" width="8.42578125" style="20" bestFit="1" customWidth="1"/>
    <col min="1033" max="1038" width="6.85546875" style="20" bestFit="1" customWidth="1"/>
    <col min="1039" max="1039" width="6" style="20" bestFit="1" customWidth="1"/>
    <col min="1040" max="1253" width="11.42578125" style="20"/>
    <col min="1254" max="1254" width="19.28515625" style="20" bestFit="1" customWidth="1"/>
    <col min="1255" max="1255" width="8.42578125" style="20" bestFit="1" customWidth="1"/>
    <col min="1256" max="1256" width="5.5703125" style="20" bestFit="1" customWidth="1"/>
    <col min="1257" max="1257" width="4.7109375" style="20" bestFit="1" customWidth="1"/>
    <col min="1258" max="1258" width="5.42578125" style="20" bestFit="1" customWidth="1"/>
    <col min="1259" max="1259" width="0.85546875" style="20" customWidth="1"/>
    <col min="1260" max="1260" width="4.7109375" style="20" bestFit="1" customWidth="1"/>
    <col min="1261" max="1261" width="5.42578125" style="20" bestFit="1" customWidth="1"/>
    <col min="1262" max="1262" width="5.5703125" style="20" bestFit="1" customWidth="1"/>
    <col min="1263" max="1264" width="7.5703125" style="20" bestFit="1" customWidth="1"/>
    <col min="1265" max="1265" width="8.42578125" style="20" bestFit="1" customWidth="1"/>
    <col min="1266" max="1266" width="0.85546875" style="20" customWidth="1"/>
    <col min="1267" max="1268" width="3.85546875" style="20" customWidth="1"/>
    <col min="1269" max="1269" width="1.140625" style="20" customWidth="1"/>
    <col min="1270" max="1270" width="4.7109375" style="20" bestFit="1" customWidth="1"/>
    <col min="1271" max="1271" width="5.42578125" style="20" bestFit="1" customWidth="1"/>
    <col min="1272" max="1272" width="5.5703125" style="20" bestFit="1" customWidth="1"/>
    <col min="1273" max="1273" width="5.42578125" style="20" bestFit="1" customWidth="1"/>
    <col min="1274" max="1275" width="7.28515625" style="20" bestFit="1" customWidth="1"/>
    <col min="1276" max="1276" width="7" style="20" bestFit="1" customWidth="1"/>
    <col min="1277" max="1277" width="4.5703125" style="20" bestFit="1" customWidth="1"/>
    <col min="1278" max="1278" width="7.42578125" style="20" bestFit="1" customWidth="1"/>
    <col min="1279" max="1280" width="8.42578125" style="20" bestFit="1" customWidth="1"/>
    <col min="1281" max="1286" width="6.85546875" style="20" bestFit="1" customWidth="1"/>
    <col min="1287" max="1288" width="8.42578125" style="20" bestFit="1" customWidth="1"/>
    <col min="1289" max="1294" width="6.85546875" style="20" bestFit="1" customWidth="1"/>
    <col min="1295" max="1295" width="6" style="20" bestFit="1" customWidth="1"/>
    <col min="1296" max="1509" width="11.42578125" style="20"/>
    <col min="1510" max="1510" width="19.28515625" style="20" bestFit="1" customWidth="1"/>
    <col min="1511" max="1511" width="8.42578125" style="20" bestFit="1" customWidth="1"/>
    <col min="1512" max="1512" width="5.5703125" style="20" bestFit="1" customWidth="1"/>
    <col min="1513" max="1513" width="4.7109375" style="20" bestFit="1" customWidth="1"/>
    <col min="1514" max="1514" width="5.42578125" style="20" bestFit="1" customWidth="1"/>
    <col min="1515" max="1515" width="0.85546875" style="20" customWidth="1"/>
    <col min="1516" max="1516" width="4.7109375" style="20" bestFit="1" customWidth="1"/>
    <col min="1517" max="1517" width="5.42578125" style="20" bestFit="1" customWidth="1"/>
    <col min="1518" max="1518" width="5.5703125" style="20" bestFit="1" customWidth="1"/>
    <col min="1519" max="1520" width="7.5703125" style="20" bestFit="1" customWidth="1"/>
    <col min="1521" max="1521" width="8.42578125" style="20" bestFit="1" customWidth="1"/>
    <col min="1522" max="1522" width="0.85546875" style="20" customWidth="1"/>
    <col min="1523" max="1524" width="3.85546875" style="20" customWidth="1"/>
    <col min="1525" max="1525" width="1.140625" style="20" customWidth="1"/>
    <col min="1526" max="1526" width="4.7109375" style="20" bestFit="1" customWidth="1"/>
    <col min="1527" max="1527" width="5.42578125" style="20" bestFit="1" customWidth="1"/>
    <col min="1528" max="1528" width="5.5703125" style="20" bestFit="1" customWidth="1"/>
    <col min="1529" max="1529" width="5.42578125" style="20" bestFit="1" customWidth="1"/>
    <col min="1530" max="1531" width="7.28515625" style="20" bestFit="1" customWidth="1"/>
    <col min="1532" max="1532" width="7" style="20" bestFit="1" customWidth="1"/>
    <col min="1533" max="1533" width="4.5703125" style="20" bestFit="1" customWidth="1"/>
    <col min="1534" max="1534" width="7.42578125" style="20" bestFit="1" customWidth="1"/>
    <col min="1535" max="1536" width="8.42578125" style="20" bestFit="1" customWidth="1"/>
    <col min="1537" max="1542" width="6.85546875" style="20" bestFit="1" customWidth="1"/>
    <col min="1543" max="1544" width="8.42578125" style="20" bestFit="1" customWidth="1"/>
    <col min="1545" max="1550" width="6.85546875" style="20" bestFit="1" customWidth="1"/>
    <col min="1551" max="1551" width="6" style="20" bestFit="1" customWidth="1"/>
    <col min="1552" max="1765" width="11.42578125" style="20"/>
    <col min="1766" max="1766" width="19.28515625" style="20" bestFit="1" customWidth="1"/>
    <col min="1767" max="1767" width="8.42578125" style="20" bestFit="1" customWidth="1"/>
    <col min="1768" max="1768" width="5.5703125" style="20" bestFit="1" customWidth="1"/>
    <col min="1769" max="1769" width="4.7109375" style="20" bestFit="1" customWidth="1"/>
    <col min="1770" max="1770" width="5.42578125" style="20" bestFit="1" customWidth="1"/>
    <col min="1771" max="1771" width="0.85546875" style="20" customWidth="1"/>
    <col min="1772" max="1772" width="4.7109375" style="20" bestFit="1" customWidth="1"/>
    <col min="1773" max="1773" width="5.42578125" style="20" bestFit="1" customWidth="1"/>
    <col min="1774" max="1774" width="5.5703125" style="20" bestFit="1" customWidth="1"/>
    <col min="1775" max="1776" width="7.5703125" style="20" bestFit="1" customWidth="1"/>
    <col min="1777" max="1777" width="8.42578125" style="20" bestFit="1" customWidth="1"/>
    <col min="1778" max="1778" width="0.85546875" style="20" customWidth="1"/>
    <col min="1779" max="1780" width="3.85546875" style="20" customWidth="1"/>
    <col min="1781" max="1781" width="1.140625" style="20" customWidth="1"/>
    <col min="1782" max="1782" width="4.7109375" style="20" bestFit="1" customWidth="1"/>
    <col min="1783" max="1783" width="5.42578125" style="20" bestFit="1" customWidth="1"/>
    <col min="1784" max="1784" width="5.5703125" style="20" bestFit="1" customWidth="1"/>
    <col min="1785" max="1785" width="5.42578125" style="20" bestFit="1" customWidth="1"/>
    <col min="1786" max="1787" width="7.28515625" style="20" bestFit="1" customWidth="1"/>
    <col min="1788" max="1788" width="7" style="20" bestFit="1" customWidth="1"/>
    <col min="1789" max="1789" width="4.5703125" style="20" bestFit="1" customWidth="1"/>
    <col min="1790" max="1790" width="7.42578125" style="20" bestFit="1" customWidth="1"/>
    <col min="1791" max="1792" width="8.42578125" style="20" bestFit="1" customWidth="1"/>
    <col min="1793" max="1798" width="6.85546875" style="20" bestFit="1" customWidth="1"/>
    <col min="1799" max="1800" width="8.42578125" style="20" bestFit="1" customWidth="1"/>
    <col min="1801" max="1806" width="6.85546875" style="20" bestFit="1" customWidth="1"/>
    <col min="1807" max="1807" width="6" style="20" bestFit="1" customWidth="1"/>
    <col min="1808" max="2021" width="11.42578125" style="20"/>
    <col min="2022" max="2022" width="19.28515625" style="20" bestFit="1" customWidth="1"/>
    <col min="2023" max="2023" width="8.42578125" style="20" bestFit="1" customWidth="1"/>
    <col min="2024" max="2024" width="5.5703125" style="20" bestFit="1" customWidth="1"/>
    <col min="2025" max="2025" width="4.7109375" style="20" bestFit="1" customWidth="1"/>
    <col min="2026" max="2026" width="5.42578125" style="20" bestFit="1" customWidth="1"/>
    <col min="2027" max="2027" width="0.85546875" style="20" customWidth="1"/>
    <col min="2028" max="2028" width="4.7109375" style="20" bestFit="1" customWidth="1"/>
    <col min="2029" max="2029" width="5.42578125" style="20" bestFit="1" customWidth="1"/>
    <col min="2030" max="2030" width="5.5703125" style="20" bestFit="1" customWidth="1"/>
    <col min="2031" max="2032" width="7.5703125" style="20" bestFit="1" customWidth="1"/>
    <col min="2033" max="2033" width="8.42578125" style="20" bestFit="1" customWidth="1"/>
    <col min="2034" max="2034" width="0.85546875" style="20" customWidth="1"/>
    <col min="2035" max="2036" width="3.85546875" style="20" customWidth="1"/>
    <col min="2037" max="2037" width="1.140625" style="20" customWidth="1"/>
    <col min="2038" max="2038" width="4.7109375" style="20" bestFit="1" customWidth="1"/>
    <col min="2039" max="2039" width="5.42578125" style="20" bestFit="1" customWidth="1"/>
    <col min="2040" max="2040" width="5.5703125" style="20" bestFit="1" customWidth="1"/>
    <col min="2041" max="2041" width="5.42578125" style="20" bestFit="1" customWidth="1"/>
    <col min="2042" max="2043" width="7.28515625" style="20" bestFit="1" customWidth="1"/>
    <col min="2044" max="2044" width="7" style="20" bestFit="1" customWidth="1"/>
    <col min="2045" max="2045" width="4.5703125" style="20" bestFit="1" customWidth="1"/>
    <col min="2046" max="2046" width="7.42578125" style="20" bestFit="1" customWidth="1"/>
    <col min="2047" max="2048" width="8.42578125" style="20" bestFit="1" customWidth="1"/>
    <col min="2049" max="2054" width="6.85546875" style="20" bestFit="1" customWidth="1"/>
    <col min="2055" max="2056" width="8.42578125" style="20" bestFit="1" customWidth="1"/>
    <col min="2057" max="2062" width="6.85546875" style="20" bestFit="1" customWidth="1"/>
    <col min="2063" max="2063" width="6" style="20" bestFit="1" customWidth="1"/>
    <col min="2064" max="2277" width="11.42578125" style="20"/>
    <col min="2278" max="2278" width="19.28515625" style="20" bestFit="1" customWidth="1"/>
    <col min="2279" max="2279" width="8.42578125" style="20" bestFit="1" customWidth="1"/>
    <col min="2280" max="2280" width="5.5703125" style="20" bestFit="1" customWidth="1"/>
    <col min="2281" max="2281" width="4.7109375" style="20" bestFit="1" customWidth="1"/>
    <col min="2282" max="2282" width="5.42578125" style="20" bestFit="1" customWidth="1"/>
    <col min="2283" max="2283" width="0.85546875" style="20" customWidth="1"/>
    <col min="2284" max="2284" width="4.7109375" style="20" bestFit="1" customWidth="1"/>
    <col min="2285" max="2285" width="5.42578125" style="20" bestFit="1" customWidth="1"/>
    <col min="2286" max="2286" width="5.5703125" style="20" bestFit="1" customWidth="1"/>
    <col min="2287" max="2288" width="7.5703125" style="20" bestFit="1" customWidth="1"/>
    <col min="2289" max="2289" width="8.42578125" style="20" bestFit="1" customWidth="1"/>
    <col min="2290" max="2290" width="0.85546875" style="20" customWidth="1"/>
    <col min="2291" max="2292" width="3.85546875" style="20" customWidth="1"/>
    <col min="2293" max="2293" width="1.140625" style="20" customWidth="1"/>
    <col min="2294" max="2294" width="4.7109375" style="20" bestFit="1" customWidth="1"/>
    <col min="2295" max="2295" width="5.42578125" style="20" bestFit="1" customWidth="1"/>
    <col min="2296" max="2296" width="5.5703125" style="20" bestFit="1" customWidth="1"/>
    <col min="2297" max="2297" width="5.42578125" style="20" bestFit="1" customWidth="1"/>
    <col min="2298" max="2299" width="7.28515625" style="20" bestFit="1" customWidth="1"/>
    <col min="2300" max="2300" width="7" style="20" bestFit="1" customWidth="1"/>
    <col min="2301" max="2301" width="4.5703125" style="20" bestFit="1" customWidth="1"/>
    <col min="2302" max="2302" width="7.42578125" style="20" bestFit="1" customWidth="1"/>
    <col min="2303" max="2304" width="8.42578125" style="20" bestFit="1" customWidth="1"/>
    <col min="2305" max="2310" width="6.85546875" style="20" bestFit="1" customWidth="1"/>
    <col min="2311" max="2312" width="8.42578125" style="20" bestFit="1" customWidth="1"/>
    <col min="2313" max="2318" width="6.85546875" style="20" bestFit="1" customWidth="1"/>
    <col min="2319" max="2319" width="6" style="20" bestFit="1" customWidth="1"/>
    <col min="2320" max="2533" width="11.42578125" style="20"/>
    <col min="2534" max="2534" width="19.28515625" style="20" bestFit="1" customWidth="1"/>
    <col min="2535" max="2535" width="8.42578125" style="20" bestFit="1" customWidth="1"/>
    <col min="2536" max="2536" width="5.5703125" style="20" bestFit="1" customWidth="1"/>
    <col min="2537" max="2537" width="4.7109375" style="20" bestFit="1" customWidth="1"/>
    <col min="2538" max="2538" width="5.42578125" style="20" bestFit="1" customWidth="1"/>
    <col min="2539" max="2539" width="0.85546875" style="20" customWidth="1"/>
    <col min="2540" max="2540" width="4.7109375" style="20" bestFit="1" customWidth="1"/>
    <col min="2541" max="2541" width="5.42578125" style="20" bestFit="1" customWidth="1"/>
    <col min="2542" max="2542" width="5.5703125" style="20" bestFit="1" customWidth="1"/>
    <col min="2543" max="2544" width="7.5703125" style="20" bestFit="1" customWidth="1"/>
    <col min="2545" max="2545" width="8.42578125" style="20" bestFit="1" customWidth="1"/>
    <col min="2546" max="2546" width="0.85546875" style="20" customWidth="1"/>
    <col min="2547" max="2548" width="3.85546875" style="20" customWidth="1"/>
    <col min="2549" max="2549" width="1.140625" style="20" customWidth="1"/>
    <col min="2550" max="2550" width="4.7109375" style="20" bestFit="1" customWidth="1"/>
    <col min="2551" max="2551" width="5.42578125" style="20" bestFit="1" customWidth="1"/>
    <col min="2552" max="2552" width="5.5703125" style="20" bestFit="1" customWidth="1"/>
    <col min="2553" max="2553" width="5.42578125" style="20" bestFit="1" customWidth="1"/>
    <col min="2554" max="2555" width="7.28515625" style="20" bestFit="1" customWidth="1"/>
    <col min="2556" max="2556" width="7" style="20" bestFit="1" customWidth="1"/>
    <col min="2557" max="2557" width="4.5703125" style="20" bestFit="1" customWidth="1"/>
    <col min="2558" max="2558" width="7.42578125" style="20" bestFit="1" customWidth="1"/>
    <col min="2559" max="2560" width="8.42578125" style="20" bestFit="1" customWidth="1"/>
    <col min="2561" max="2566" width="6.85546875" style="20" bestFit="1" customWidth="1"/>
    <col min="2567" max="2568" width="8.42578125" style="20" bestFit="1" customWidth="1"/>
    <col min="2569" max="2574" width="6.85546875" style="20" bestFit="1" customWidth="1"/>
    <col min="2575" max="2575" width="6" style="20" bestFit="1" customWidth="1"/>
    <col min="2576" max="2789" width="11.42578125" style="20"/>
    <col min="2790" max="2790" width="19.28515625" style="20" bestFit="1" customWidth="1"/>
    <col min="2791" max="2791" width="8.42578125" style="20" bestFit="1" customWidth="1"/>
    <col min="2792" max="2792" width="5.5703125" style="20" bestFit="1" customWidth="1"/>
    <col min="2793" max="2793" width="4.7109375" style="20" bestFit="1" customWidth="1"/>
    <col min="2794" max="2794" width="5.42578125" style="20" bestFit="1" customWidth="1"/>
    <col min="2795" max="2795" width="0.85546875" style="20" customWidth="1"/>
    <col min="2796" max="2796" width="4.7109375" style="20" bestFit="1" customWidth="1"/>
    <col min="2797" max="2797" width="5.42578125" style="20" bestFit="1" customWidth="1"/>
    <col min="2798" max="2798" width="5.5703125" style="20" bestFit="1" customWidth="1"/>
    <col min="2799" max="2800" width="7.5703125" style="20" bestFit="1" customWidth="1"/>
    <col min="2801" max="2801" width="8.42578125" style="20" bestFit="1" customWidth="1"/>
    <col min="2802" max="2802" width="0.85546875" style="20" customWidth="1"/>
    <col min="2803" max="2804" width="3.85546875" style="20" customWidth="1"/>
    <col min="2805" max="2805" width="1.140625" style="20" customWidth="1"/>
    <col min="2806" max="2806" width="4.7109375" style="20" bestFit="1" customWidth="1"/>
    <col min="2807" max="2807" width="5.42578125" style="20" bestFit="1" customWidth="1"/>
    <col min="2808" max="2808" width="5.5703125" style="20" bestFit="1" customWidth="1"/>
    <col min="2809" max="2809" width="5.42578125" style="20" bestFit="1" customWidth="1"/>
    <col min="2810" max="2811" width="7.28515625" style="20" bestFit="1" customWidth="1"/>
    <col min="2812" max="2812" width="7" style="20" bestFit="1" customWidth="1"/>
    <col min="2813" max="2813" width="4.5703125" style="20" bestFit="1" customWidth="1"/>
    <col min="2814" max="2814" width="7.42578125" style="20" bestFit="1" customWidth="1"/>
    <col min="2815" max="2816" width="8.42578125" style="20" bestFit="1" customWidth="1"/>
    <col min="2817" max="2822" width="6.85546875" style="20" bestFit="1" customWidth="1"/>
    <col min="2823" max="2824" width="8.42578125" style="20" bestFit="1" customWidth="1"/>
    <col min="2825" max="2830" width="6.85546875" style="20" bestFit="1" customWidth="1"/>
    <col min="2831" max="2831" width="6" style="20" bestFit="1" customWidth="1"/>
    <col min="2832" max="3045" width="11.42578125" style="20"/>
    <col min="3046" max="3046" width="19.28515625" style="20" bestFit="1" customWidth="1"/>
    <col min="3047" max="3047" width="8.42578125" style="20" bestFit="1" customWidth="1"/>
    <col min="3048" max="3048" width="5.5703125" style="20" bestFit="1" customWidth="1"/>
    <col min="3049" max="3049" width="4.7109375" style="20" bestFit="1" customWidth="1"/>
    <col min="3050" max="3050" width="5.42578125" style="20" bestFit="1" customWidth="1"/>
    <col min="3051" max="3051" width="0.85546875" style="20" customWidth="1"/>
    <col min="3052" max="3052" width="4.7109375" style="20" bestFit="1" customWidth="1"/>
    <col min="3053" max="3053" width="5.42578125" style="20" bestFit="1" customWidth="1"/>
    <col min="3054" max="3054" width="5.5703125" style="20" bestFit="1" customWidth="1"/>
    <col min="3055" max="3056" width="7.5703125" style="20" bestFit="1" customWidth="1"/>
    <col min="3057" max="3057" width="8.42578125" style="20" bestFit="1" customWidth="1"/>
    <col min="3058" max="3058" width="0.85546875" style="20" customWidth="1"/>
    <col min="3059" max="3060" width="3.85546875" style="20" customWidth="1"/>
    <col min="3061" max="3061" width="1.140625" style="20" customWidth="1"/>
    <col min="3062" max="3062" width="4.7109375" style="20" bestFit="1" customWidth="1"/>
    <col min="3063" max="3063" width="5.42578125" style="20" bestFit="1" customWidth="1"/>
    <col min="3064" max="3064" width="5.5703125" style="20" bestFit="1" customWidth="1"/>
    <col min="3065" max="3065" width="5.42578125" style="20" bestFit="1" customWidth="1"/>
    <col min="3066" max="3067" width="7.28515625" style="20" bestFit="1" customWidth="1"/>
    <col min="3068" max="3068" width="7" style="20" bestFit="1" customWidth="1"/>
    <col min="3069" max="3069" width="4.5703125" style="20" bestFit="1" customWidth="1"/>
    <col min="3070" max="3070" width="7.42578125" style="20" bestFit="1" customWidth="1"/>
    <col min="3071" max="3072" width="8.42578125" style="20" bestFit="1" customWidth="1"/>
    <col min="3073" max="3078" width="6.85546875" style="20" bestFit="1" customWidth="1"/>
    <col min="3079" max="3080" width="8.42578125" style="20" bestFit="1" customWidth="1"/>
    <col min="3081" max="3086" width="6.85546875" style="20" bestFit="1" customWidth="1"/>
    <col min="3087" max="3087" width="6" style="20" bestFit="1" customWidth="1"/>
    <col min="3088" max="3301" width="11.42578125" style="20"/>
    <col min="3302" max="3302" width="19.28515625" style="20" bestFit="1" customWidth="1"/>
    <col min="3303" max="3303" width="8.42578125" style="20" bestFit="1" customWidth="1"/>
    <col min="3304" max="3304" width="5.5703125" style="20" bestFit="1" customWidth="1"/>
    <col min="3305" max="3305" width="4.7109375" style="20" bestFit="1" customWidth="1"/>
    <col min="3306" max="3306" width="5.42578125" style="20" bestFit="1" customWidth="1"/>
    <col min="3307" max="3307" width="0.85546875" style="20" customWidth="1"/>
    <col min="3308" max="3308" width="4.7109375" style="20" bestFit="1" customWidth="1"/>
    <col min="3309" max="3309" width="5.42578125" style="20" bestFit="1" customWidth="1"/>
    <col min="3310" max="3310" width="5.5703125" style="20" bestFit="1" customWidth="1"/>
    <col min="3311" max="3312" width="7.5703125" style="20" bestFit="1" customWidth="1"/>
    <col min="3313" max="3313" width="8.42578125" style="20" bestFit="1" customWidth="1"/>
    <col min="3314" max="3314" width="0.85546875" style="20" customWidth="1"/>
    <col min="3315" max="3316" width="3.85546875" style="20" customWidth="1"/>
    <col min="3317" max="3317" width="1.140625" style="20" customWidth="1"/>
    <col min="3318" max="3318" width="4.7109375" style="20" bestFit="1" customWidth="1"/>
    <col min="3319" max="3319" width="5.42578125" style="20" bestFit="1" customWidth="1"/>
    <col min="3320" max="3320" width="5.5703125" style="20" bestFit="1" customWidth="1"/>
    <col min="3321" max="3321" width="5.42578125" style="20" bestFit="1" customWidth="1"/>
    <col min="3322" max="3323" width="7.28515625" style="20" bestFit="1" customWidth="1"/>
    <col min="3324" max="3324" width="7" style="20" bestFit="1" customWidth="1"/>
    <col min="3325" max="3325" width="4.5703125" style="20" bestFit="1" customWidth="1"/>
    <col min="3326" max="3326" width="7.42578125" style="20" bestFit="1" customWidth="1"/>
    <col min="3327" max="3328" width="8.42578125" style="20" bestFit="1" customWidth="1"/>
    <col min="3329" max="3334" width="6.85546875" style="20" bestFit="1" customWidth="1"/>
    <col min="3335" max="3336" width="8.42578125" style="20" bestFit="1" customWidth="1"/>
    <col min="3337" max="3342" width="6.85546875" style="20" bestFit="1" customWidth="1"/>
    <col min="3343" max="3343" width="6" style="20" bestFit="1" customWidth="1"/>
    <col min="3344" max="3557" width="11.42578125" style="20"/>
    <col min="3558" max="3558" width="19.28515625" style="20" bestFit="1" customWidth="1"/>
    <col min="3559" max="3559" width="8.42578125" style="20" bestFit="1" customWidth="1"/>
    <col min="3560" max="3560" width="5.5703125" style="20" bestFit="1" customWidth="1"/>
    <col min="3561" max="3561" width="4.7109375" style="20" bestFit="1" customWidth="1"/>
    <col min="3562" max="3562" width="5.42578125" style="20" bestFit="1" customWidth="1"/>
    <col min="3563" max="3563" width="0.85546875" style="20" customWidth="1"/>
    <col min="3564" max="3564" width="4.7109375" style="20" bestFit="1" customWidth="1"/>
    <col min="3565" max="3565" width="5.42578125" style="20" bestFit="1" customWidth="1"/>
    <col min="3566" max="3566" width="5.5703125" style="20" bestFit="1" customWidth="1"/>
    <col min="3567" max="3568" width="7.5703125" style="20" bestFit="1" customWidth="1"/>
    <col min="3569" max="3569" width="8.42578125" style="20" bestFit="1" customWidth="1"/>
    <col min="3570" max="3570" width="0.85546875" style="20" customWidth="1"/>
    <col min="3571" max="3572" width="3.85546875" style="20" customWidth="1"/>
    <col min="3573" max="3573" width="1.140625" style="20" customWidth="1"/>
    <col min="3574" max="3574" width="4.7109375" style="20" bestFit="1" customWidth="1"/>
    <col min="3575" max="3575" width="5.42578125" style="20" bestFit="1" customWidth="1"/>
    <col min="3576" max="3576" width="5.5703125" style="20" bestFit="1" customWidth="1"/>
    <col min="3577" max="3577" width="5.42578125" style="20" bestFit="1" customWidth="1"/>
    <col min="3578" max="3579" width="7.28515625" style="20" bestFit="1" customWidth="1"/>
    <col min="3580" max="3580" width="7" style="20" bestFit="1" customWidth="1"/>
    <col min="3581" max="3581" width="4.5703125" style="20" bestFit="1" customWidth="1"/>
    <col min="3582" max="3582" width="7.42578125" style="20" bestFit="1" customWidth="1"/>
    <col min="3583" max="3584" width="8.42578125" style="20" bestFit="1" customWidth="1"/>
    <col min="3585" max="3590" width="6.85546875" style="20" bestFit="1" customWidth="1"/>
    <col min="3591" max="3592" width="8.42578125" style="20" bestFit="1" customWidth="1"/>
    <col min="3593" max="3598" width="6.85546875" style="20" bestFit="1" customWidth="1"/>
    <col min="3599" max="3599" width="6" style="20" bestFit="1" customWidth="1"/>
    <col min="3600" max="3813" width="11.42578125" style="20"/>
    <col min="3814" max="3814" width="19.28515625" style="20" bestFit="1" customWidth="1"/>
    <col min="3815" max="3815" width="8.42578125" style="20" bestFit="1" customWidth="1"/>
    <col min="3816" max="3816" width="5.5703125" style="20" bestFit="1" customWidth="1"/>
    <col min="3817" max="3817" width="4.7109375" style="20" bestFit="1" customWidth="1"/>
    <col min="3818" max="3818" width="5.42578125" style="20" bestFit="1" customWidth="1"/>
    <col min="3819" max="3819" width="0.85546875" style="20" customWidth="1"/>
    <col min="3820" max="3820" width="4.7109375" style="20" bestFit="1" customWidth="1"/>
    <col min="3821" max="3821" width="5.42578125" style="20" bestFit="1" customWidth="1"/>
    <col min="3822" max="3822" width="5.5703125" style="20" bestFit="1" customWidth="1"/>
    <col min="3823" max="3824" width="7.5703125" style="20" bestFit="1" customWidth="1"/>
    <col min="3825" max="3825" width="8.42578125" style="20" bestFit="1" customWidth="1"/>
    <col min="3826" max="3826" width="0.85546875" style="20" customWidth="1"/>
    <col min="3827" max="3828" width="3.85546875" style="20" customWidth="1"/>
    <col min="3829" max="3829" width="1.140625" style="20" customWidth="1"/>
    <col min="3830" max="3830" width="4.7109375" style="20" bestFit="1" customWidth="1"/>
    <col min="3831" max="3831" width="5.42578125" style="20" bestFit="1" customWidth="1"/>
    <col min="3832" max="3832" width="5.5703125" style="20" bestFit="1" customWidth="1"/>
    <col min="3833" max="3833" width="5.42578125" style="20" bestFit="1" customWidth="1"/>
    <col min="3834" max="3835" width="7.28515625" style="20" bestFit="1" customWidth="1"/>
    <col min="3836" max="3836" width="7" style="20" bestFit="1" customWidth="1"/>
    <col min="3837" max="3837" width="4.5703125" style="20" bestFit="1" customWidth="1"/>
    <col min="3838" max="3838" width="7.42578125" style="20" bestFit="1" customWidth="1"/>
    <col min="3839" max="3840" width="8.42578125" style="20" bestFit="1" customWidth="1"/>
    <col min="3841" max="3846" width="6.85546875" style="20" bestFit="1" customWidth="1"/>
    <col min="3847" max="3848" width="8.42578125" style="20" bestFit="1" customWidth="1"/>
    <col min="3849" max="3854" width="6.85546875" style="20" bestFit="1" customWidth="1"/>
    <col min="3855" max="3855" width="6" style="20" bestFit="1" customWidth="1"/>
    <col min="3856" max="4069" width="11.42578125" style="20"/>
    <col min="4070" max="4070" width="19.28515625" style="20" bestFit="1" customWidth="1"/>
    <col min="4071" max="4071" width="8.42578125" style="20" bestFit="1" customWidth="1"/>
    <col min="4072" max="4072" width="5.5703125" style="20" bestFit="1" customWidth="1"/>
    <col min="4073" max="4073" width="4.7109375" style="20" bestFit="1" customWidth="1"/>
    <col min="4074" max="4074" width="5.42578125" style="20" bestFit="1" customWidth="1"/>
    <col min="4075" max="4075" width="0.85546875" style="20" customWidth="1"/>
    <col min="4076" max="4076" width="4.7109375" style="20" bestFit="1" customWidth="1"/>
    <col min="4077" max="4077" width="5.42578125" style="20" bestFit="1" customWidth="1"/>
    <col min="4078" max="4078" width="5.5703125" style="20" bestFit="1" customWidth="1"/>
    <col min="4079" max="4080" width="7.5703125" style="20" bestFit="1" customWidth="1"/>
    <col min="4081" max="4081" width="8.42578125" style="20" bestFit="1" customWidth="1"/>
    <col min="4082" max="4082" width="0.85546875" style="20" customWidth="1"/>
    <col min="4083" max="4084" width="3.85546875" style="20" customWidth="1"/>
    <col min="4085" max="4085" width="1.140625" style="20" customWidth="1"/>
    <col min="4086" max="4086" width="4.7109375" style="20" bestFit="1" customWidth="1"/>
    <col min="4087" max="4087" width="5.42578125" style="20" bestFit="1" customWidth="1"/>
    <col min="4088" max="4088" width="5.5703125" style="20" bestFit="1" customWidth="1"/>
    <col min="4089" max="4089" width="5.42578125" style="20" bestFit="1" customWidth="1"/>
    <col min="4090" max="4091" width="7.28515625" style="20" bestFit="1" customWidth="1"/>
    <col min="4092" max="4092" width="7" style="20" bestFit="1" customWidth="1"/>
    <col min="4093" max="4093" width="4.5703125" style="20" bestFit="1" customWidth="1"/>
    <col min="4094" max="4094" width="7.42578125" style="20" bestFit="1" customWidth="1"/>
    <col min="4095" max="4096" width="8.42578125" style="20" bestFit="1" customWidth="1"/>
    <col min="4097" max="4102" width="6.85546875" style="20" bestFit="1" customWidth="1"/>
    <col min="4103" max="4104" width="8.42578125" style="20" bestFit="1" customWidth="1"/>
    <col min="4105" max="4110" width="6.85546875" style="20" bestFit="1" customWidth="1"/>
    <col min="4111" max="4111" width="6" style="20" bestFit="1" customWidth="1"/>
    <col min="4112" max="4325" width="11.42578125" style="20"/>
    <col min="4326" max="4326" width="19.28515625" style="20" bestFit="1" customWidth="1"/>
    <col min="4327" max="4327" width="8.42578125" style="20" bestFit="1" customWidth="1"/>
    <col min="4328" max="4328" width="5.5703125" style="20" bestFit="1" customWidth="1"/>
    <col min="4329" max="4329" width="4.7109375" style="20" bestFit="1" customWidth="1"/>
    <col min="4330" max="4330" width="5.42578125" style="20" bestFit="1" customWidth="1"/>
    <col min="4331" max="4331" width="0.85546875" style="20" customWidth="1"/>
    <col min="4332" max="4332" width="4.7109375" style="20" bestFit="1" customWidth="1"/>
    <col min="4333" max="4333" width="5.42578125" style="20" bestFit="1" customWidth="1"/>
    <col min="4334" max="4334" width="5.5703125" style="20" bestFit="1" customWidth="1"/>
    <col min="4335" max="4336" width="7.5703125" style="20" bestFit="1" customWidth="1"/>
    <col min="4337" max="4337" width="8.42578125" style="20" bestFit="1" customWidth="1"/>
    <col min="4338" max="4338" width="0.85546875" style="20" customWidth="1"/>
    <col min="4339" max="4340" width="3.85546875" style="20" customWidth="1"/>
    <col min="4341" max="4341" width="1.140625" style="20" customWidth="1"/>
    <col min="4342" max="4342" width="4.7109375" style="20" bestFit="1" customWidth="1"/>
    <col min="4343" max="4343" width="5.42578125" style="20" bestFit="1" customWidth="1"/>
    <col min="4344" max="4344" width="5.5703125" style="20" bestFit="1" customWidth="1"/>
    <col min="4345" max="4345" width="5.42578125" style="20" bestFit="1" customWidth="1"/>
    <col min="4346" max="4347" width="7.28515625" style="20" bestFit="1" customWidth="1"/>
    <col min="4348" max="4348" width="7" style="20" bestFit="1" customWidth="1"/>
    <col min="4349" max="4349" width="4.5703125" style="20" bestFit="1" customWidth="1"/>
    <col min="4350" max="4350" width="7.42578125" style="20" bestFit="1" customWidth="1"/>
    <col min="4351" max="4352" width="8.42578125" style="20" bestFit="1" customWidth="1"/>
    <col min="4353" max="4358" width="6.85546875" style="20" bestFit="1" customWidth="1"/>
    <col min="4359" max="4360" width="8.42578125" style="20" bestFit="1" customWidth="1"/>
    <col min="4361" max="4366" width="6.85546875" style="20" bestFit="1" customWidth="1"/>
    <col min="4367" max="4367" width="6" style="20" bestFit="1" customWidth="1"/>
    <col min="4368" max="4581" width="11.42578125" style="20"/>
    <col min="4582" max="4582" width="19.28515625" style="20" bestFit="1" customWidth="1"/>
    <col min="4583" max="4583" width="8.42578125" style="20" bestFit="1" customWidth="1"/>
    <col min="4584" max="4584" width="5.5703125" style="20" bestFit="1" customWidth="1"/>
    <col min="4585" max="4585" width="4.7109375" style="20" bestFit="1" customWidth="1"/>
    <col min="4586" max="4586" width="5.42578125" style="20" bestFit="1" customWidth="1"/>
    <col min="4587" max="4587" width="0.85546875" style="20" customWidth="1"/>
    <col min="4588" max="4588" width="4.7109375" style="20" bestFit="1" customWidth="1"/>
    <col min="4589" max="4589" width="5.42578125" style="20" bestFit="1" customWidth="1"/>
    <col min="4590" max="4590" width="5.5703125" style="20" bestFit="1" customWidth="1"/>
    <col min="4591" max="4592" width="7.5703125" style="20" bestFit="1" customWidth="1"/>
    <col min="4593" max="4593" width="8.42578125" style="20" bestFit="1" customWidth="1"/>
    <col min="4594" max="4594" width="0.85546875" style="20" customWidth="1"/>
    <col min="4595" max="4596" width="3.85546875" style="20" customWidth="1"/>
    <col min="4597" max="4597" width="1.140625" style="20" customWidth="1"/>
    <col min="4598" max="4598" width="4.7109375" style="20" bestFit="1" customWidth="1"/>
    <col min="4599" max="4599" width="5.42578125" style="20" bestFit="1" customWidth="1"/>
    <col min="4600" max="4600" width="5.5703125" style="20" bestFit="1" customWidth="1"/>
    <col min="4601" max="4601" width="5.42578125" style="20" bestFit="1" customWidth="1"/>
    <col min="4602" max="4603" width="7.28515625" style="20" bestFit="1" customWidth="1"/>
    <col min="4604" max="4604" width="7" style="20" bestFit="1" customWidth="1"/>
    <col min="4605" max="4605" width="4.5703125" style="20" bestFit="1" customWidth="1"/>
    <col min="4606" max="4606" width="7.42578125" style="20" bestFit="1" customWidth="1"/>
    <col min="4607" max="4608" width="8.42578125" style="20" bestFit="1" customWidth="1"/>
    <col min="4609" max="4614" width="6.85546875" style="20" bestFit="1" customWidth="1"/>
    <col min="4615" max="4616" width="8.42578125" style="20" bestFit="1" customWidth="1"/>
    <col min="4617" max="4622" width="6.85546875" style="20" bestFit="1" customWidth="1"/>
    <col min="4623" max="4623" width="6" style="20" bestFit="1" customWidth="1"/>
    <col min="4624" max="4837" width="11.42578125" style="20"/>
    <col min="4838" max="4838" width="19.28515625" style="20" bestFit="1" customWidth="1"/>
    <col min="4839" max="4839" width="8.42578125" style="20" bestFit="1" customWidth="1"/>
    <col min="4840" max="4840" width="5.5703125" style="20" bestFit="1" customWidth="1"/>
    <col min="4841" max="4841" width="4.7109375" style="20" bestFit="1" customWidth="1"/>
    <col min="4842" max="4842" width="5.42578125" style="20" bestFit="1" customWidth="1"/>
    <col min="4843" max="4843" width="0.85546875" style="20" customWidth="1"/>
    <col min="4844" max="4844" width="4.7109375" style="20" bestFit="1" customWidth="1"/>
    <col min="4845" max="4845" width="5.42578125" style="20" bestFit="1" customWidth="1"/>
    <col min="4846" max="4846" width="5.5703125" style="20" bestFit="1" customWidth="1"/>
    <col min="4847" max="4848" width="7.5703125" style="20" bestFit="1" customWidth="1"/>
    <col min="4849" max="4849" width="8.42578125" style="20" bestFit="1" customWidth="1"/>
    <col min="4850" max="4850" width="0.85546875" style="20" customWidth="1"/>
    <col min="4851" max="4852" width="3.85546875" style="20" customWidth="1"/>
    <col min="4853" max="4853" width="1.140625" style="20" customWidth="1"/>
    <col min="4854" max="4854" width="4.7109375" style="20" bestFit="1" customWidth="1"/>
    <col min="4855" max="4855" width="5.42578125" style="20" bestFit="1" customWidth="1"/>
    <col min="4856" max="4856" width="5.5703125" style="20" bestFit="1" customWidth="1"/>
    <col min="4857" max="4857" width="5.42578125" style="20" bestFit="1" customWidth="1"/>
    <col min="4858" max="4859" width="7.28515625" style="20" bestFit="1" customWidth="1"/>
    <col min="4860" max="4860" width="7" style="20" bestFit="1" customWidth="1"/>
    <col min="4861" max="4861" width="4.5703125" style="20" bestFit="1" customWidth="1"/>
    <col min="4862" max="4862" width="7.42578125" style="20" bestFit="1" customWidth="1"/>
    <col min="4863" max="4864" width="8.42578125" style="20" bestFit="1" customWidth="1"/>
    <col min="4865" max="4870" width="6.85546875" style="20" bestFit="1" customWidth="1"/>
    <col min="4871" max="4872" width="8.42578125" style="20" bestFit="1" customWidth="1"/>
    <col min="4873" max="4878" width="6.85546875" style="20" bestFit="1" customWidth="1"/>
    <col min="4879" max="4879" width="6" style="20" bestFit="1" customWidth="1"/>
    <col min="4880" max="5093" width="11.42578125" style="20"/>
    <col min="5094" max="5094" width="19.28515625" style="20" bestFit="1" customWidth="1"/>
    <col min="5095" max="5095" width="8.42578125" style="20" bestFit="1" customWidth="1"/>
    <col min="5096" max="5096" width="5.5703125" style="20" bestFit="1" customWidth="1"/>
    <col min="5097" max="5097" width="4.7109375" style="20" bestFit="1" customWidth="1"/>
    <col min="5098" max="5098" width="5.42578125" style="20" bestFit="1" customWidth="1"/>
    <col min="5099" max="5099" width="0.85546875" style="20" customWidth="1"/>
    <col min="5100" max="5100" width="4.7109375" style="20" bestFit="1" customWidth="1"/>
    <col min="5101" max="5101" width="5.42578125" style="20" bestFit="1" customWidth="1"/>
    <col min="5102" max="5102" width="5.5703125" style="20" bestFit="1" customWidth="1"/>
    <col min="5103" max="5104" width="7.5703125" style="20" bestFit="1" customWidth="1"/>
    <col min="5105" max="5105" width="8.42578125" style="20" bestFit="1" customWidth="1"/>
    <col min="5106" max="5106" width="0.85546875" style="20" customWidth="1"/>
    <col min="5107" max="5108" width="3.85546875" style="20" customWidth="1"/>
    <col min="5109" max="5109" width="1.140625" style="20" customWidth="1"/>
    <col min="5110" max="5110" width="4.7109375" style="20" bestFit="1" customWidth="1"/>
    <col min="5111" max="5111" width="5.42578125" style="20" bestFit="1" customWidth="1"/>
    <col min="5112" max="5112" width="5.5703125" style="20" bestFit="1" customWidth="1"/>
    <col min="5113" max="5113" width="5.42578125" style="20" bestFit="1" customWidth="1"/>
    <col min="5114" max="5115" width="7.28515625" style="20" bestFit="1" customWidth="1"/>
    <col min="5116" max="5116" width="7" style="20" bestFit="1" customWidth="1"/>
    <col min="5117" max="5117" width="4.5703125" style="20" bestFit="1" customWidth="1"/>
    <col min="5118" max="5118" width="7.42578125" style="20" bestFit="1" customWidth="1"/>
    <col min="5119" max="5120" width="8.42578125" style="20" bestFit="1" customWidth="1"/>
    <col min="5121" max="5126" width="6.85546875" style="20" bestFit="1" customWidth="1"/>
    <col min="5127" max="5128" width="8.42578125" style="20" bestFit="1" customWidth="1"/>
    <col min="5129" max="5134" width="6.85546875" style="20" bestFit="1" customWidth="1"/>
    <col min="5135" max="5135" width="6" style="20" bestFit="1" customWidth="1"/>
    <col min="5136" max="5349" width="11.42578125" style="20"/>
    <col min="5350" max="5350" width="19.28515625" style="20" bestFit="1" customWidth="1"/>
    <col min="5351" max="5351" width="8.42578125" style="20" bestFit="1" customWidth="1"/>
    <col min="5352" max="5352" width="5.5703125" style="20" bestFit="1" customWidth="1"/>
    <col min="5353" max="5353" width="4.7109375" style="20" bestFit="1" customWidth="1"/>
    <col min="5354" max="5354" width="5.42578125" style="20" bestFit="1" customWidth="1"/>
    <col min="5355" max="5355" width="0.85546875" style="20" customWidth="1"/>
    <col min="5356" max="5356" width="4.7109375" style="20" bestFit="1" customWidth="1"/>
    <col min="5357" max="5357" width="5.42578125" style="20" bestFit="1" customWidth="1"/>
    <col min="5358" max="5358" width="5.5703125" style="20" bestFit="1" customWidth="1"/>
    <col min="5359" max="5360" width="7.5703125" style="20" bestFit="1" customWidth="1"/>
    <col min="5361" max="5361" width="8.42578125" style="20" bestFit="1" customWidth="1"/>
    <col min="5362" max="5362" width="0.85546875" style="20" customWidth="1"/>
    <col min="5363" max="5364" width="3.85546875" style="20" customWidth="1"/>
    <col min="5365" max="5365" width="1.140625" style="20" customWidth="1"/>
    <col min="5366" max="5366" width="4.7109375" style="20" bestFit="1" customWidth="1"/>
    <col min="5367" max="5367" width="5.42578125" style="20" bestFit="1" customWidth="1"/>
    <col min="5368" max="5368" width="5.5703125" style="20" bestFit="1" customWidth="1"/>
    <col min="5369" max="5369" width="5.42578125" style="20" bestFit="1" customWidth="1"/>
    <col min="5370" max="5371" width="7.28515625" style="20" bestFit="1" customWidth="1"/>
    <col min="5372" max="5372" width="7" style="20" bestFit="1" customWidth="1"/>
    <col min="5373" max="5373" width="4.5703125" style="20" bestFit="1" customWidth="1"/>
    <col min="5374" max="5374" width="7.42578125" style="20" bestFit="1" customWidth="1"/>
    <col min="5375" max="5376" width="8.42578125" style="20" bestFit="1" customWidth="1"/>
    <col min="5377" max="5382" width="6.85546875" style="20" bestFit="1" customWidth="1"/>
    <col min="5383" max="5384" width="8.42578125" style="20" bestFit="1" customWidth="1"/>
    <col min="5385" max="5390" width="6.85546875" style="20" bestFit="1" customWidth="1"/>
    <col min="5391" max="5391" width="6" style="20" bestFit="1" customWidth="1"/>
    <col min="5392" max="5605" width="11.42578125" style="20"/>
    <col min="5606" max="5606" width="19.28515625" style="20" bestFit="1" customWidth="1"/>
    <col min="5607" max="5607" width="8.42578125" style="20" bestFit="1" customWidth="1"/>
    <col min="5608" max="5608" width="5.5703125" style="20" bestFit="1" customWidth="1"/>
    <col min="5609" max="5609" width="4.7109375" style="20" bestFit="1" customWidth="1"/>
    <col min="5610" max="5610" width="5.42578125" style="20" bestFit="1" customWidth="1"/>
    <col min="5611" max="5611" width="0.85546875" style="20" customWidth="1"/>
    <col min="5612" max="5612" width="4.7109375" style="20" bestFit="1" customWidth="1"/>
    <col min="5613" max="5613" width="5.42578125" style="20" bestFit="1" customWidth="1"/>
    <col min="5614" max="5614" width="5.5703125" style="20" bestFit="1" customWidth="1"/>
    <col min="5615" max="5616" width="7.5703125" style="20" bestFit="1" customWidth="1"/>
    <col min="5617" max="5617" width="8.42578125" style="20" bestFit="1" customWidth="1"/>
    <col min="5618" max="5618" width="0.85546875" style="20" customWidth="1"/>
    <col min="5619" max="5620" width="3.85546875" style="20" customWidth="1"/>
    <col min="5621" max="5621" width="1.140625" style="20" customWidth="1"/>
    <col min="5622" max="5622" width="4.7109375" style="20" bestFit="1" customWidth="1"/>
    <col min="5623" max="5623" width="5.42578125" style="20" bestFit="1" customWidth="1"/>
    <col min="5624" max="5624" width="5.5703125" style="20" bestFit="1" customWidth="1"/>
    <col min="5625" max="5625" width="5.42578125" style="20" bestFit="1" customWidth="1"/>
    <col min="5626" max="5627" width="7.28515625" style="20" bestFit="1" customWidth="1"/>
    <col min="5628" max="5628" width="7" style="20" bestFit="1" customWidth="1"/>
    <col min="5629" max="5629" width="4.5703125" style="20" bestFit="1" customWidth="1"/>
    <col min="5630" max="5630" width="7.42578125" style="20" bestFit="1" customWidth="1"/>
    <col min="5631" max="5632" width="8.42578125" style="20" bestFit="1" customWidth="1"/>
    <col min="5633" max="5638" width="6.85546875" style="20" bestFit="1" customWidth="1"/>
    <col min="5639" max="5640" width="8.42578125" style="20" bestFit="1" customWidth="1"/>
    <col min="5641" max="5646" width="6.85546875" style="20" bestFit="1" customWidth="1"/>
    <col min="5647" max="5647" width="6" style="20" bestFit="1" customWidth="1"/>
    <col min="5648" max="5861" width="11.42578125" style="20"/>
    <col min="5862" max="5862" width="19.28515625" style="20" bestFit="1" customWidth="1"/>
    <col min="5863" max="5863" width="8.42578125" style="20" bestFit="1" customWidth="1"/>
    <col min="5864" max="5864" width="5.5703125" style="20" bestFit="1" customWidth="1"/>
    <col min="5865" max="5865" width="4.7109375" style="20" bestFit="1" customWidth="1"/>
    <col min="5866" max="5866" width="5.42578125" style="20" bestFit="1" customWidth="1"/>
    <col min="5867" max="5867" width="0.85546875" style="20" customWidth="1"/>
    <col min="5868" max="5868" width="4.7109375" style="20" bestFit="1" customWidth="1"/>
    <col min="5869" max="5869" width="5.42578125" style="20" bestFit="1" customWidth="1"/>
    <col min="5870" max="5870" width="5.5703125" style="20" bestFit="1" customWidth="1"/>
    <col min="5871" max="5872" width="7.5703125" style="20" bestFit="1" customWidth="1"/>
    <col min="5873" max="5873" width="8.42578125" style="20" bestFit="1" customWidth="1"/>
    <col min="5874" max="5874" width="0.85546875" style="20" customWidth="1"/>
    <col min="5875" max="5876" width="3.85546875" style="20" customWidth="1"/>
    <col min="5877" max="5877" width="1.140625" style="20" customWidth="1"/>
    <col min="5878" max="5878" width="4.7109375" style="20" bestFit="1" customWidth="1"/>
    <col min="5879" max="5879" width="5.42578125" style="20" bestFit="1" customWidth="1"/>
    <col min="5880" max="5880" width="5.5703125" style="20" bestFit="1" customWidth="1"/>
    <col min="5881" max="5881" width="5.42578125" style="20" bestFit="1" customWidth="1"/>
    <col min="5882" max="5883" width="7.28515625" style="20" bestFit="1" customWidth="1"/>
    <col min="5884" max="5884" width="7" style="20" bestFit="1" customWidth="1"/>
    <col min="5885" max="5885" width="4.5703125" style="20" bestFit="1" customWidth="1"/>
    <col min="5886" max="5886" width="7.42578125" style="20" bestFit="1" customWidth="1"/>
    <col min="5887" max="5888" width="8.42578125" style="20" bestFit="1" customWidth="1"/>
    <col min="5889" max="5894" width="6.85546875" style="20" bestFit="1" customWidth="1"/>
    <col min="5895" max="5896" width="8.42578125" style="20" bestFit="1" customWidth="1"/>
    <col min="5897" max="5902" width="6.85546875" style="20" bestFit="1" customWidth="1"/>
    <col min="5903" max="5903" width="6" style="20" bestFit="1" customWidth="1"/>
    <col min="5904" max="6117" width="11.42578125" style="20"/>
    <col min="6118" max="6118" width="19.28515625" style="20" bestFit="1" customWidth="1"/>
    <col min="6119" max="6119" width="8.42578125" style="20" bestFit="1" customWidth="1"/>
    <col min="6120" max="6120" width="5.5703125" style="20" bestFit="1" customWidth="1"/>
    <col min="6121" max="6121" width="4.7109375" style="20" bestFit="1" customWidth="1"/>
    <col min="6122" max="6122" width="5.42578125" style="20" bestFit="1" customWidth="1"/>
    <col min="6123" max="6123" width="0.85546875" style="20" customWidth="1"/>
    <col min="6124" max="6124" width="4.7109375" style="20" bestFit="1" customWidth="1"/>
    <col min="6125" max="6125" width="5.42578125" style="20" bestFit="1" customWidth="1"/>
    <col min="6126" max="6126" width="5.5703125" style="20" bestFit="1" customWidth="1"/>
    <col min="6127" max="6128" width="7.5703125" style="20" bestFit="1" customWidth="1"/>
    <col min="6129" max="6129" width="8.42578125" style="20" bestFit="1" customWidth="1"/>
    <col min="6130" max="6130" width="0.85546875" style="20" customWidth="1"/>
    <col min="6131" max="6132" width="3.85546875" style="20" customWidth="1"/>
    <col min="6133" max="6133" width="1.140625" style="20" customWidth="1"/>
    <col min="6134" max="6134" width="4.7109375" style="20" bestFit="1" customWidth="1"/>
    <col min="6135" max="6135" width="5.42578125" style="20" bestFit="1" customWidth="1"/>
    <col min="6136" max="6136" width="5.5703125" style="20" bestFit="1" customWidth="1"/>
    <col min="6137" max="6137" width="5.42578125" style="20" bestFit="1" customWidth="1"/>
    <col min="6138" max="6139" width="7.28515625" style="20" bestFit="1" customWidth="1"/>
    <col min="6140" max="6140" width="7" style="20" bestFit="1" customWidth="1"/>
    <col min="6141" max="6141" width="4.5703125" style="20" bestFit="1" customWidth="1"/>
    <col min="6142" max="6142" width="7.42578125" style="20" bestFit="1" customWidth="1"/>
    <col min="6143" max="6144" width="8.42578125" style="20" bestFit="1" customWidth="1"/>
    <col min="6145" max="6150" width="6.85546875" style="20" bestFit="1" customWidth="1"/>
    <col min="6151" max="6152" width="8.42578125" style="20" bestFit="1" customWidth="1"/>
    <col min="6153" max="6158" width="6.85546875" style="20" bestFit="1" customWidth="1"/>
    <col min="6159" max="6159" width="6" style="20" bestFit="1" customWidth="1"/>
    <col min="6160" max="6373" width="11.42578125" style="20"/>
    <col min="6374" max="6374" width="19.28515625" style="20" bestFit="1" customWidth="1"/>
    <col min="6375" max="6375" width="8.42578125" style="20" bestFit="1" customWidth="1"/>
    <col min="6376" max="6376" width="5.5703125" style="20" bestFit="1" customWidth="1"/>
    <col min="6377" max="6377" width="4.7109375" style="20" bestFit="1" customWidth="1"/>
    <col min="6378" max="6378" width="5.42578125" style="20" bestFit="1" customWidth="1"/>
    <col min="6379" max="6379" width="0.85546875" style="20" customWidth="1"/>
    <col min="6380" max="6380" width="4.7109375" style="20" bestFit="1" customWidth="1"/>
    <col min="6381" max="6381" width="5.42578125" style="20" bestFit="1" customWidth="1"/>
    <col min="6382" max="6382" width="5.5703125" style="20" bestFit="1" customWidth="1"/>
    <col min="6383" max="6384" width="7.5703125" style="20" bestFit="1" customWidth="1"/>
    <col min="6385" max="6385" width="8.42578125" style="20" bestFit="1" customWidth="1"/>
    <col min="6386" max="6386" width="0.85546875" style="20" customWidth="1"/>
    <col min="6387" max="6388" width="3.85546875" style="20" customWidth="1"/>
    <col min="6389" max="6389" width="1.140625" style="20" customWidth="1"/>
    <col min="6390" max="6390" width="4.7109375" style="20" bestFit="1" customWidth="1"/>
    <col min="6391" max="6391" width="5.42578125" style="20" bestFit="1" customWidth="1"/>
    <col min="6392" max="6392" width="5.5703125" style="20" bestFit="1" customWidth="1"/>
    <col min="6393" max="6393" width="5.42578125" style="20" bestFit="1" customWidth="1"/>
    <col min="6394" max="6395" width="7.28515625" style="20" bestFit="1" customWidth="1"/>
    <col min="6396" max="6396" width="7" style="20" bestFit="1" customWidth="1"/>
    <col min="6397" max="6397" width="4.5703125" style="20" bestFit="1" customWidth="1"/>
    <col min="6398" max="6398" width="7.42578125" style="20" bestFit="1" customWidth="1"/>
    <col min="6399" max="6400" width="8.42578125" style="20" bestFit="1" customWidth="1"/>
    <col min="6401" max="6406" width="6.85546875" style="20" bestFit="1" customWidth="1"/>
    <col min="6407" max="6408" width="8.42578125" style="20" bestFit="1" customWidth="1"/>
    <col min="6409" max="6414" width="6.85546875" style="20" bestFit="1" customWidth="1"/>
    <col min="6415" max="6415" width="6" style="20" bestFit="1" customWidth="1"/>
    <col min="6416" max="6629" width="11.42578125" style="20"/>
    <col min="6630" max="6630" width="19.28515625" style="20" bestFit="1" customWidth="1"/>
    <col min="6631" max="6631" width="8.42578125" style="20" bestFit="1" customWidth="1"/>
    <col min="6632" max="6632" width="5.5703125" style="20" bestFit="1" customWidth="1"/>
    <col min="6633" max="6633" width="4.7109375" style="20" bestFit="1" customWidth="1"/>
    <col min="6634" max="6634" width="5.42578125" style="20" bestFit="1" customWidth="1"/>
    <col min="6635" max="6635" width="0.85546875" style="20" customWidth="1"/>
    <col min="6636" max="6636" width="4.7109375" style="20" bestFit="1" customWidth="1"/>
    <col min="6637" max="6637" width="5.42578125" style="20" bestFit="1" customWidth="1"/>
    <col min="6638" max="6638" width="5.5703125" style="20" bestFit="1" customWidth="1"/>
    <col min="6639" max="6640" width="7.5703125" style="20" bestFit="1" customWidth="1"/>
    <col min="6641" max="6641" width="8.42578125" style="20" bestFit="1" customWidth="1"/>
    <col min="6642" max="6642" width="0.85546875" style="20" customWidth="1"/>
    <col min="6643" max="6644" width="3.85546875" style="20" customWidth="1"/>
    <col min="6645" max="6645" width="1.140625" style="20" customWidth="1"/>
    <col min="6646" max="6646" width="4.7109375" style="20" bestFit="1" customWidth="1"/>
    <col min="6647" max="6647" width="5.42578125" style="20" bestFit="1" customWidth="1"/>
    <col min="6648" max="6648" width="5.5703125" style="20" bestFit="1" customWidth="1"/>
    <col min="6649" max="6649" width="5.42578125" style="20" bestFit="1" customWidth="1"/>
    <col min="6650" max="6651" width="7.28515625" style="20" bestFit="1" customWidth="1"/>
    <col min="6652" max="6652" width="7" style="20" bestFit="1" customWidth="1"/>
    <col min="6653" max="6653" width="4.5703125" style="20" bestFit="1" customWidth="1"/>
    <col min="6654" max="6654" width="7.42578125" style="20" bestFit="1" customWidth="1"/>
    <col min="6655" max="6656" width="8.42578125" style="20" bestFit="1" customWidth="1"/>
    <col min="6657" max="6662" width="6.85546875" style="20" bestFit="1" customWidth="1"/>
    <col min="6663" max="6664" width="8.42578125" style="20" bestFit="1" customWidth="1"/>
    <col min="6665" max="6670" width="6.85546875" style="20" bestFit="1" customWidth="1"/>
    <col min="6671" max="6671" width="6" style="20" bestFit="1" customWidth="1"/>
    <col min="6672" max="6885" width="11.42578125" style="20"/>
    <col min="6886" max="6886" width="19.28515625" style="20" bestFit="1" customWidth="1"/>
    <col min="6887" max="6887" width="8.42578125" style="20" bestFit="1" customWidth="1"/>
    <col min="6888" max="6888" width="5.5703125" style="20" bestFit="1" customWidth="1"/>
    <col min="6889" max="6889" width="4.7109375" style="20" bestFit="1" customWidth="1"/>
    <col min="6890" max="6890" width="5.42578125" style="20" bestFit="1" customWidth="1"/>
    <col min="6891" max="6891" width="0.85546875" style="20" customWidth="1"/>
    <col min="6892" max="6892" width="4.7109375" style="20" bestFit="1" customWidth="1"/>
    <col min="6893" max="6893" width="5.42578125" style="20" bestFit="1" customWidth="1"/>
    <col min="6894" max="6894" width="5.5703125" style="20" bestFit="1" customWidth="1"/>
    <col min="6895" max="6896" width="7.5703125" style="20" bestFit="1" customWidth="1"/>
    <col min="6897" max="6897" width="8.42578125" style="20" bestFit="1" customWidth="1"/>
    <col min="6898" max="6898" width="0.85546875" style="20" customWidth="1"/>
    <col min="6899" max="6900" width="3.85546875" style="20" customWidth="1"/>
    <col min="6901" max="6901" width="1.140625" style="20" customWidth="1"/>
    <col min="6902" max="6902" width="4.7109375" style="20" bestFit="1" customWidth="1"/>
    <col min="6903" max="6903" width="5.42578125" style="20" bestFit="1" customWidth="1"/>
    <col min="6904" max="6904" width="5.5703125" style="20" bestFit="1" customWidth="1"/>
    <col min="6905" max="6905" width="5.42578125" style="20" bestFit="1" customWidth="1"/>
    <col min="6906" max="6907" width="7.28515625" style="20" bestFit="1" customWidth="1"/>
    <col min="6908" max="6908" width="7" style="20" bestFit="1" customWidth="1"/>
    <col min="6909" max="6909" width="4.5703125" style="20" bestFit="1" customWidth="1"/>
    <col min="6910" max="6910" width="7.42578125" style="20" bestFit="1" customWidth="1"/>
    <col min="6911" max="6912" width="8.42578125" style="20" bestFit="1" customWidth="1"/>
    <col min="6913" max="6918" width="6.85546875" style="20" bestFit="1" customWidth="1"/>
    <col min="6919" max="6920" width="8.42578125" style="20" bestFit="1" customWidth="1"/>
    <col min="6921" max="6926" width="6.85546875" style="20" bestFit="1" customWidth="1"/>
    <col min="6927" max="6927" width="6" style="20" bestFit="1" customWidth="1"/>
    <col min="6928" max="7141" width="11.42578125" style="20"/>
    <col min="7142" max="7142" width="19.28515625" style="20" bestFit="1" customWidth="1"/>
    <col min="7143" max="7143" width="8.42578125" style="20" bestFit="1" customWidth="1"/>
    <col min="7144" max="7144" width="5.5703125" style="20" bestFit="1" customWidth="1"/>
    <col min="7145" max="7145" width="4.7109375" style="20" bestFit="1" customWidth="1"/>
    <col min="7146" max="7146" width="5.42578125" style="20" bestFit="1" customWidth="1"/>
    <col min="7147" max="7147" width="0.85546875" style="20" customWidth="1"/>
    <col min="7148" max="7148" width="4.7109375" style="20" bestFit="1" customWidth="1"/>
    <col min="7149" max="7149" width="5.42578125" style="20" bestFit="1" customWidth="1"/>
    <col min="7150" max="7150" width="5.5703125" style="20" bestFit="1" customWidth="1"/>
    <col min="7151" max="7152" width="7.5703125" style="20" bestFit="1" customWidth="1"/>
    <col min="7153" max="7153" width="8.42578125" style="20" bestFit="1" customWidth="1"/>
    <col min="7154" max="7154" width="0.85546875" style="20" customWidth="1"/>
    <col min="7155" max="7156" width="3.85546875" style="20" customWidth="1"/>
    <col min="7157" max="7157" width="1.140625" style="20" customWidth="1"/>
    <col min="7158" max="7158" width="4.7109375" style="20" bestFit="1" customWidth="1"/>
    <col min="7159" max="7159" width="5.42578125" style="20" bestFit="1" customWidth="1"/>
    <col min="7160" max="7160" width="5.5703125" style="20" bestFit="1" customWidth="1"/>
    <col min="7161" max="7161" width="5.42578125" style="20" bestFit="1" customWidth="1"/>
    <col min="7162" max="7163" width="7.28515625" style="20" bestFit="1" customWidth="1"/>
    <col min="7164" max="7164" width="7" style="20" bestFit="1" customWidth="1"/>
    <col min="7165" max="7165" width="4.5703125" style="20" bestFit="1" customWidth="1"/>
    <col min="7166" max="7166" width="7.42578125" style="20" bestFit="1" customWidth="1"/>
    <col min="7167" max="7168" width="8.42578125" style="20" bestFit="1" customWidth="1"/>
    <col min="7169" max="7174" width="6.85546875" style="20" bestFit="1" customWidth="1"/>
    <col min="7175" max="7176" width="8.42578125" style="20" bestFit="1" customWidth="1"/>
    <col min="7177" max="7182" width="6.85546875" style="20" bestFit="1" customWidth="1"/>
    <col min="7183" max="7183" width="6" style="20" bestFit="1" customWidth="1"/>
    <col min="7184" max="7397" width="11.42578125" style="20"/>
    <col min="7398" max="7398" width="19.28515625" style="20" bestFit="1" customWidth="1"/>
    <col min="7399" max="7399" width="8.42578125" style="20" bestFit="1" customWidth="1"/>
    <col min="7400" max="7400" width="5.5703125" style="20" bestFit="1" customWidth="1"/>
    <col min="7401" max="7401" width="4.7109375" style="20" bestFit="1" customWidth="1"/>
    <col min="7402" max="7402" width="5.42578125" style="20" bestFit="1" customWidth="1"/>
    <col min="7403" max="7403" width="0.85546875" style="20" customWidth="1"/>
    <col min="7404" max="7404" width="4.7109375" style="20" bestFit="1" customWidth="1"/>
    <col min="7405" max="7405" width="5.42578125" style="20" bestFit="1" customWidth="1"/>
    <col min="7406" max="7406" width="5.5703125" style="20" bestFit="1" customWidth="1"/>
    <col min="7407" max="7408" width="7.5703125" style="20" bestFit="1" customWidth="1"/>
    <col min="7409" max="7409" width="8.42578125" style="20" bestFit="1" customWidth="1"/>
    <col min="7410" max="7410" width="0.85546875" style="20" customWidth="1"/>
    <col min="7411" max="7412" width="3.85546875" style="20" customWidth="1"/>
    <col min="7413" max="7413" width="1.140625" style="20" customWidth="1"/>
    <col min="7414" max="7414" width="4.7109375" style="20" bestFit="1" customWidth="1"/>
    <col min="7415" max="7415" width="5.42578125" style="20" bestFit="1" customWidth="1"/>
    <col min="7416" max="7416" width="5.5703125" style="20" bestFit="1" customWidth="1"/>
    <col min="7417" max="7417" width="5.42578125" style="20" bestFit="1" customWidth="1"/>
    <col min="7418" max="7419" width="7.28515625" style="20" bestFit="1" customWidth="1"/>
    <col min="7420" max="7420" width="7" style="20" bestFit="1" customWidth="1"/>
    <col min="7421" max="7421" width="4.5703125" style="20" bestFit="1" customWidth="1"/>
    <col min="7422" max="7422" width="7.42578125" style="20" bestFit="1" customWidth="1"/>
    <col min="7423" max="7424" width="8.42578125" style="20" bestFit="1" customWidth="1"/>
    <col min="7425" max="7430" width="6.85546875" style="20" bestFit="1" customWidth="1"/>
    <col min="7431" max="7432" width="8.42578125" style="20" bestFit="1" customWidth="1"/>
    <col min="7433" max="7438" width="6.85546875" style="20" bestFit="1" customWidth="1"/>
    <col min="7439" max="7439" width="6" style="20" bestFit="1" customWidth="1"/>
    <col min="7440" max="7653" width="11.42578125" style="20"/>
    <col min="7654" max="7654" width="19.28515625" style="20" bestFit="1" customWidth="1"/>
    <col min="7655" max="7655" width="8.42578125" style="20" bestFit="1" customWidth="1"/>
    <col min="7656" max="7656" width="5.5703125" style="20" bestFit="1" customWidth="1"/>
    <col min="7657" max="7657" width="4.7109375" style="20" bestFit="1" customWidth="1"/>
    <col min="7658" max="7658" width="5.42578125" style="20" bestFit="1" customWidth="1"/>
    <col min="7659" max="7659" width="0.85546875" style="20" customWidth="1"/>
    <col min="7660" max="7660" width="4.7109375" style="20" bestFit="1" customWidth="1"/>
    <col min="7661" max="7661" width="5.42578125" style="20" bestFit="1" customWidth="1"/>
    <col min="7662" max="7662" width="5.5703125" style="20" bestFit="1" customWidth="1"/>
    <col min="7663" max="7664" width="7.5703125" style="20" bestFit="1" customWidth="1"/>
    <col min="7665" max="7665" width="8.42578125" style="20" bestFit="1" customWidth="1"/>
    <col min="7666" max="7666" width="0.85546875" style="20" customWidth="1"/>
    <col min="7667" max="7668" width="3.85546875" style="20" customWidth="1"/>
    <col min="7669" max="7669" width="1.140625" style="20" customWidth="1"/>
    <col min="7670" max="7670" width="4.7109375" style="20" bestFit="1" customWidth="1"/>
    <col min="7671" max="7671" width="5.42578125" style="20" bestFit="1" customWidth="1"/>
    <col min="7672" max="7672" width="5.5703125" style="20" bestFit="1" customWidth="1"/>
    <col min="7673" max="7673" width="5.42578125" style="20" bestFit="1" customWidth="1"/>
    <col min="7674" max="7675" width="7.28515625" style="20" bestFit="1" customWidth="1"/>
    <col min="7676" max="7676" width="7" style="20" bestFit="1" customWidth="1"/>
    <col min="7677" max="7677" width="4.5703125" style="20" bestFit="1" customWidth="1"/>
    <col min="7678" max="7678" width="7.42578125" style="20" bestFit="1" customWidth="1"/>
    <col min="7679" max="7680" width="8.42578125" style="20" bestFit="1" customWidth="1"/>
    <col min="7681" max="7686" width="6.85546875" style="20" bestFit="1" customWidth="1"/>
    <col min="7687" max="7688" width="8.42578125" style="20" bestFit="1" customWidth="1"/>
    <col min="7689" max="7694" width="6.85546875" style="20" bestFit="1" customWidth="1"/>
    <col min="7695" max="7695" width="6" style="20" bestFit="1" customWidth="1"/>
    <col min="7696" max="7909" width="11.42578125" style="20"/>
    <col min="7910" max="7910" width="19.28515625" style="20" bestFit="1" customWidth="1"/>
    <col min="7911" max="7911" width="8.42578125" style="20" bestFit="1" customWidth="1"/>
    <col min="7912" max="7912" width="5.5703125" style="20" bestFit="1" customWidth="1"/>
    <col min="7913" max="7913" width="4.7109375" style="20" bestFit="1" customWidth="1"/>
    <col min="7914" max="7914" width="5.42578125" style="20" bestFit="1" customWidth="1"/>
    <col min="7915" max="7915" width="0.85546875" style="20" customWidth="1"/>
    <col min="7916" max="7916" width="4.7109375" style="20" bestFit="1" customWidth="1"/>
    <col min="7917" max="7917" width="5.42578125" style="20" bestFit="1" customWidth="1"/>
    <col min="7918" max="7918" width="5.5703125" style="20" bestFit="1" customWidth="1"/>
    <col min="7919" max="7920" width="7.5703125" style="20" bestFit="1" customWidth="1"/>
    <col min="7921" max="7921" width="8.42578125" style="20" bestFit="1" customWidth="1"/>
    <col min="7922" max="7922" width="0.85546875" style="20" customWidth="1"/>
    <col min="7923" max="7924" width="3.85546875" style="20" customWidth="1"/>
    <col min="7925" max="7925" width="1.140625" style="20" customWidth="1"/>
    <col min="7926" max="7926" width="4.7109375" style="20" bestFit="1" customWidth="1"/>
    <col min="7927" max="7927" width="5.42578125" style="20" bestFit="1" customWidth="1"/>
    <col min="7928" max="7928" width="5.5703125" style="20" bestFit="1" customWidth="1"/>
    <col min="7929" max="7929" width="5.42578125" style="20" bestFit="1" customWidth="1"/>
    <col min="7930" max="7931" width="7.28515625" style="20" bestFit="1" customWidth="1"/>
    <col min="7932" max="7932" width="7" style="20" bestFit="1" customWidth="1"/>
    <col min="7933" max="7933" width="4.5703125" style="20" bestFit="1" customWidth="1"/>
    <col min="7934" max="7934" width="7.42578125" style="20" bestFit="1" customWidth="1"/>
    <col min="7935" max="7936" width="8.42578125" style="20" bestFit="1" customWidth="1"/>
    <col min="7937" max="7942" width="6.85546875" style="20" bestFit="1" customWidth="1"/>
    <col min="7943" max="7944" width="8.42578125" style="20" bestFit="1" customWidth="1"/>
    <col min="7945" max="7950" width="6.85546875" style="20" bestFit="1" customWidth="1"/>
    <col min="7951" max="7951" width="6" style="20" bestFit="1" customWidth="1"/>
    <col min="7952" max="8165" width="11.42578125" style="20"/>
    <col min="8166" max="8166" width="19.28515625" style="20" bestFit="1" customWidth="1"/>
    <col min="8167" max="8167" width="8.42578125" style="20" bestFit="1" customWidth="1"/>
    <col min="8168" max="8168" width="5.5703125" style="20" bestFit="1" customWidth="1"/>
    <col min="8169" max="8169" width="4.7109375" style="20" bestFit="1" customWidth="1"/>
    <col min="8170" max="8170" width="5.42578125" style="20" bestFit="1" customWidth="1"/>
    <col min="8171" max="8171" width="0.85546875" style="20" customWidth="1"/>
    <col min="8172" max="8172" width="4.7109375" style="20" bestFit="1" customWidth="1"/>
    <col min="8173" max="8173" width="5.42578125" style="20" bestFit="1" customWidth="1"/>
    <col min="8174" max="8174" width="5.5703125" style="20" bestFit="1" customWidth="1"/>
    <col min="8175" max="8176" width="7.5703125" style="20" bestFit="1" customWidth="1"/>
    <col min="8177" max="8177" width="8.42578125" style="20" bestFit="1" customWidth="1"/>
    <col min="8178" max="8178" width="0.85546875" style="20" customWidth="1"/>
    <col min="8179" max="8180" width="3.85546875" style="20" customWidth="1"/>
    <col min="8181" max="8181" width="1.140625" style="20" customWidth="1"/>
    <col min="8182" max="8182" width="4.7109375" style="20" bestFit="1" customWidth="1"/>
    <col min="8183" max="8183" width="5.42578125" style="20" bestFit="1" customWidth="1"/>
    <col min="8184" max="8184" width="5.5703125" style="20" bestFit="1" customWidth="1"/>
    <col min="8185" max="8185" width="5.42578125" style="20" bestFit="1" customWidth="1"/>
    <col min="8186" max="8187" width="7.28515625" style="20" bestFit="1" customWidth="1"/>
    <col min="8188" max="8188" width="7" style="20" bestFit="1" customWidth="1"/>
    <col min="8189" max="8189" width="4.5703125" style="20" bestFit="1" customWidth="1"/>
    <col min="8190" max="8190" width="7.42578125" style="20" bestFit="1" customWidth="1"/>
    <col min="8191" max="8192" width="8.42578125" style="20" bestFit="1" customWidth="1"/>
    <col min="8193" max="8198" width="6.85546875" style="20" bestFit="1" customWidth="1"/>
    <col min="8199" max="8200" width="8.42578125" style="20" bestFit="1" customWidth="1"/>
    <col min="8201" max="8206" width="6.85546875" style="20" bestFit="1" customWidth="1"/>
    <col min="8207" max="8207" width="6" style="20" bestFit="1" customWidth="1"/>
    <col min="8208" max="8421" width="11.42578125" style="20"/>
    <col min="8422" max="8422" width="19.28515625" style="20" bestFit="1" customWidth="1"/>
    <col min="8423" max="8423" width="8.42578125" style="20" bestFit="1" customWidth="1"/>
    <col min="8424" max="8424" width="5.5703125" style="20" bestFit="1" customWidth="1"/>
    <col min="8425" max="8425" width="4.7109375" style="20" bestFit="1" customWidth="1"/>
    <col min="8426" max="8426" width="5.42578125" style="20" bestFit="1" customWidth="1"/>
    <col min="8427" max="8427" width="0.85546875" style="20" customWidth="1"/>
    <col min="8428" max="8428" width="4.7109375" style="20" bestFit="1" customWidth="1"/>
    <col min="8429" max="8429" width="5.42578125" style="20" bestFit="1" customWidth="1"/>
    <col min="8430" max="8430" width="5.5703125" style="20" bestFit="1" customWidth="1"/>
    <col min="8431" max="8432" width="7.5703125" style="20" bestFit="1" customWidth="1"/>
    <col min="8433" max="8433" width="8.42578125" style="20" bestFit="1" customWidth="1"/>
    <col min="8434" max="8434" width="0.85546875" style="20" customWidth="1"/>
    <col min="8435" max="8436" width="3.85546875" style="20" customWidth="1"/>
    <col min="8437" max="8437" width="1.140625" style="20" customWidth="1"/>
    <col min="8438" max="8438" width="4.7109375" style="20" bestFit="1" customWidth="1"/>
    <col min="8439" max="8439" width="5.42578125" style="20" bestFit="1" customWidth="1"/>
    <col min="8440" max="8440" width="5.5703125" style="20" bestFit="1" customWidth="1"/>
    <col min="8441" max="8441" width="5.42578125" style="20" bestFit="1" customWidth="1"/>
    <col min="8442" max="8443" width="7.28515625" style="20" bestFit="1" customWidth="1"/>
    <col min="8444" max="8444" width="7" style="20" bestFit="1" customWidth="1"/>
    <col min="8445" max="8445" width="4.5703125" style="20" bestFit="1" customWidth="1"/>
    <col min="8446" max="8446" width="7.42578125" style="20" bestFit="1" customWidth="1"/>
    <col min="8447" max="8448" width="8.42578125" style="20" bestFit="1" customWidth="1"/>
    <col min="8449" max="8454" width="6.85546875" style="20" bestFit="1" customWidth="1"/>
    <col min="8455" max="8456" width="8.42578125" style="20" bestFit="1" customWidth="1"/>
    <col min="8457" max="8462" width="6.85546875" style="20" bestFit="1" customWidth="1"/>
    <col min="8463" max="8463" width="6" style="20" bestFit="1" customWidth="1"/>
    <col min="8464" max="8677" width="11.42578125" style="20"/>
    <col min="8678" max="8678" width="19.28515625" style="20" bestFit="1" customWidth="1"/>
    <col min="8679" max="8679" width="8.42578125" style="20" bestFit="1" customWidth="1"/>
    <col min="8680" max="8680" width="5.5703125" style="20" bestFit="1" customWidth="1"/>
    <col min="8681" max="8681" width="4.7109375" style="20" bestFit="1" customWidth="1"/>
    <col min="8682" max="8682" width="5.42578125" style="20" bestFit="1" customWidth="1"/>
    <col min="8683" max="8683" width="0.85546875" style="20" customWidth="1"/>
    <col min="8684" max="8684" width="4.7109375" style="20" bestFit="1" customWidth="1"/>
    <col min="8685" max="8685" width="5.42578125" style="20" bestFit="1" customWidth="1"/>
    <col min="8686" max="8686" width="5.5703125" style="20" bestFit="1" customWidth="1"/>
    <col min="8687" max="8688" width="7.5703125" style="20" bestFit="1" customWidth="1"/>
    <col min="8689" max="8689" width="8.42578125" style="20" bestFit="1" customWidth="1"/>
    <col min="8690" max="8690" width="0.85546875" style="20" customWidth="1"/>
    <col min="8691" max="8692" width="3.85546875" style="20" customWidth="1"/>
    <col min="8693" max="8693" width="1.140625" style="20" customWidth="1"/>
    <col min="8694" max="8694" width="4.7109375" style="20" bestFit="1" customWidth="1"/>
    <col min="8695" max="8695" width="5.42578125" style="20" bestFit="1" customWidth="1"/>
    <col min="8696" max="8696" width="5.5703125" style="20" bestFit="1" customWidth="1"/>
    <col min="8697" max="8697" width="5.42578125" style="20" bestFit="1" customWidth="1"/>
    <col min="8698" max="8699" width="7.28515625" style="20" bestFit="1" customWidth="1"/>
    <col min="8700" max="8700" width="7" style="20" bestFit="1" customWidth="1"/>
    <col min="8701" max="8701" width="4.5703125" style="20" bestFit="1" customWidth="1"/>
    <col min="8702" max="8702" width="7.42578125" style="20" bestFit="1" customWidth="1"/>
    <col min="8703" max="8704" width="8.42578125" style="20" bestFit="1" customWidth="1"/>
    <col min="8705" max="8710" width="6.85546875" style="20" bestFit="1" customWidth="1"/>
    <col min="8711" max="8712" width="8.42578125" style="20" bestFit="1" customWidth="1"/>
    <col min="8713" max="8718" width="6.85546875" style="20" bestFit="1" customWidth="1"/>
    <col min="8719" max="8719" width="6" style="20" bestFit="1" customWidth="1"/>
    <col min="8720" max="8933" width="11.42578125" style="20"/>
    <col min="8934" max="8934" width="19.28515625" style="20" bestFit="1" customWidth="1"/>
    <col min="8935" max="8935" width="8.42578125" style="20" bestFit="1" customWidth="1"/>
    <col min="8936" max="8936" width="5.5703125" style="20" bestFit="1" customWidth="1"/>
    <col min="8937" max="8937" width="4.7109375" style="20" bestFit="1" customWidth="1"/>
    <col min="8938" max="8938" width="5.42578125" style="20" bestFit="1" customWidth="1"/>
    <col min="8939" max="8939" width="0.85546875" style="20" customWidth="1"/>
    <col min="8940" max="8940" width="4.7109375" style="20" bestFit="1" customWidth="1"/>
    <col min="8941" max="8941" width="5.42578125" style="20" bestFit="1" customWidth="1"/>
    <col min="8942" max="8942" width="5.5703125" style="20" bestFit="1" customWidth="1"/>
    <col min="8943" max="8944" width="7.5703125" style="20" bestFit="1" customWidth="1"/>
    <col min="8945" max="8945" width="8.42578125" style="20" bestFit="1" customWidth="1"/>
    <col min="8946" max="8946" width="0.85546875" style="20" customWidth="1"/>
    <col min="8947" max="8948" width="3.85546875" style="20" customWidth="1"/>
    <col min="8949" max="8949" width="1.140625" style="20" customWidth="1"/>
    <col min="8950" max="8950" width="4.7109375" style="20" bestFit="1" customWidth="1"/>
    <col min="8951" max="8951" width="5.42578125" style="20" bestFit="1" customWidth="1"/>
    <col min="8952" max="8952" width="5.5703125" style="20" bestFit="1" customWidth="1"/>
    <col min="8953" max="8953" width="5.42578125" style="20" bestFit="1" customWidth="1"/>
    <col min="8954" max="8955" width="7.28515625" style="20" bestFit="1" customWidth="1"/>
    <col min="8956" max="8956" width="7" style="20" bestFit="1" customWidth="1"/>
    <col min="8957" max="8957" width="4.5703125" style="20" bestFit="1" customWidth="1"/>
    <col min="8958" max="8958" width="7.42578125" style="20" bestFit="1" customWidth="1"/>
    <col min="8959" max="8960" width="8.42578125" style="20" bestFit="1" customWidth="1"/>
    <col min="8961" max="8966" width="6.85546875" style="20" bestFit="1" customWidth="1"/>
    <col min="8967" max="8968" width="8.42578125" style="20" bestFit="1" customWidth="1"/>
    <col min="8969" max="8974" width="6.85546875" style="20" bestFit="1" customWidth="1"/>
    <col min="8975" max="8975" width="6" style="20" bestFit="1" customWidth="1"/>
    <col min="8976" max="9189" width="11.42578125" style="20"/>
    <col min="9190" max="9190" width="19.28515625" style="20" bestFit="1" customWidth="1"/>
    <col min="9191" max="9191" width="8.42578125" style="20" bestFit="1" customWidth="1"/>
    <col min="9192" max="9192" width="5.5703125" style="20" bestFit="1" customWidth="1"/>
    <col min="9193" max="9193" width="4.7109375" style="20" bestFit="1" customWidth="1"/>
    <col min="9194" max="9194" width="5.42578125" style="20" bestFit="1" customWidth="1"/>
    <col min="9195" max="9195" width="0.85546875" style="20" customWidth="1"/>
    <col min="9196" max="9196" width="4.7109375" style="20" bestFit="1" customWidth="1"/>
    <col min="9197" max="9197" width="5.42578125" style="20" bestFit="1" customWidth="1"/>
    <col min="9198" max="9198" width="5.5703125" style="20" bestFit="1" customWidth="1"/>
    <col min="9199" max="9200" width="7.5703125" style="20" bestFit="1" customWidth="1"/>
    <col min="9201" max="9201" width="8.42578125" style="20" bestFit="1" customWidth="1"/>
    <col min="9202" max="9202" width="0.85546875" style="20" customWidth="1"/>
    <col min="9203" max="9204" width="3.85546875" style="20" customWidth="1"/>
    <col min="9205" max="9205" width="1.140625" style="20" customWidth="1"/>
    <col min="9206" max="9206" width="4.7109375" style="20" bestFit="1" customWidth="1"/>
    <col min="9207" max="9207" width="5.42578125" style="20" bestFit="1" customWidth="1"/>
    <col min="9208" max="9208" width="5.5703125" style="20" bestFit="1" customWidth="1"/>
    <col min="9209" max="9209" width="5.42578125" style="20" bestFit="1" customWidth="1"/>
    <col min="9210" max="9211" width="7.28515625" style="20" bestFit="1" customWidth="1"/>
    <col min="9212" max="9212" width="7" style="20" bestFit="1" customWidth="1"/>
    <col min="9213" max="9213" width="4.5703125" style="20" bestFit="1" customWidth="1"/>
    <col min="9214" max="9214" width="7.42578125" style="20" bestFit="1" customWidth="1"/>
    <col min="9215" max="9216" width="8.42578125" style="20" bestFit="1" customWidth="1"/>
    <col min="9217" max="9222" width="6.85546875" style="20" bestFit="1" customWidth="1"/>
    <col min="9223" max="9224" width="8.42578125" style="20" bestFit="1" customWidth="1"/>
    <col min="9225" max="9230" width="6.85546875" style="20" bestFit="1" customWidth="1"/>
    <col min="9231" max="9231" width="6" style="20" bestFit="1" customWidth="1"/>
    <col min="9232" max="9445" width="11.42578125" style="20"/>
    <col min="9446" max="9446" width="19.28515625" style="20" bestFit="1" customWidth="1"/>
    <col min="9447" max="9447" width="8.42578125" style="20" bestFit="1" customWidth="1"/>
    <col min="9448" max="9448" width="5.5703125" style="20" bestFit="1" customWidth="1"/>
    <col min="9449" max="9449" width="4.7109375" style="20" bestFit="1" customWidth="1"/>
    <col min="9450" max="9450" width="5.42578125" style="20" bestFit="1" customWidth="1"/>
    <col min="9451" max="9451" width="0.85546875" style="20" customWidth="1"/>
    <col min="9452" max="9452" width="4.7109375" style="20" bestFit="1" customWidth="1"/>
    <col min="9453" max="9453" width="5.42578125" style="20" bestFit="1" customWidth="1"/>
    <col min="9454" max="9454" width="5.5703125" style="20" bestFit="1" customWidth="1"/>
    <col min="9455" max="9456" width="7.5703125" style="20" bestFit="1" customWidth="1"/>
    <col min="9457" max="9457" width="8.42578125" style="20" bestFit="1" customWidth="1"/>
    <col min="9458" max="9458" width="0.85546875" style="20" customWidth="1"/>
    <col min="9459" max="9460" width="3.85546875" style="20" customWidth="1"/>
    <col min="9461" max="9461" width="1.140625" style="20" customWidth="1"/>
    <col min="9462" max="9462" width="4.7109375" style="20" bestFit="1" customWidth="1"/>
    <col min="9463" max="9463" width="5.42578125" style="20" bestFit="1" customWidth="1"/>
    <col min="9464" max="9464" width="5.5703125" style="20" bestFit="1" customWidth="1"/>
    <col min="9465" max="9465" width="5.42578125" style="20" bestFit="1" customWidth="1"/>
    <col min="9466" max="9467" width="7.28515625" style="20" bestFit="1" customWidth="1"/>
    <col min="9468" max="9468" width="7" style="20" bestFit="1" customWidth="1"/>
    <col min="9469" max="9469" width="4.5703125" style="20" bestFit="1" customWidth="1"/>
    <col min="9470" max="9470" width="7.42578125" style="20" bestFit="1" customWidth="1"/>
    <col min="9471" max="9472" width="8.42578125" style="20" bestFit="1" customWidth="1"/>
    <col min="9473" max="9478" width="6.85546875" style="20" bestFit="1" customWidth="1"/>
    <col min="9479" max="9480" width="8.42578125" style="20" bestFit="1" customWidth="1"/>
    <col min="9481" max="9486" width="6.85546875" style="20" bestFit="1" customWidth="1"/>
    <col min="9487" max="9487" width="6" style="20" bestFit="1" customWidth="1"/>
    <col min="9488" max="9701" width="11.42578125" style="20"/>
    <col min="9702" max="9702" width="19.28515625" style="20" bestFit="1" customWidth="1"/>
    <col min="9703" max="9703" width="8.42578125" style="20" bestFit="1" customWidth="1"/>
    <col min="9704" max="9704" width="5.5703125" style="20" bestFit="1" customWidth="1"/>
    <col min="9705" max="9705" width="4.7109375" style="20" bestFit="1" customWidth="1"/>
    <col min="9706" max="9706" width="5.42578125" style="20" bestFit="1" customWidth="1"/>
    <col min="9707" max="9707" width="0.85546875" style="20" customWidth="1"/>
    <col min="9708" max="9708" width="4.7109375" style="20" bestFit="1" customWidth="1"/>
    <col min="9709" max="9709" width="5.42578125" style="20" bestFit="1" customWidth="1"/>
    <col min="9710" max="9710" width="5.5703125" style="20" bestFit="1" customWidth="1"/>
    <col min="9711" max="9712" width="7.5703125" style="20" bestFit="1" customWidth="1"/>
    <col min="9713" max="9713" width="8.42578125" style="20" bestFit="1" customWidth="1"/>
    <col min="9714" max="9714" width="0.85546875" style="20" customWidth="1"/>
    <col min="9715" max="9716" width="3.85546875" style="20" customWidth="1"/>
    <col min="9717" max="9717" width="1.140625" style="20" customWidth="1"/>
    <col min="9718" max="9718" width="4.7109375" style="20" bestFit="1" customWidth="1"/>
    <col min="9719" max="9719" width="5.42578125" style="20" bestFit="1" customWidth="1"/>
    <col min="9720" max="9720" width="5.5703125" style="20" bestFit="1" customWidth="1"/>
    <col min="9721" max="9721" width="5.42578125" style="20" bestFit="1" customWidth="1"/>
    <col min="9722" max="9723" width="7.28515625" style="20" bestFit="1" customWidth="1"/>
    <col min="9724" max="9724" width="7" style="20" bestFit="1" customWidth="1"/>
    <col min="9725" max="9725" width="4.5703125" style="20" bestFit="1" customWidth="1"/>
    <col min="9726" max="9726" width="7.42578125" style="20" bestFit="1" customWidth="1"/>
    <col min="9727" max="9728" width="8.42578125" style="20" bestFit="1" customWidth="1"/>
    <col min="9729" max="9734" width="6.85546875" style="20" bestFit="1" customWidth="1"/>
    <col min="9735" max="9736" width="8.42578125" style="20" bestFit="1" customWidth="1"/>
    <col min="9737" max="9742" width="6.85546875" style="20" bestFit="1" customWidth="1"/>
    <col min="9743" max="9743" width="6" style="20" bestFit="1" customWidth="1"/>
    <col min="9744" max="9957" width="11.42578125" style="20"/>
    <col min="9958" max="9958" width="19.28515625" style="20" bestFit="1" customWidth="1"/>
    <col min="9959" max="9959" width="8.42578125" style="20" bestFit="1" customWidth="1"/>
    <col min="9960" max="9960" width="5.5703125" style="20" bestFit="1" customWidth="1"/>
    <col min="9961" max="9961" width="4.7109375" style="20" bestFit="1" customWidth="1"/>
    <col min="9962" max="9962" width="5.42578125" style="20" bestFit="1" customWidth="1"/>
    <col min="9963" max="9963" width="0.85546875" style="20" customWidth="1"/>
    <col min="9964" max="9964" width="4.7109375" style="20" bestFit="1" customWidth="1"/>
    <col min="9965" max="9965" width="5.42578125" style="20" bestFit="1" customWidth="1"/>
    <col min="9966" max="9966" width="5.5703125" style="20" bestFit="1" customWidth="1"/>
    <col min="9967" max="9968" width="7.5703125" style="20" bestFit="1" customWidth="1"/>
    <col min="9969" max="9969" width="8.42578125" style="20" bestFit="1" customWidth="1"/>
    <col min="9970" max="9970" width="0.85546875" style="20" customWidth="1"/>
    <col min="9971" max="9972" width="3.85546875" style="20" customWidth="1"/>
    <col min="9973" max="9973" width="1.140625" style="20" customWidth="1"/>
    <col min="9974" max="9974" width="4.7109375" style="20" bestFit="1" customWidth="1"/>
    <col min="9975" max="9975" width="5.42578125" style="20" bestFit="1" customWidth="1"/>
    <col min="9976" max="9976" width="5.5703125" style="20" bestFit="1" customWidth="1"/>
    <col min="9977" max="9977" width="5.42578125" style="20" bestFit="1" customWidth="1"/>
    <col min="9978" max="9979" width="7.28515625" style="20" bestFit="1" customWidth="1"/>
    <col min="9980" max="9980" width="7" style="20" bestFit="1" customWidth="1"/>
    <col min="9981" max="9981" width="4.5703125" style="20" bestFit="1" customWidth="1"/>
    <col min="9982" max="9982" width="7.42578125" style="20" bestFit="1" customWidth="1"/>
    <col min="9983" max="9984" width="8.42578125" style="20" bestFit="1" customWidth="1"/>
    <col min="9985" max="9990" width="6.85546875" style="20" bestFit="1" customWidth="1"/>
    <col min="9991" max="9992" width="8.42578125" style="20" bestFit="1" customWidth="1"/>
    <col min="9993" max="9998" width="6.85546875" style="20" bestFit="1" customWidth="1"/>
    <col min="9999" max="9999" width="6" style="20" bestFit="1" customWidth="1"/>
    <col min="10000" max="10213" width="11.42578125" style="20"/>
    <col min="10214" max="10214" width="19.28515625" style="20" bestFit="1" customWidth="1"/>
    <col min="10215" max="10215" width="8.42578125" style="20" bestFit="1" customWidth="1"/>
    <col min="10216" max="10216" width="5.5703125" style="20" bestFit="1" customWidth="1"/>
    <col min="10217" max="10217" width="4.7109375" style="20" bestFit="1" customWidth="1"/>
    <col min="10218" max="10218" width="5.42578125" style="20" bestFit="1" customWidth="1"/>
    <col min="10219" max="10219" width="0.85546875" style="20" customWidth="1"/>
    <col min="10220" max="10220" width="4.7109375" style="20" bestFit="1" customWidth="1"/>
    <col min="10221" max="10221" width="5.42578125" style="20" bestFit="1" customWidth="1"/>
    <col min="10222" max="10222" width="5.5703125" style="20" bestFit="1" customWidth="1"/>
    <col min="10223" max="10224" width="7.5703125" style="20" bestFit="1" customWidth="1"/>
    <col min="10225" max="10225" width="8.42578125" style="20" bestFit="1" customWidth="1"/>
    <col min="10226" max="10226" width="0.85546875" style="20" customWidth="1"/>
    <col min="10227" max="10228" width="3.85546875" style="20" customWidth="1"/>
    <col min="10229" max="10229" width="1.140625" style="20" customWidth="1"/>
    <col min="10230" max="10230" width="4.7109375" style="20" bestFit="1" customWidth="1"/>
    <col min="10231" max="10231" width="5.42578125" style="20" bestFit="1" customWidth="1"/>
    <col min="10232" max="10232" width="5.5703125" style="20" bestFit="1" customWidth="1"/>
    <col min="10233" max="10233" width="5.42578125" style="20" bestFit="1" customWidth="1"/>
    <col min="10234" max="10235" width="7.28515625" style="20" bestFit="1" customWidth="1"/>
    <col min="10236" max="10236" width="7" style="20" bestFit="1" customWidth="1"/>
    <col min="10237" max="10237" width="4.5703125" style="20" bestFit="1" customWidth="1"/>
    <col min="10238" max="10238" width="7.42578125" style="20" bestFit="1" customWidth="1"/>
    <col min="10239" max="10240" width="8.42578125" style="20" bestFit="1" customWidth="1"/>
    <col min="10241" max="10246" width="6.85546875" style="20" bestFit="1" customWidth="1"/>
    <col min="10247" max="10248" width="8.42578125" style="20" bestFit="1" customWidth="1"/>
    <col min="10249" max="10254" width="6.85546875" style="20" bestFit="1" customWidth="1"/>
    <col min="10255" max="10255" width="6" style="20" bestFit="1" customWidth="1"/>
    <col min="10256" max="10469" width="11.42578125" style="20"/>
    <col min="10470" max="10470" width="19.28515625" style="20" bestFit="1" customWidth="1"/>
    <col min="10471" max="10471" width="8.42578125" style="20" bestFit="1" customWidth="1"/>
    <col min="10472" max="10472" width="5.5703125" style="20" bestFit="1" customWidth="1"/>
    <col min="10473" max="10473" width="4.7109375" style="20" bestFit="1" customWidth="1"/>
    <col min="10474" max="10474" width="5.42578125" style="20" bestFit="1" customWidth="1"/>
    <col min="10475" max="10475" width="0.85546875" style="20" customWidth="1"/>
    <col min="10476" max="10476" width="4.7109375" style="20" bestFit="1" customWidth="1"/>
    <col min="10477" max="10477" width="5.42578125" style="20" bestFit="1" customWidth="1"/>
    <col min="10478" max="10478" width="5.5703125" style="20" bestFit="1" customWidth="1"/>
    <col min="10479" max="10480" width="7.5703125" style="20" bestFit="1" customWidth="1"/>
    <col min="10481" max="10481" width="8.42578125" style="20" bestFit="1" customWidth="1"/>
    <col min="10482" max="10482" width="0.85546875" style="20" customWidth="1"/>
    <col min="10483" max="10484" width="3.85546875" style="20" customWidth="1"/>
    <col min="10485" max="10485" width="1.140625" style="20" customWidth="1"/>
    <col min="10486" max="10486" width="4.7109375" style="20" bestFit="1" customWidth="1"/>
    <col min="10487" max="10487" width="5.42578125" style="20" bestFit="1" customWidth="1"/>
    <col min="10488" max="10488" width="5.5703125" style="20" bestFit="1" customWidth="1"/>
    <col min="10489" max="10489" width="5.42578125" style="20" bestFit="1" customWidth="1"/>
    <col min="10490" max="10491" width="7.28515625" style="20" bestFit="1" customWidth="1"/>
    <col min="10492" max="10492" width="7" style="20" bestFit="1" customWidth="1"/>
    <col min="10493" max="10493" width="4.5703125" style="20" bestFit="1" customWidth="1"/>
    <col min="10494" max="10494" width="7.42578125" style="20" bestFit="1" customWidth="1"/>
    <col min="10495" max="10496" width="8.42578125" style="20" bestFit="1" customWidth="1"/>
    <col min="10497" max="10502" width="6.85546875" style="20" bestFit="1" customWidth="1"/>
    <col min="10503" max="10504" width="8.42578125" style="20" bestFit="1" customWidth="1"/>
    <col min="10505" max="10510" width="6.85546875" style="20" bestFit="1" customWidth="1"/>
    <col min="10511" max="10511" width="6" style="20" bestFit="1" customWidth="1"/>
    <col min="10512" max="10725" width="11.42578125" style="20"/>
    <col min="10726" max="10726" width="19.28515625" style="20" bestFit="1" customWidth="1"/>
    <col min="10727" max="10727" width="8.42578125" style="20" bestFit="1" customWidth="1"/>
    <col min="10728" max="10728" width="5.5703125" style="20" bestFit="1" customWidth="1"/>
    <col min="10729" max="10729" width="4.7109375" style="20" bestFit="1" customWidth="1"/>
    <col min="10730" max="10730" width="5.42578125" style="20" bestFit="1" customWidth="1"/>
    <col min="10731" max="10731" width="0.85546875" style="20" customWidth="1"/>
    <col min="10732" max="10732" width="4.7109375" style="20" bestFit="1" customWidth="1"/>
    <col min="10733" max="10733" width="5.42578125" style="20" bestFit="1" customWidth="1"/>
    <col min="10734" max="10734" width="5.5703125" style="20" bestFit="1" customWidth="1"/>
    <col min="10735" max="10736" width="7.5703125" style="20" bestFit="1" customWidth="1"/>
    <col min="10737" max="10737" width="8.42578125" style="20" bestFit="1" customWidth="1"/>
    <col min="10738" max="10738" width="0.85546875" style="20" customWidth="1"/>
    <col min="10739" max="10740" width="3.85546875" style="20" customWidth="1"/>
    <col min="10741" max="10741" width="1.140625" style="20" customWidth="1"/>
    <col min="10742" max="10742" width="4.7109375" style="20" bestFit="1" customWidth="1"/>
    <col min="10743" max="10743" width="5.42578125" style="20" bestFit="1" customWidth="1"/>
    <col min="10744" max="10744" width="5.5703125" style="20" bestFit="1" customWidth="1"/>
    <col min="10745" max="10745" width="5.42578125" style="20" bestFit="1" customWidth="1"/>
    <col min="10746" max="10747" width="7.28515625" style="20" bestFit="1" customWidth="1"/>
    <col min="10748" max="10748" width="7" style="20" bestFit="1" customWidth="1"/>
    <col min="10749" max="10749" width="4.5703125" style="20" bestFit="1" customWidth="1"/>
    <col min="10750" max="10750" width="7.42578125" style="20" bestFit="1" customWidth="1"/>
    <col min="10751" max="10752" width="8.42578125" style="20" bestFit="1" customWidth="1"/>
    <col min="10753" max="10758" width="6.85546875" style="20" bestFit="1" customWidth="1"/>
    <col min="10759" max="10760" width="8.42578125" style="20" bestFit="1" customWidth="1"/>
    <col min="10761" max="10766" width="6.85546875" style="20" bestFit="1" customWidth="1"/>
    <col min="10767" max="10767" width="6" style="20" bestFit="1" customWidth="1"/>
    <col min="10768" max="10981" width="11.42578125" style="20"/>
    <col min="10982" max="10982" width="19.28515625" style="20" bestFit="1" customWidth="1"/>
    <col min="10983" max="10983" width="8.42578125" style="20" bestFit="1" customWidth="1"/>
    <col min="10984" max="10984" width="5.5703125" style="20" bestFit="1" customWidth="1"/>
    <col min="10985" max="10985" width="4.7109375" style="20" bestFit="1" customWidth="1"/>
    <col min="10986" max="10986" width="5.42578125" style="20" bestFit="1" customWidth="1"/>
    <col min="10987" max="10987" width="0.85546875" style="20" customWidth="1"/>
    <col min="10988" max="10988" width="4.7109375" style="20" bestFit="1" customWidth="1"/>
    <col min="10989" max="10989" width="5.42578125" style="20" bestFit="1" customWidth="1"/>
    <col min="10990" max="10990" width="5.5703125" style="20" bestFit="1" customWidth="1"/>
    <col min="10991" max="10992" width="7.5703125" style="20" bestFit="1" customWidth="1"/>
    <col min="10993" max="10993" width="8.42578125" style="20" bestFit="1" customWidth="1"/>
    <col min="10994" max="10994" width="0.85546875" style="20" customWidth="1"/>
    <col min="10995" max="10996" width="3.85546875" style="20" customWidth="1"/>
    <col min="10997" max="10997" width="1.140625" style="20" customWidth="1"/>
    <col min="10998" max="10998" width="4.7109375" style="20" bestFit="1" customWidth="1"/>
    <col min="10999" max="10999" width="5.42578125" style="20" bestFit="1" customWidth="1"/>
    <col min="11000" max="11000" width="5.5703125" style="20" bestFit="1" customWidth="1"/>
    <col min="11001" max="11001" width="5.42578125" style="20" bestFit="1" customWidth="1"/>
    <col min="11002" max="11003" width="7.28515625" style="20" bestFit="1" customWidth="1"/>
    <col min="11004" max="11004" width="7" style="20" bestFit="1" customWidth="1"/>
    <col min="11005" max="11005" width="4.5703125" style="20" bestFit="1" customWidth="1"/>
    <col min="11006" max="11006" width="7.42578125" style="20" bestFit="1" customWidth="1"/>
    <col min="11007" max="11008" width="8.42578125" style="20" bestFit="1" customWidth="1"/>
    <col min="11009" max="11014" width="6.85546875" style="20" bestFit="1" customWidth="1"/>
    <col min="11015" max="11016" width="8.42578125" style="20" bestFit="1" customWidth="1"/>
    <col min="11017" max="11022" width="6.85546875" style="20" bestFit="1" customWidth="1"/>
    <col min="11023" max="11023" width="6" style="20" bestFit="1" customWidth="1"/>
    <col min="11024" max="11237" width="11.42578125" style="20"/>
    <col min="11238" max="11238" width="19.28515625" style="20" bestFit="1" customWidth="1"/>
    <col min="11239" max="11239" width="8.42578125" style="20" bestFit="1" customWidth="1"/>
    <col min="11240" max="11240" width="5.5703125" style="20" bestFit="1" customWidth="1"/>
    <col min="11241" max="11241" width="4.7109375" style="20" bestFit="1" customWidth="1"/>
    <col min="11242" max="11242" width="5.42578125" style="20" bestFit="1" customWidth="1"/>
    <col min="11243" max="11243" width="0.85546875" style="20" customWidth="1"/>
    <col min="11244" max="11244" width="4.7109375" style="20" bestFit="1" customWidth="1"/>
    <col min="11245" max="11245" width="5.42578125" style="20" bestFit="1" customWidth="1"/>
    <col min="11246" max="11246" width="5.5703125" style="20" bestFit="1" customWidth="1"/>
    <col min="11247" max="11248" width="7.5703125" style="20" bestFit="1" customWidth="1"/>
    <col min="11249" max="11249" width="8.42578125" style="20" bestFit="1" customWidth="1"/>
    <col min="11250" max="11250" width="0.85546875" style="20" customWidth="1"/>
    <col min="11251" max="11252" width="3.85546875" style="20" customWidth="1"/>
    <col min="11253" max="11253" width="1.140625" style="20" customWidth="1"/>
    <col min="11254" max="11254" width="4.7109375" style="20" bestFit="1" customWidth="1"/>
    <col min="11255" max="11255" width="5.42578125" style="20" bestFit="1" customWidth="1"/>
    <col min="11256" max="11256" width="5.5703125" style="20" bestFit="1" customWidth="1"/>
    <col min="11257" max="11257" width="5.42578125" style="20" bestFit="1" customWidth="1"/>
    <col min="11258" max="11259" width="7.28515625" style="20" bestFit="1" customWidth="1"/>
    <col min="11260" max="11260" width="7" style="20" bestFit="1" customWidth="1"/>
    <col min="11261" max="11261" width="4.5703125" style="20" bestFit="1" customWidth="1"/>
    <col min="11262" max="11262" width="7.42578125" style="20" bestFit="1" customWidth="1"/>
    <col min="11263" max="11264" width="8.42578125" style="20" bestFit="1" customWidth="1"/>
    <col min="11265" max="11270" width="6.85546875" style="20" bestFit="1" customWidth="1"/>
    <col min="11271" max="11272" width="8.42578125" style="20" bestFit="1" customWidth="1"/>
    <col min="11273" max="11278" width="6.85546875" style="20" bestFit="1" customWidth="1"/>
    <col min="11279" max="11279" width="6" style="20" bestFit="1" customWidth="1"/>
    <col min="11280" max="11493" width="11.42578125" style="20"/>
    <col min="11494" max="11494" width="19.28515625" style="20" bestFit="1" customWidth="1"/>
    <col min="11495" max="11495" width="8.42578125" style="20" bestFit="1" customWidth="1"/>
    <col min="11496" max="11496" width="5.5703125" style="20" bestFit="1" customWidth="1"/>
    <col min="11497" max="11497" width="4.7109375" style="20" bestFit="1" customWidth="1"/>
    <col min="11498" max="11498" width="5.42578125" style="20" bestFit="1" customWidth="1"/>
    <col min="11499" max="11499" width="0.85546875" style="20" customWidth="1"/>
    <col min="11500" max="11500" width="4.7109375" style="20" bestFit="1" customWidth="1"/>
    <col min="11501" max="11501" width="5.42578125" style="20" bestFit="1" customWidth="1"/>
    <col min="11502" max="11502" width="5.5703125" style="20" bestFit="1" customWidth="1"/>
    <col min="11503" max="11504" width="7.5703125" style="20" bestFit="1" customWidth="1"/>
    <col min="11505" max="11505" width="8.42578125" style="20" bestFit="1" customWidth="1"/>
    <col min="11506" max="11506" width="0.85546875" style="20" customWidth="1"/>
    <col min="11507" max="11508" width="3.85546875" style="20" customWidth="1"/>
    <col min="11509" max="11509" width="1.140625" style="20" customWidth="1"/>
    <col min="11510" max="11510" width="4.7109375" style="20" bestFit="1" customWidth="1"/>
    <col min="11511" max="11511" width="5.42578125" style="20" bestFit="1" customWidth="1"/>
    <col min="11512" max="11512" width="5.5703125" style="20" bestFit="1" customWidth="1"/>
    <col min="11513" max="11513" width="5.42578125" style="20" bestFit="1" customWidth="1"/>
    <col min="11514" max="11515" width="7.28515625" style="20" bestFit="1" customWidth="1"/>
    <col min="11516" max="11516" width="7" style="20" bestFit="1" customWidth="1"/>
    <col min="11517" max="11517" width="4.5703125" style="20" bestFit="1" customWidth="1"/>
    <col min="11518" max="11518" width="7.42578125" style="20" bestFit="1" customWidth="1"/>
    <col min="11519" max="11520" width="8.42578125" style="20" bestFit="1" customWidth="1"/>
    <col min="11521" max="11526" width="6.85546875" style="20" bestFit="1" customWidth="1"/>
    <col min="11527" max="11528" width="8.42578125" style="20" bestFit="1" customWidth="1"/>
    <col min="11529" max="11534" width="6.85546875" style="20" bestFit="1" customWidth="1"/>
    <col min="11535" max="11535" width="6" style="20" bestFit="1" customWidth="1"/>
    <col min="11536" max="11749" width="11.42578125" style="20"/>
    <col min="11750" max="11750" width="19.28515625" style="20" bestFit="1" customWidth="1"/>
    <col min="11751" max="11751" width="8.42578125" style="20" bestFit="1" customWidth="1"/>
    <col min="11752" max="11752" width="5.5703125" style="20" bestFit="1" customWidth="1"/>
    <col min="11753" max="11753" width="4.7109375" style="20" bestFit="1" customWidth="1"/>
    <col min="11754" max="11754" width="5.42578125" style="20" bestFit="1" customWidth="1"/>
    <col min="11755" max="11755" width="0.85546875" style="20" customWidth="1"/>
    <col min="11756" max="11756" width="4.7109375" style="20" bestFit="1" customWidth="1"/>
    <col min="11757" max="11757" width="5.42578125" style="20" bestFit="1" customWidth="1"/>
    <col min="11758" max="11758" width="5.5703125" style="20" bestFit="1" customWidth="1"/>
    <col min="11759" max="11760" width="7.5703125" style="20" bestFit="1" customWidth="1"/>
    <col min="11761" max="11761" width="8.42578125" style="20" bestFit="1" customWidth="1"/>
    <col min="11762" max="11762" width="0.85546875" style="20" customWidth="1"/>
    <col min="11763" max="11764" width="3.85546875" style="20" customWidth="1"/>
    <col min="11765" max="11765" width="1.140625" style="20" customWidth="1"/>
    <col min="11766" max="11766" width="4.7109375" style="20" bestFit="1" customWidth="1"/>
    <col min="11767" max="11767" width="5.42578125" style="20" bestFit="1" customWidth="1"/>
    <col min="11768" max="11768" width="5.5703125" style="20" bestFit="1" customWidth="1"/>
    <col min="11769" max="11769" width="5.42578125" style="20" bestFit="1" customWidth="1"/>
    <col min="11770" max="11771" width="7.28515625" style="20" bestFit="1" customWidth="1"/>
    <col min="11772" max="11772" width="7" style="20" bestFit="1" customWidth="1"/>
    <col min="11773" max="11773" width="4.5703125" style="20" bestFit="1" customWidth="1"/>
    <col min="11774" max="11774" width="7.42578125" style="20" bestFit="1" customWidth="1"/>
    <col min="11775" max="11776" width="8.42578125" style="20" bestFit="1" customWidth="1"/>
    <col min="11777" max="11782" width="6.85546875" style="20" bestFit="1" customWidth="1"/>
    <col min="11783" max="11784" width="8.42578125" style="20" bestFit="1" customWidth="1"/>
    <col min="11785" max="11790" width="6.85546875" style="20" bestFit="1" customWidth="1"/>
    <col min="11791" max="11791" width="6" style="20" bestFit="1" customWidth="1"/>
    <col min="11792" max="12005" width="11.42578125" style="20"/>
    <col min="12006" max="12006" width="19.28515625" style="20" bestFit="1" customWidth="1"/>
    <col min="12007" max="12007" width="8.42578125" style="20" bestFit="1" customWidth="1"/>
    <col min="12008" max="12008" width="5.5703125" style="20" bestFit="1" customWidth="1"/>
    <col min="12009" max="12009" width="4.7109375" style="20" bestFit="1" customWidth="1"/>
    <col min="12010" max="12010" width="5.42578125" style="20" bestFit="1" customWidth="1"/>
    <col min="12011" max="12011" width="0.85546875" style="20" customWidth="1"/>
    <col min="12012" max="12012" width="4.7109375" style="20" bestFit="1" customWidth="1"/>
    <col min="12013" max="12013" width="5.42578125" style="20" bestFit="1" customWidth="1"/>
    <col min="12014" max="12014" width="5.5703125" style="20" bestFit="1" customWidth="1"/>
    <col min="12015" max="12016" width="7.5703125" style="20" bestFit="1" customWidth="1"/>
    <col min="12017" max="12017" width="8.42578125" style="20" bestFit="1" customWidth="1"/>
    <col min="12018" max="12018" width="0.85546875" style="20" customWidth="1"/>
    <col min="12019" max="12020" width="3.85546875" style="20" customWidth="1"/>
    <col min="12021" max="12021" width="1.140625" style="20" customWidth="1"/>
    <col min="12022" max="12022" width="4.7109375" style="20" bestFit="1" customWidth="1"/>
    <col min="12023" max="12023" width="5.42578125" style="20" bestFit="1" customWidth="1"/>
    <col min="12024" max="12024" width="5.5703125" style="20" bestFit="1" customWidth="1"/>
    <col min="12025" max="12025" width="5.42578125" style="20" bestFit="1" customWidth="1"/>
    <col min="12026" max="12027" width="7.28515625" style="20" bestFit="1" customWidth="1"/>
    <col min="12028" max="12028" width="7" style="20" bestFit="1" customWidth="1"/>
    <col min="12029" max="12029" width="4.5703125" style="20" bestFit="1" customWidth="1"/>
    <col min="12030" max="12030" width="7.42578125" style="20" bestFit="1" customWidth="1"/>
    <col min="12031" max="12032" width="8.42578125" style="20" bestFit="1" customWidth="1"/>
    <col min="12033" max="12038" width="6.85546875" style="20" bestFit="1" customWidth="1"/>
    <col min="12039" max="12040" width="8.42578125" style="20" bestFit="1" customWidth="1"/>
    <col min="12041" max="12046" width="6.85546875" style="20" bestFit="1" customWidth="1"/>
    <col min="12047" max="12047" width="6" style="20" bestFit="1" customWidth="1"/>
    <col min="12048" max="12261" width="11.42578125" style="20"/>
    <col min="12262" max="12262" width="19.28515625" style="20" bestFit="1" customWidth="1"/>
    <col min="12263" max="12263" width="8.42578125" style="20" bestFit="1" customWidth="1"/>
    <col min="12264" max="12264" width="5.5703125" style="20" bestFit="1" customWidth="1"/>
    <col min="12265" max="12265" width="4.7109375" style="20" bestFit="1" customWidth="1"/>
    <col min="12266" max="12266" width="5.42578125" style="20" bestFit="1" customWidth="1"/>
    <col min="12267" max="12267" width="0.85546875" style="20" customWidth="1"/>
    <col min="12268" max="12268" width="4.7109375" style="20" bestFit="1" customWidth="1"/>
    <col min="12269" max="12269" width="5.42578125" style="20" bestFit="1" customWidth="1"/>
    <col min="12270" max="12270" width="5.5703125" style="20" bestFit="1" customWidth="1"/>
    <col min="12271" max="12272" width="7.5703125" style="20" bestFit="1" customWidth="1"/>
    <col min="12273" max="12273" width="8.42578125" style="20" bestFit="1" customWidth="1"/>
    <col min="12274" max="12274" width="0.85546875" style="20" customWidth="1"/>
    <col min="12275" max="12276" width="3.85546875" style="20" customWidth="1"/>
    <col min="12277" max="12277" width="1.140625" style="20" customWidth="1"/>
    <col min="12278" max="12278" width="4.7109375" style="20" bestFit="1" customWidth="1"/>
    <col min="12279" max="12279" width="5.42578125" style="20" bestFit="1" customWidth="1"/>
    <col min="12280" max="12280" width="5.5703125" style="20" bestFit="1" customWidth="1"/>
    <col min="12281" max="12281" width="5.42578125" style="20" bestFit="1" customWidth="1"/>
    <col min="12282" max="12283" width="7.28515625" style="20" bestFit="1" customWidth="1"/>
    <col min="12284" max="12284" width="7" style="20" bestFit="1" customWidth="1"/>
    <col min="12285" max="12285" width="4.5703125" style="20" bestFit="1" customWidth="1"/>
    <col min="12286" max="12286" width="7.42578125" style="20" bestFit="1" customWidth="1"/>
    <col min="12287" max="12288" width="8.42578125" style="20" bestFit="1" customWidth="1"/>
    <col min="12289" max="12294" width="6.85546875" style="20" bestFit="1" customWidth="1"/>
    <col min="12295" max="12296" width="8.42578125" style="20" bestFit="1" customWidth="1"/>
    <col min="12297" max="12302" width="6.85546875" style="20" bestFit="1" customWidth="1"/>
    <col min="12303" max="12303" width="6" style="20" bestFit="1" customWidth="1"/>
    <col min="12304" max="12517" width="11.42578125" style="20"/>
    <col min="12518" max="12518" width="19.28515625" style="20" bestFit="1" customWidth="1"/>
    <col min="12519" max="12519" width="8.42578125" style="20" bestFit="1" customWidth="1"/>
    <col min="12520" max="12520" width="5.5703125" style="20" bestFit="1" customWidth="1"/>
    <col min="12521" max="12521" width="4.7109375" style="20" bestFit="1" customWidth="1"/>
    <col min="12522" max="12522" width="5.42578125" style="20" bestFit="1" customWidth="1"/>
    <col min="12523" max="12523" width="0.85546875" style="20" customWidth="1"/>
    <col min="12524" max="12524" width="4.7109375" style="20" bestFit="1" customWidth="1"/>
    <col min="12525" max="12525" width="5.42578125" style="20" bestFit="1" customWidth="1"/>
    <col min="12526" max="12526" width="5.5703125" style="20" bestFit="1" customWidth="1"/>
    <col min="12527" max="12528" width="7.5703125" style="20" bestFit="1" customWidth="1"/>
    <col min="12529" max="12529" width="8.42578125" style="20" bestFit="1" customWidth="1"/>
    <col min="12530" max="12530" width="0.85546875" style="20" customWidth="1"/>
    <col min="12531" max="12532" width="3.85546875" style="20" customWidth="1"/>
    <col min="12533" max="12533" width="1.140625" style="20" customWidth="1"/>
    <col min="12534" max="12534" width="4.7109375" style="20" bestFit="1" customWidth="1"/>
    <col min="12535" max="12535" width="5.42578125" style="20" bestFit="1" customWidth="1"/>
    <col min="12536" max="12536" width="5.5703125" style="20" bestFit="1" customWidth="1"/>
    <col min="12537" max="12537" width="5.42578125" style="20" bestFit="1" customWidth="1"/>
    <col min="12538" max="12539" width="7.28515625" style="20" bestFit="1" customWidth="1"/>
    <col min="12540" max="12540" width="7" style="20" bestFit="1" customWidth="1"/>
    <col min="12541" max="12541" width="4.5703125" style="20" bestFit="1" customWidth="1"/>
    <col min="12542" max="12542" width="7.42578125" style="20" bestFit="1" customWidth="1"/>
    <col min="12543" max="12544" width="8.42578125" style="20" bestFit="1" customWidth="1"/>
    <col min="12545" max="12550" width="6.85546875" style="20" bestFit="1" customWidth="1"/>
    <col min="12551" max="12552" width="8.42578125" style="20" bestFit="1" customWidth="1"/>
    <col min="12553" max="12558" width="6.85546875" style="20" bestFit="1" customWidth="1"/>
    <col min="12559" max="12559" width="6" style="20" bestFit="1" customWidth="1"/>
    <col min="12560" max="12773" width="11.42578125" style="20"/>
    <col min="12774" max="12774" width="19.28515625" style="20" bestFit="1" customWidth="1"/>
    <col min="12775" max="12775" width="8.42578125" style="20" bestFit="1" customWidth="1"/>
    <col min="12776" max="12776" width="5.5703125" style="20" bestFit="1" customWidth="1"/>
    <col min="12777" max="12777" width="4.7109375" style="20" bestFit="1" customWidth="1"/>
    <col min="12778" max="12778" width="5.42578125" style="20" bestFit="1" customWidth="1"/>
    <col min="12779" max="12779" width="0.85546875" style="20" customWidth="1"/>
    <col min="12780" max="12780" width="4.7109375" style="20" bestFit="1" customWidth="1"/>
    <col min="12781" max="12781" width="5.42578125" style="20" bestFit="1" customWidth="1"/>
    <col min="12782" max="12782" width="5.5703125" style="20" bestFit="1" customWidth="1"/>
    <col min="12783" max="12784" width="7.5703125" style="20" bestFit="1" customWidth="1"/>
    <col min="12785" max="12785" width="8.42578125" style="20" bestFit="1" customWidth="1"/>
    <col min="12786" max="12786" width="0.85546875" style="20" customWidth="1"/>
    <col min="12787" max="12788" width="3.85546875" style="20" customWidth="1"/>
    <col min="12789" max="12789" width="1.140625" style="20" customWidth="1"/>
    <col min="12790" max="12790" width="4.7109375" style="20" bestFit="1" customWidth="1"/>
    <col min="12791" max="12791" width="5.42578125" style="20" bestFit="1" customWidth="1"/>
    <col min="12792" max="12792" width="5.5703125" style="20" bestFit="1" customWidth="1"/>
    <col min="12793" max="12793" width="5.42578125" style="20" bestFit="1" customWidth="1"/>
    <col min="12794" max="12795" width="7.28515625" style="20" bestFit="1" customWidth="1"/>
    <col min="12796" max="12796" width="7" style="20" bestFit="1" customWidth="1"/>
    <col min="12797" max="12797" width="4.5703125" style="20" bestFit="1" customWidth="1"/>
    <col min="12798" max="12798" width="7.42578125" style="20" bestFit="1" customWidth="1"/>
    <col min="12799" max="12800" width="8.42578125" style="20" bestFit="1" customWidth="1"/>
    <col min="12801" max="12806" width="6.85546875" style="20" bestFit="1" customWidth="1"/>
    <col min="12807" max="12808" width="8.42578125" style="20" bestFit="1" customWidth="1"/>
    <col min="12809" max="12814" width="6.85546875" style="20" bestFit="1" customWidth="1"/>
    <col min="12815" max="12815" width="6" style="20" bestFit="1" customWidth="1"/>
    <col min="12816" max="13029" width="11.42578125" style="20"/>
    <col min="13030" max="13030" width="19.28515625" style="20" bestFit="1" customWidth="1"/>
    <col min="13031" max="13031" width="8.42578125" style="20" bestFit="1" customWidth="1"/>
    <col min="13032" max="13032" width="5.5703125" style="20" bestFit="1" customWidth="1"/>
    <col min="13033" max="13033" width="4.7109375" style="20" bestFit="1" customWidth="1"/>
    <col min="13034" max="13034" width="5.42578125" style="20" bestFit="1" customWidth="1"/>
    <col min="13035" max="13035" width="0.85546875" style="20" customWidth="1"/>
    <col min="13036" max="13036" width="4.7109375" style="20" bestFit="1" customWidth="1"/>
    <col min="13037" max="13037" width="5.42578125" style="20" bestFit="1" customWidth="1"/>
    <col min="13038" max="13038" width="5.5703125" style="20" bestFit="1" customWidth="1"/>
    <col min="13039" max="13040" width="7.5703125" style="20" bestFit="1" customWidth="1"/>
    <col min="13041" max="13041" width="8.42578125" style="20" bestFit="1" customWidth="1"/>
    <col min="13042" max="13042" width="0.85546875" style="20" customWidth="1"/>
    <col min="13043" max="13044" width="3.85546875" style="20" customWidth="1"/>
    <col min="13045" max="13045" width="1.140625" style="20" customWidth="1"/>
    <col min="13046" max="13046" width="4.7109375" style="20" bestFit="1" customWidth="1"/>
    <col min="13047" max="13047" width="5.42578125" style="20" bestFit="1" customWidth="1"/>
    <col min="13048" max="13048" width="5.5703125" style="20" bestFit="1" customWidth="1"/>
    <col min="13049" max="13049" width="5.42578125" style="20" bestFit="1" customWidth="1"/>
    <col min="13050" max="13051" width="7.28515625" style="20" bestFit="1" customWidth="1"/>
    <col min="13052" max="13052" width="7" style="20" bestFit="1" customWidth="1"/>
    <col min="13053" max="13053" width="4.5703125" style="20" bestFit="1" customWidth="1"/>
    <col min="13054" max="13054" width="7.42578125" style="20" bestFit="1" customWidth="1"/>
    <col min="13055" max="13056" width="8.42578125" style="20" bestFit="1" customWidth="1"/>
    <col min="13057" max="13062" width="6.85546875" style="20" bestFit="1" customWidth="1"/>
    <col min="13063" max="13064" width="8.42578125" style="20" bestFit="1" customWidth="1"/>
    <col min="13065" max="13070" width="6.85546875" style="20" bestFit="1" customWidth="1"/>
    <col min="13071" max="13071" width="6" style="20" bestFit="1" customWidth="1"/>
    <col min="13072" max="13285" width="11.42578125" style="20"/>
    <col min="13286" max="13286" width="19.28515625" style="20" bestFit="1" customWidth="1"/>
    <col min="13287" max="13287" width="8.42578125" style="20" bestFit="1" customWidth="1"/>
    <col min="13288" max="13288" width="5.5703125" style="20" bestFit="1" customWidth="1"/>
    <col min="13289" max="13289" width="4.7109375" style="20" bestFit="1" customWidth="1"/>
    <col min="13290" max="13290" width="5.42578125" style="20" bestFit="1" customWidth="1"/>
    <col min="13291" max="13291" width="0.85546875" style="20" customWidth="1"/>
    <col min="13292" max="13292" width="4.7109375" style="20" bestFit="1" customWidth="1"/>
    <col min="13293" max="13293" width="5.42578125" style="20" bestFit="1" customWidth="1"/>
    <col min="13294" max="13294" width="5.5703125" style="20" bestFit="1" customWidth="1"/>
    <col min="13295" max="13296" width="7.5703125" style="20" bestFit="1" customWidth="1"/>
    <col min="13297" max="13297" width="8.42578125" style="20" bestFit="1" customWidth="1"/>
    <col min="13298" max="13298" width="0.85546875" style="20" customWidth="1"/>
    <col min="13299" max="13300" width="3.85546875" style="20" customWidth="1"/>
    <col min="13301" max="13301" width="1.140625" style="20" customWidth="1"/>
    <col min="13302" max="13302" width="4.7109375" style="20" bestFit="1" customWidth="1"/>
    <col min="13303" max="13303" width="5.42578125" style="20" bestFit="1" customWidth="1"/>
    <col min="13304" max="13304" width="5.5703125" style="20" bestFit="1" customWidth="1"/>
    <col min="13305" max="13305" width="5.42578125" style="20" bestFit="1" customWidth="1"/>
    <col min="13306" max="13307" width="7.28515625" style="20" bestFit="1" customWidth="1"/>
    <col min="13308" max="13308" width="7" style="20" bestFit="1" customWidth="1"/>
    <col min="13309" max="13309" width="4.5703125" style="20" bestFit="1" customWidth="1"/>
    <col min="13310" max="13310" width="7.42578125" style="20" bestFit="1" customWidth="1"/>
    <col min="13311" max="13312" width="8.42578125" style="20" bestFit="1" customWidth="1"/>
    <col min="13313" max="13318" width="6.85546875" style="20" bestFit="1" customWidth="1"/>
    <col min="13319" max="13320" width="8.42578125" style="20" bestFit="1" customWidth="1"/>
    <col min="13321" max="13326" width="6.85546875" style="20" bestFit="1" customWidth="1"/>
    <col min="13327" max="13327" width="6" style="20" bestFit="1" customWidth="1"/>
    <col min="13328" max="13541" width="11.42578125" style="20"/>
    <col min="13542" max="13542" width="19.28515625" style="20" bestFit="1" customWidth="1"/>
    <col min="13543" max="13543" width="8.42578125" style="20" bestFit="1" customWidth="1"/>
    <col min="13544" max="13544" width="5.5703125" style="20" bestFit="1" customWidth="1"/>
    <col min="13545" max="13545" width="4.7109375" style="20" bestFit="1" customWidth="1"/>
    <col min="13546" max="13546" width="5.42578125" style="20" bestFit="1" customWidth="1"/>
    <col min="13547" max="13547" width="0.85546875" style="20" customWidth="1"/>
    <col min="13548" max="13548" width="4.7109375" style="20" bestFit="1" customWidth="1"/>
    <col min="13549" max="13549" width="5.42578125" style="20" bestFit="1" customWidth="1"/>
    <col min="13550" max="13550" width="5.5703125" style="20" bestFit="1" customWidth="1"/>
    <col min="13551" max="13552" width="7.5703125" style="20" bestFit="1" customWidth="1"/>
    <col min="13553" max="13553" width="8.42578125" style="20" bestFit="1" customWidth="1"/>
    <col min="13554" max="13554" width="0.85546875" style="20" customWidth="1"/>
    <col min="13555" max="13556" width="3.85546875" style="20" customWidth="1"/>
    <col min="13557" max="13557" width="1.140625" style="20" customWidth="1"/>
    <col min="13558" max="13558" width="4.7109375" style="20" bestFit="1" customWidth="1"/>
    <col min="13559" max="13559" width="5.42578125" style="20" bestFit="1" customWidth="1"/>
    <col min="13560" max="13560" width="5.5703125" style="20" bestFit="1" customWidth="1"/>
    <col min="13561" max="13561" width="5.42578125" style="20" bestFit="1" customWidth="1"/>
    <col min="13562" max="13563" width="7.28515625" style="20" bestFit="1" customWidth="1"/>
    <col min="13564" max="13564" width="7" style="20" bestFit="1" customWidth="1"/>
    <col min="13565" max="13565" width="4.5703125" style="20" bestFit="1" customWidth="1"/>
    <col min="13566" max="13566" width="7.42578125" style="20" bestFit="1" customWidth="1"/>
    <col min="13567" max="13568" width="8.42578125" style="20" bestFit="1" customWidth="1"/>
    <col min="13569" max="13574" width="6.85546875" style="20" bestFit="1" customWidth="1"/>
    <col min="13575" max="13576" width="8.42578125" style="20" bestFit="1" customWidth="1"/>
    <col min="13577" max="13582" width="6.85546875" style="20" bestFit="1" customWidth="1"/>
    <col min="13583" max="13583" width="6" style="20" bestFit="1" customWidth="1"/>
    <col min="13584" max="13797" width="11.42578125" style="20"/>
    <col min="13798" max="13798" width="19.28515625" style="20" bestFit="1" customWidth="1"/>
    <col min="13799" max="13799" width="8.42578125" style="20" bestFit="1" customWidth="1"/>
    <col min="13800" max="13800" width="5.5703125" style="20" bestFit="1" customWidth="1"/>
    <col min="13801" max="13801" width="4.7109375" style="20" bestFit="1" customWidth="1"/>
    <col min="13802" max="13802" width="5.42578125" style="20" bestFit="1" customWidth="1"/>
    <col min="13803" max="13803" width="0.85546875" style="20" customWidth="1"/>
    <col min="13804" max="13804" width="4.7109375" style="20" bestFit="1" customWidth="1"/>
    <col min="13805" max="13805" width="5.42578125" style="20" bestFit="1" customWidth="1"/>
    <col min="13806" max="13806" width="5.5703125" style="20" bestFit="1" customWidth="1"/>
    <col min="13807" max="13808" width="7.5703125" style="20" bestFit="1" customWidth="1"/>
    <col min="13809" max="13809" width="8.42578125" style="20" bestFit="1" customWidth="1"/>
    <col min="13810" max="13810" width="0.85546875" style="20" customWidth="1"/>
    <col min="13811" max="13812" width="3.85546875" style="20" customWidth="1"/>
    <col min="13813" max="13813" width="1.140625" style="20" customWidth="1"/>
    <col min="13814" max="13814" width="4.7109375" style="20" bestFit="1" customWidth="1"/>
    <col min="13815" max="13815" width="5.42578125" style="20" bestFit="1" customWidth="1"/>
    <col min="13816" max="13816" width="5.5703125" style="20" bestFit="1" customWidth="1"/>
    <col min="13817" max="13817" width="5.42578125" style="20" bestFit="1" customWidth="1"/>
    <col min="13818" max="13819" width="7.28515625" style="20" bestFit="1" customWidth="1"/>
    <col min="13820" max="13820" width="7" style="20" bestFit="1" customWidth="1"/>
    <col min="13821" max="13821" width="4.5703125" style="20" bestFit="1" customWidth="1"/>
    <col min="13822" max="13822" width="7.42578125" style="20" bestFit="1" customWidth="1"/>
    <col min="13823" max="13824" width="8.42578125" style="20" bestFit="1" customWidth="1"/>
    <col min="13825" max="13830" width="6.85546875" style="20" bestFit="1" customWidth="1"/>
    <col min="13831" max="13832" width="8.42578125" style="20" bestFit="1" customWidth="1"/>
    <col min="13833" max="13838" width="6.85546875" style="20" bestFit="1" customWidth="1"/>
    <col min="13839" max="13839" width="6" style="20" bestFit="1" customWidth="1"/>
    <col min="13840" max="14053" width="11.42578125" style="20"/>
    <col min="14054" max="14054" width="19.28515625" style="20" bestFit="1" customWidth="1"/>
    <col min="14055" max="14055" width="8.42578125" style="20" bestFit="1" customWidth="1"/>
    <col min="14056" max="14056" width="5.5703125" style="20" bestFit="1" customWidth="1"/>
    <col min="14057" max="14057" width="4.7109375" style="20" bestFit="1" customWidth="1"/>
    <col min="14058" max="14058" width="5.42578125" style="20" bestFit="1" customWidth="1"/>
    <col min="14059" max="14059" width="0.85546875" style="20" customWidth="1"/>
    <col min="14060" max="14060" width="4.7109375" style="20" bestFit="1" customWidth="1"/>
    <col min="14061" max="14061" width="5.42578125" style="20" bestFit="1" customWidth="1"/>
    <col min="14062" max="14062" width="5.5703125" style="20" bestFit="1" customWidth="1"/>
    <col min="14063" max="14064" width="7.5703125" style="20" bestFit="1" customWidth="1"/>
    <col min="14065" max="14065" width="8.42578125" style="20" bestFit="1" customWidth="1"/>
    <col min="14066" max="14066" width="0.85546875" style="20" customWidth="1"/>
    <col min="14067" max="14068" width="3.85546875" style="20" customWidth="1"/>
    <col min="14069" max="14069" width="1.140625" style="20" customWidth="1"/>
    <col min="14070" max="14070" width="4.7109375" style="20" bestFit="1" customWidth="1"/>
    <col min="14071" max="14071" width="5.42578125" style="20" bestFit="1" customWidth="1"/>
    <col min="14072" max="14072" width="5.5703125" style="20" bestFit="1" customWidth="1"/>
    <col min="14073" max="14073" width="5.42578125" style="20" bestFit="1" customWidth="1"/>
    <col min="14074" max="14075" width="7.28515625" style="20" bestFit="1" customWidth="1"/>
    <col min="14076" max="14076" width="7" style="20" bestFit="1" customWidth="1"/>
    <col min="14077" max="14077" width="4.5703125" style="20" bestFit="1" customWidth="1"/>
    <col min="14078" max="14078" width="7.42578125" style="20" bestFit="1" customWidth="1"/>
    <col min="14079" max="14080" width="8.42578125" style="20" bestFit="1" customWidth="1"/>
    <col min="14081" max="14086" width="6.85546875" style="20" bestFit="1" customWidth="1"/>
    <col min="14087" max="14088" width="8.42578125" style="20" bestFit="1" customWidth="1"/>
    <col min="14089" max="14094" width="6.85546875" style="20" bestFit="1" customWidth="1"/>
    <col min="14095" max="14095" width="6" style="20" bestFit="1" customWidth="1"/>
    <col min="14096" max="14309" width="11.42578125" style="20"/>
    <col min="14310" max="14310" width="19.28515625" style="20" bestFit="1" customWidth="1"/>
    <col min="14311" max="14311" width="8.42578125" style="20" bestFit="1" customWidth="1"/>
    <col min="14312" max="14312" width="5.5703125" style="20" bestFit="1" customWidth="1"/>
    <col min="14313" max="14313" width="4.7109375" style="20" bestFit="1" customWidth="1"/>
    <col min="14314" max="14314" width="5.42578125" style="20" bestFit="1" customWidth="1"/>
    <col min="14315" max="14315" width="0.85546875" style="20" customWidth="1"/>
    <col min="14316" max="14316" width="4.7109375" style="20" bestFit="1" customWidth="1"/>
    <col min="14317" max="14317" width="5.42578125" style="20" bestFit="1" customWidth="1"/>
    <col min="14318" max="14318" width="5.5703125" style="20" bestFit="1" customWidth="1"/>
    <col min="14319" max="14320" width="7.5703125" style="20" bestFit="1" customWidth="1"/>
    <col min="14321" max="14321" width="8.42578125" style="20" bestFit="1" customWidth="1"/>
    <col min="14322" max="14322" width="0.85546875" style="20" customWidth="1"/>
    <col min="14323" max="14324" width="3.85546875" style="20" customWidth="1"/>
    <col min="14325" max="14325" width="1.140625" style="20" customWidth="1"/>
    <col min="14326" max="14326" width="4.7109375" style="20" bestFit="1" customWidth="1"/>
    <col min="14327" max="14327" width="5.42578125" style="20" bestFit="1" customWidth="1"/>
    <col min="14328" max="14328" width="5.5703125" style="20" bestFit="1" customWidth="1"/>
    <col min="14329" max="14329" width="5.42578125" style="20" bestFit="1" customWidth="1"/>
    <col min="14330" max="14331" width="7.28515625" style="20" bestFit="1" customWidth="1"/>
    <col min="14332" max="14332" width="7" style="20" bestFit="1" customWidth="1"/>
    <col min="14333" max="14333" width="4.5703125" style="20" bestFit="1" customWidth="1"/>
    <col min="14334" max="14334" width="7.42578125" style="20" bestFit="1" customWidth="1"/>
    <col min="14335" max="14336" width="8.42578125" style="20" bestFit="1" customWidth="1"/>
    <col min="14337" max="14342" width="6.85546875" style="20" bestFit="1" customWidth="1"/>
    <col min="14343" max="14344" width="8.42578125" style="20" bestFit="1" customWidth="1"/>
    <col min="14345" max="14350" width="6.85546875" style="20" bestFit="1" customWidth="1"/>
    <col min="14351" max="14351" width="6" style="20" bestFit="1" customWidth="1"/>
    <col min="14352" max="14565" width="11.42578125" style="20"/>
    <col min="14566" max="14566" width="19.28515625" style="20" bestFit="1" customWidth="1"/>
    <col min="14567" max="14567" width="8.42578125" style="20" bestFit="1" customWidth="1"/>
    <col min="14568" max="14568" width="5.5703125" style="20" bestFit="1" customWidth="1"/>
    <col min="14569" max="14569" width="4.7109375" style="20" bestFit="1" customWidth="1"/>
    <col min="14570" max="14570" width="5.42578125" style="20" bestFit="1" customWidth="1"/>
    <col min="14571" max="14571" width="0.85546875" style="20" customWidth="1"/>
    <col min="14572" max="14572" width="4.7109375" style="20" bestFit="1" customWidth="1"/>
    <col min="14573" max="14573" width="5.42578125" style="20" bestFit="1" customWidth="1"/>
    <col min="14574" max="14574" width="5.5703125" style="20" bestFit="1" customWidth="1"/>
    <col min="14575" max="14576" width="7.5703125" style="20" bestFit="1" customWidth="1"/>
    <col min="14577" max="14577" width="8.42578125" style="20" bestFit="1" customWidth="1"/>
    <col min="14578" max="14578" width="0.85546875" style="20" customWidth="1"/>
    <col min="14579" max="14580" width="3.85546875" style="20" customWidth="1"/>
    <col min="14581" max="14581" width="1.140625" style="20" customWidth="1"/>
    <col min="14582" max="14582" width="4.7109375" style="20" bestFit="1" customWidth="1"/>
    <col min="14583" max="14583" width="5.42578125" style="20" bestFit="1" customWidth="1"/>
    <col min="14584" max="14584" width="5.5703125" style="20" bestFit="1" customWidth="1"/>
    <col min="14585" max="14585" width="5.42578125" style="20" bestFit="1" customWidth="1"/>
    <col min="14586" max="14587" width="7.28515625" style="20" bestFit="1" customWidth="1"/>
    <col min="14588" max="14588" width="7" style="20" bestFit="1" customWidth="1"/>
    <col min="14589" max="14589" width="4.5703125" style="20" bestFit="1" customWidth="1"/>
    <col min="14590" max="14590" width="7.42578125" style="20" bestFit="1" customWidth="1"/>
    <col min="14591" max="14592" width="8.42578125" style="20" bestFit="1" customWidth="1"/>
    <col min="14593" max="14598" width="6.85546875" style="20" bestFit="1" customWidth="1"/>
    <col min="14599" max="14600" width="8.42578125" style="20" bestFit="1" customWidth="1"/>
    <col min="14601" max="14606" width="6.85546875" style="20" bestFit="1" customWidth="1"/>
    <col min="14607" max="14607" width="6" style="20" bestFit="1" customWidth="1"/>
    <col min="14608" max="14821" width="11.42578125" style="20"/>
    <col min="14822" max="14822" width="19.28515625" style="20" bestFit="1" customWidth="1"/>
    <col min="14823" max="14823" width="8.42578125" style="20" bestFit="1" customWidth="1"/>
    <col min="14824" max="14824" width="5.5703125" style="20" bestFit="1" customWidth="1"/>
    <col min="14825" max="14825" width="4.7109375" style="20" bestFit="1" customWidth="1"/>
    <col min="14826" max="14826" width="5.42578125" style="20" bestFit="1" customWidth="1"/>
    <col min="14827" max="14827" width="0.85546875" style="20" customWidth="1"/>
    <col min="14828" max="14828" width="4.7109375" style="20" bestFit="1" customWidth="1"/>
    <col min="14829" max="14829" width="5.42578125" style="20" bestFit="1" customWidth="1"/>
    <col min="14830" max="14830" width="5.5703125" style="20" bestFit="1" customWidth="1"/>
    <col min="14831" max="14832" width="7.5703125" style="20" bestFit="1" customWidth="1"/>
    <col min="14833" max="14833" width="8.42578125" style="20" bestFit="1" customWidth="1"/>
    <col min="14834" max="14834" width="0.85546875" style="20" customWidth="1"/>
    <col min="14835" max="14836" width="3.85546875" style="20" customWidth="1"/>
    <col min="14837" max="14837" width="1.140625" style="20" customWidth="1"/>
    <col min="14838" max="14838" width="4.7109375" style="20" bestFit="1" customWidth="1"/>
    <col min="14839" max="14839" width="5.42578125" style="20" bestFit="1" customWidth="1"/>
    <col min="14840" max="14840" width="5.5703125" style="20" bestFit="1" customWidth="1"/>
    <col min="14841" max="14841" width="5.42578125" style="20" bestFit="1" customWidth="1"/>
    <col min="14842" max="14843" width="7.28515625" style="20" bestFit="1" customWidth="1"/>
    <col min="14844" max="14844" width="7" style="20" bestFit="1" customWidth="1"/>
    <col min="14845" max="14845" width="4.5703125" style="20" bestFit="1" customWidth="1"/>
    <col min="14846" max="14846" width="7.42578125" style="20" bestFit="1" customWidth="1"/>
    <col min="14847" max="14848" width="8.42578125" style="20" bestFit="1" customWidth="1"/>
    <col min="14849" max="14854" width="6.85546875" style="20" bestFit="1" customWidth="1"/>
    <col min="14855" max="14856" width="8.42578125" style="20" bestFit="1" customWidth="1"/>
    <col min="14857" max="14862" width="6.85546875" style="20" bestFit="1" customWidth="1"/>
    <col min="14863" max="14863" width="6" style="20" bestFit="1" customWidth="1"/>
    <col min="14864" max="15077" width="11.42578125" style="20"/>
    <col min="15078" max="15078" width="19.28515625" style="20" bestFit="1" customWidth="1"/>
    <col min="15079" max="15079" width="8.42578125" style="20" bestFit="1" customWidth="1"/>
    <col min="15080" max="15080" width="5.5703125" style="20" bestFit="1" customWidth="1"/>
    <col min="15081" max="15081" width="4.7109375" style="20" bestFit="1" customWidth="1"/>
    <col min="15082" max="15082" width="5.42578125" style="20" bestFit="1" customWidth="1"/>
    <col min="15083" max="15083" width="0.85546875" style="20" customWidth="1"/>
    <col min="15084" max="15084" width="4.7109375" style="20" bestFit="1" customWidth="1"/>
    <col min="15085" max="15085" width="5.42578125" style="20" bestFit="1" customWidth="1"/>
    <col min="15086" max="15086" width="5.5703125" style="20" bestFit="1" customWidth="1"/>
    <col min="15087" max="15088" width="7.5703125" style="20" bestFit="1" customWidth="1"/>
    <col min="15089" max="15089" width="8.42578125" style="20" bestFit="1" customWidth="1"/>
    <col min="15090" max="15090" width="0.85546875" style="20" customWidth="1"/>
    <col min="15091" max="15092" width="3.85546875" style="20" customWidth="1"/>
    <col min="15093" max="15093" width="1.140625" style="20" customWidth="1"/>
    <col min="15094" max="15094" width="4.7109375" style="20" bestFit="1" customWidth="1"/>
    <col min="15095" max="15095" width="5.42578125" style="20" bestFit="1" customWidth="1"/>
    <col min="15096" max="15096" width="5.5703125" style="20" bestFit="1" customWidth="1"/>
    <col min="15097" max="15097" width="5.42578125" style="20" bestFit="1" customWidth="1"/>
    <col min="15098" max="15099" width="7.28515625" style="20" bestFit="1" customWidth="1"/>
    <col min="15100" max="15100" width="7" style="20" bestFit="1" customWidth="1"/>
    <col min="15101" max="15101" width="4.5703125" style="20" bestFit="1" customWidth="1"/>
    <col min="15102" max="15102" width="7.42578125" style="20" bestFit="1" customWidth="1"/>
    <col min="15103" max="15104" width="8.42578125" style="20" bestFit="1" customWidth="1"/>
    <col min="15105" max="15110" width="6.85546875" style="20" bestFit="1" customWidth="1"/>
    <col min="15111" max="15112" width="8.42578125" style="20" bestFit="1" customWidth="1"/>
    <col min="15113" max="15118" width="6.85546875" style="20" bestFit="1" customWidth="1"/>
    <col min="15119" max="15119" width="6" style="20" bestFit="1" customWidth="1"/>
    <col min="15120" max="15333" width="11.42578125" style="20"/>
    <col min="15334" max="15334" width="19.28515625" style="20" bestFit="1" customWidth="1"/>
    <col min="15335" max="15335" width="8.42578125" style="20" bestFit="1" customWidth="1"/>
    <col min="15336" max="15336" width="5.5703125" style="20" bestFit="1" customWidth="1"/>
    <col min="15337" max="15337" width="4.7109375" style="20" bestFit="1" customWidth="1"/>
    <col min="15338" max="15338" width="5.42578125" style="20" bestFit="1" customWidth="1"/>
    <col min="15339" max="15339" width="0.85546875" style="20" customWidth="1"/>
    <col min="15340" max="15340" width="4.7109375" style="20" bestFit="1" customWidth="1"/>
    <col min="15341" max="15341" width="5.42578125" style="20" bestFit="1" customWidth="1"/>
    <col min="15342" max="15342" width="5.5703125" style="20" bestFit="1" customWidth="1"/>
    <col min="15343" max="15344" width="7.5703125" style="20" bestFit="1" customWidth="1"/>
    <col min="15345" max="15345" width="8.42578125" style="20" bestFit="1" customWidth="1"/>
    <col min="15346" max="15346" width="0.85546875" style="20" customWidth="1"/>
    <col min="15347" max="15348" width="3.85546875" style="20" customWidth="1"/>
    <col min="15349" max="15349" width="1.140625" style="20" customWidth="1"/>
    <col min="15350" max="15350" width="4.7109375" style="20" bestFit="1" customWidth="1"/>
    <col min="15351" max="15351" width="5.42578125" style="20" bestFit="1" customWidth="1"/>
    <col min="15352" max="15352" width="5.5703125" style="20" bestFit="1" customWidth="1"/>
    <col min="15353" max="15353" width="5.42578125" style="20" bestFit="1" customWidth="1"/>
    <col min="15354" max="15355" width="7.28515625" style="20" bestFit="1" customWidth="1"/>
    <col min="15356" max="15356" width="7" style="20" bestFit="1" customWidth="1"/>
    <col min="15357" max="15357" width="4.5703125" style="20" bestFit="1" customWidth="1"/>
    <col min="15358" max="15358" width="7.42578125" style="20" bestFit="1" customWidth="1"/>
    <col min="15359" max="15360" width="8.42578125" style="20" bestFit="1" customWidth="1"/>
    <col min="15361" max="15366" width="6.85546875" style="20" bestFit="1" customWidth="1"/>
    <col min="15367" max="15368" width="8.42578125" style="20" bestFit="1" customWidth="1"/>
    <col min="15369" max="15374" width="6.85546875" style="20" bestFit="1" customWidth="1"/>
    <col min="15375" max="15375" width="6" style="20" bestFit="1" customWidth="1"/>
    <col min="15376" max="15589" width="11.42578125" style="20"/>
    <col min="15590" max="15590" width="19.28515625" style="20" bestFit="1" customWidth="1"/>
    <col min="15591" max="15591" width="8.42578125" style="20" bestFit="1" customWidth="1"/>
    <col min="15592" max="15592" width="5.5703125" style="20" bestFit="1" customWidth="1"/>
    <col min="15593" max="15593" width="4.7109375" style="20" bestFit="1" customWidth="1"/>
    <col min="15594" max="15594" width="5.42578125" style="20" bestFit="1" customWidth="1"/>
    <col min="15595" max="15595" width="0.85546875" style="20" customWidth="1"/>
    <col min="15596" max="15596" width="4.7109375" style="20" bestFit="1" customWidth="1"/>
    <col min="15597" max="15597" width="5.42578125" style="20" bestFit="1" customWidth="1"/>
    <col min="15598" max="15598" width="5.5703125" style="20" bestFit="1" customWidth="1"/>
    <col min="15599" max="15600" width="7.5703125" style="20" bestFit="1" customWidth="1"/>
    <col min="15601" max="15601" width="8.42578125" style="20" bestFit="1" customWidth="1"/>
    <col min="15602" max="15602" width="0.85546875" style="20" customWidth="1"/>
    <col min="15603" max="15604" width="3.85546875" style="20" customWidth="1"/>
    <col min="15605" max="15605" width="1.140625" style="20" customWidth="1"/>
    <col min="15606" max="15606" width="4.7109375" style="20" bestFit="1" customWidth="1"/>
    <col min="15607" max="15607" width="5.42578125" style="20" bestFit="1" customWidth="1"/>
    <col min="15608" max="15608" width="5.5703125" style="20" bestFit="1" customWidth="1"/>
    <col min="15609" max="15609" width="5.42578125" style="20" bestFit="1" customWidth="1"/>
    <col min="15610" max="15611" width="7.28515625" style="20" bestFit="1" customWidth="1"/>
    <col min="15612" max="15612" width="7" style="20" bestFit="1" customWidth="1"/>
    <col min="15613" max="15613" width="4.5703125" style="20" bestFit="1" customWidth="1"/>
    <col min="15614" max="15614" width="7.42578125" style="20" bestFit="1" customWidth="1"/>
    <col min="15615" max="15616" width="8.42578125" style="20" bestFit="1" customWidth="1"/>
    <col min="15617" max="15622" width="6.85546875" style="20" bestFit="1" customWidth="1"/>
    <col min="15623" max="15624" width="8.42578125" style="20" bestFit="1" customWidth="1"/>
    <col min="15625" max="15630" width="6.85546875" style="20" bestFit="1" customWidth="1"/>
    <col min="15631" max="15631" width="6" style="20" bestFit="1" customWidth="1"/>
    <col min="15632" max="15845" width="11.42578125" style="20"/>
    <col min="15846" max="15846" width="19.28515625" style="20" bestFit="1" customWidth="1"/>
    <col min="15847" max="15847" width="8.42578125" style="20" bestFit="1" customWidth="1"/>
    <col min="15848" max="15848" width="5.5703125" style="20" bestFit="1" customWidth="1"/>
    <col min="15849" max="15849" width="4.7109375" style="20" bestFit="1" customWidth="1"/>
    <col min="15850" max="15850" width="5.42578125" style="20" bestFit="1" customWidth="1"/>
    <col min="15851" max="15851" width="0.85546875" style="20" customWidth="1"/>
    <col min="15852" max="15852" width="4.7109375" style="20" bestFit="1" customWidth="1"/>
    <col min="15853" max="15853" width="5.42578125" style="20" bestFit="1" customWidth="1"/>
    <col min="15854" max="15854" width="5.5703125" style="20" bestFit="1" customWidth="1"/>
    <col min="15855" max="15856" width="7.5703125" style="20" bestFit="1" customWidth="1"/>
    <col min="15857" max="15857" width="8.42578125" style="20" bestFit="1" customWidth="1"/>
    <col min="15858" max="15858" width="0.85546875" style="20" customWidth="1"/>
    <col min="15859" max="15860" width="3.85546875" style="20" customWidth="1"/>
    <col min="15861" max="15861" width="1.140625" style="20" customWidth="1"/>
    <col min="15862" max="15862" width="4.7109375" style="20" bestFit="1" customWidth="1"/>
    <col min="15863" max="15863" width="5.42578125" style="20" bestFit="1" customWidth="1"/>
    <col min="15864" max="15864" width="5.5703125" style="20" bestFit="1" customWidth="1"/>
    <col min="15865" max="15865" width="5.42578125" style="20" bestFit="1" customWidth="1"/>
    <col min="15866" max="15867" width="7.28515625" style="20" bestFit="1" customWidth="1"/>
    <col min="15868" max="15868" width="7" style="20" bestFit="1" customWidth="1"/>
    <col min="15869" max="15869" width="4.5703125" style="20" bestFit="1" customWidth="1"/>
    <col min="15870" max="15870" width="7.42578125" style="20" bestFit="1" customWidth="1"/>
    <col min="15871" max="15872" width="8.42578125" style="20" bestFit="1" customWidth="1"/>
    <col min="15873" max="15878" width="6.85546875" style="20" bestFit="1" customWidth="1"/>
    <col min="15879" max="15880" width="8.42578125" style="20" bestFit="1" customWidth="1"/>
    <col min="15881" max="15886" width="6.85546875" style="20" bestFit="1" customWidth="1"/>
    <col min="15887" max="15887" width="6" style="20" bestFit="1" customWidth="1"/>
    <col min="15888" max="16101" width="11.42578125" style="20"/>
    <col min="16102" max="16102" width="19.28515625" style="20" bestFit="1" customWidth="1"/>
    <col min="16103" max="16103" width="8.42578125" style="20" bestFit="1" customWidth="1"/>
    <col min="16104" max="16104" width="5.5703125" style="20" bestFit="1" customWidth="1"/>
    <col min="16105" max="16105" width="4.7109375" style="20" bestFit="1" customWidth="1"/>
    <col min="16106" max="16106" width="5.42578125" style="20" bestFit="1" customWidth="1"/>
    <col min="16107" max="16107" width="0.85546875" style="20" customWidth="1"/>
    <col min="16108" max="16108" width="4.7109375" style="20" bestFit="1" customWidth="1"/>
    <col min="16109" max="16109" width="5.42578125" style="20" bestFit="1" customWidth="1"/>
    <col min="16110" max="16110" width="5.5703125" style="20" bestFit="1" customWidth="1"/>
    <col min="16111" max="16112" width="7.5703125" style="20" bestFit="1" customWidth="1"/>
    <col min="16113" max="16113" width="8.42578125" style="20" bestFit="1" customWidth="1"/>
    <col min="16114" max="16114" width="0.85546875" style="20" customWidth="1"/>
    <col min="16115" max="16116" width="3.85546875" style="20" customWidth="1"/>
    <col min="16117" max="16117" width="1.140625" style="20" customWidth="1"/>
    <col min="16118" max="16118" width="4.7109375" style="20" bestFit="1" customWidth="1"/>
    <col min="16119" max="16119" width="5.42578125" style="20" bestFit="1" customWidth="1"/>
    <col min="16120" max="16120" width="5.5703125" style="20" bestFit="1" customWidth="1"/>
    <col min="16121" max="16121" width="5.42578125" style="20" bestFit="1" customWidth="1"/>
    <col min="16122" max="16123" width="7.28515625" style="20" bestFit="1" customWidth="1"/>
    <col min="16124" max="16124" width="7" style="20" bestFit="1" customWidth="1"/>
    <col min="16125" max="16125" width="4.5703125" style="20" bestFit="1" customWidth="1"/>
    <col min="16126" max="16126" width="7.42578125" style="20" bestFit="1" customWidth="1"/>
    <col min="16127" max="16128" width="8.42578125" style="20" bestFit="1" customWidth="1"/>
    <col min="16129" max="16134" width="6.85546875" style="20" bestFit="1" customWidth="1"/>
    <col min="16135" max="16136" width="8.42578125" style="20" bestFit="1" customWidth="1"/>
    <col min="16137" max="16142" width="6.85546875" style="20" bestFit="1" customWidth="1"/>
    <col min="16143" max="16143" width="6" style="20" bestFit="1" customWidth="1"/>
    <col min="16144" max="16384" width="11.42578125" style="20"/>
  </cols>
  <sheetData>
    <row r="1" spans="1:15" s="3" customFormat="1" ht="19.5" thickBot="1" x14ac:dyDescent="0.35">
      <c r="A1" s="378" t="s">
        <v>265</v>
      </c>
      <c r="B1" s="378"/>
      <c r="C1" s="378"/>
      <c r="D1" s="378"/>
      <c r="E1" s="378"/>
      <c r="F1" s="378"/>
      <c r="G1" s="18"/>
      <c r="H1" s="179"/>
      <c r="I1" s="285" t="s">
        <v>195</v>
      </c>
      <c r="J1" s="179"/>
      <c r="K1" s="18"/>
      <c r="L1" s="18"/>
      <c r="M1" s="18"/>
      <c r="N1" s="18"/>
      <c r="O1" s="18"/>
    </row>
    <row r="2" spans="1:15" s="3" customFormat="1" x14ac:dyDescent="0.2">
      <c r="A2" s="378" t="s">
        <v>156</v>
      </c>
      <c r="B2" s="378"/>
      <c r="C2" s="378"/>
      <c r="D2" s="378"/>
      <c r="E2" s="378"/>
      <c r="F2" s="378"/>
      <c r="G2" s="18"/>
      <c r="H2" s="179"/>
      <c r="I2" s="179"/>
      <c r="J2" s="179"/>
      <c r="K2" s="18"/>
      <c r="L2" s="18"/>
      <c r="M2" s="18"/>
      <c r="N2" s="18"/>
      <c r="O2" s="18"/>
    </row>
    <row r="3" spans="1:15" s="3" customFormat="1" x14ac:dyDescent="0.2">
      <c r="A3" s="378" t="s">
        <v>369</v>
      </c>
      <c r="B3" s="378"/>
      <c r="C3" s="378"/>
      <c r="D3" s="378"/>
      <c r="E3" s="378"/>
      <c r="F3" s="378"/>
      <c r="G3" s="18"/>
      <c r="H3" s="18"/>
      <c r="I3" s="18"/>
      <c r="J3" s="18"/>
      <c r="K3" s="18"/>
      <c r="L3" s="18"/>
      <c r="M3" s="18"/>
      <c r="N3" s="18"/>
      <c r="O3" s="18"/>
    </row>
    <row r="4" spans="1:15" s="3" customFormat="1" x14ac:dyDescent="0.2">
      <c r="A4" s="378" t="s">
        <v>177</v>
      </c>
      <c r="B4" s="378"/>
      <c r="C4" s="378"/>
      <c r="D4" s="378"/>
      <c r="E4" s="378"/>
      <c r="F4" s="378"/>
      <c r="G4" s="18"/>
      <c r="H4" s="18"/>
      <c r="I4" s="18"/>
      <c r="J4" s="18"/>
      <c r="K4" s="18"/>
      <c r="L4" s="18"/>
      <c r="M4" s="18"/>
      <c r="N4" s="18"/>
      <c r="O4" s="18"/>
    </row>
    <row r="5" spans="1:15" s="3" customFormat="1" x14ac:dyDescent="0.2">
      <c r="A5" s="378" t="s">
        <v>409</v>
      </c>
      <c r="B5" s="378"/>
      <c r="C5" s="378"/>
      <c r="D5" s="378"/>
      <c r="E5" s="378"/>
      <c r="F5" s="378"/>
      <c r="G5" s="18"/>
      <c r="H5" s="18"/>
      <c r="I5" s="18"/>
      <c r="J5" s="18"/>
      <c r="K5" s="18"/>
      <c r="L5" s="18"/>
      <c r="M5" s="18"/>
      <c r="N5" s="18"/>
      <c r="O5" s="18"/>
    </row>
    <row r="6" spans="1:15" s="3" customFormat="1" ht="13.5" thickBot="1" x14ac:dyDescent="0.25">
      <c r="A6" s="6"/>
      <c r="B6" s="6"/>
      <c r="C6" s="6"/>
      <c r="D6" s="6"/>
      <c r="E6" s="6"/>
      <c r="F6" s="6"/>
      <c r="G6" s="18"/>
      <c r="H6" s="18"/>
      <c r="I6" s="18"/>
      <c r="J6" s="18"/>
      <c r="K6" s="18"/>
      <c r="L6" s="18"/>
      <c r="M6" s="18"/>
      <c r="N6" s="18"/>
      <c r="O6" s="18"/>
    </row>
    <row r="7" spans="1:15" s="3" customFormat="1" ht="15" customHeight="1" x14ac:dyDescent="0.2">
      <c r="A7" s="353" t="s">
        <v>45</v>
      </c>
      <c r="B7" s="353" t="s">
        <v>0</v>
      </c>
      <c r="C7" s="353" t="s">
        <v>183</v>
      </c>
      <c r="D7" s="29" t="s">
        <v>168</v>
      </c>
      <c r="E7" s="29" t="s">
        <v>169</v>
      </c>
      <c r="F7" s="353" t="s">
        <v>167</v>
      </c>
      <c r="G7" s="18"/>
      <c r="H7" s="18"/>
      <c r="I7" s="18"/>
      <c r="J7" s="18"/>
      <c r="K7" s="18"/>
      <c r="L7" s="18"/>
      <c r="M7" s="18"/>
      <c r="N7" s="18"/>
      <c r="O7" s="18"/>
    </row>
    <row r="8" spans="1:15" s="3" customFormat="1" ht="13.5" thickBot="1" x14ac:dyDescent="0.25">
      <c r="A8" s="354"/>
      <c r="B8" s="354"/>
      <c r="C8" s="354"/>
      <c r="D8" s="30" t="s">
        <v>261</v>
      </c>
      <c r="E8" s="30" t="s">
        <v>262</v>
      </c>
      <c r="F8" s="354" t="s">
        <v>167</v>
      </c>
      <c r="G8" s="18"/>
      <c r="H8" s="18"/>
      <c r="I8" s="18"/>
      <c r="J8" s="18"/>
      <c r="K8" s="18"/>
      <c r="L8" s="18"/>
      <c r="M8" s="18"/>
      <c r="N8" s="18"/>
      <c r="O8" s="18"/>
    </row>
    <row r="9" spans="1:15" s="69" customFormat="1" ht="15" customHeight="1" x14ac:dyDescent="0.2">
      <c r="A9" s="115"/>
      <c r="B9" s="48"/>
      <c r="C9" s="48"/>
      <c r="D9" s="48"/>
      <c r="E9" s="48"/>
      <c r="F9" s="48"/>
    </row>
    <row r="10" spans="1:15" s="5" customFormat="1" ht="15" customHeight="1" x14ac:dyDescent="0.2">
      <c r="A10" s="360" t="s">
        <v>5</v>
      </c>
      <c r="B10" s="360"/>
      <c r="C10" s="360"/>
      <c r="D10" s="360"/>
      <c r="E10" s="360"/>
      <c r="F10" s="360"/>
    </row>
    <row r="11" spans="1:15" ht="15" customHeight="1" x14ac:dyDescent="0.2">
      <c r="A11" s="45"/>
      <c r="B11" s="48"/>
      <c r="C11" s="48"/>
      <c r="D11" s="48"/>
      <c r="E11" s="48"/>
      <c r="F11" s="48"/>
    </row>
    <row r="12" spans="1:15" s="25" customFormat="1" ht="15" customHeight="1" x14ac:dyDescent="0.25">
      <c r="A12" s="47" t="s">
        <v>0</v>
      </c>
      <c r="B12" s="214">
        <f>SUM(B14:B16)</f>
        <v>14</v>
      </c>
      <c r="C12" s="214">
        <f>SUM(C14:C16)</f>
        <v>0</v>
      </c>
      <c r="D12" s="214">
        <f>SUM(D14:D16)</f>
        <v>0</v>
      </c>
      <c r="E12" s="214">
        <f t="shared" ref="E12" si="0">SUM(E14:E16)</f>
        <v>14</v>
      </c>
      <c r="F12" s="214">
        <f>SUM(F14:F16)</f>
        <v>0</v>
      </c>
      <c r="G12" s="104"/>
      <c r="H12" s="104"/>
      <c r="I12" s="104"/>
      <c r="J12" s="104"/>
      <c r="K12" s="104"/>
      <c r="L12" s="104"/>
      <c r="M12" s="104"/>
      <c r="N12" s="104"/>
      <c r="O12" s="104"/>
    </row>
    <row r="13" spans="1:15" ht="15" customHeight="1" x14ac:dyDescent="0.2">
      <c r="A13" s="45"/>
      <c r="B13" s="215"/>
      <c r="C13" s="215"/>
      <c r="D13" s="215"/>
      <c r="E13" s="215"/>
      <c r="F13" s="215"/>
    </row>
    <row r="14" spans="1:15" ht="15" customHeight="1" x14ac:dyDescent="0.2">
      <c r="A14" s="52" t="s">
        <v>111</v>
      </c>
      <c r="B14" s="215">
        <v>11</v>
      </c>
      <c r="C14" s="215">
        <v>0</v>
      </c>
      <c r="D14" s="215">
        <v>0</v>
      </c>
      <c r="E14" s="215">
        <v>11</v>
      </c>
      <c r="F14" s="215">
        <v>0</v>
      </c>
    </row>
    <row r="15" spans="1:15" ht="15" customHeight="1" x14ac:dyDescent="0.2">
      <c r="A15" s="52" t="s">
        <v>94</v>
      </c>
      <c r="B15" s="215">
        <v>0</v>
      </c>
      <c r="C15" s="215">
        <v>0</v>
      </c>
      <c r="D15" s="215">
        <v>0</v>
      </c>
      <c r="E15" s="215">
        <v>0</v>
      </c>
      <c r="F15" s="215">
        <v>0</v>
      </c>
    </row>
    <row r="16" spans="1:15" ht="15" customHeight="1" x14ac:dyDescent="0.2">
      <c r="A16" s="52" t="s">
        <v>95</v>
      </c>
      <c r="B16" s="215">
        <v>3</v>
      </c>
      <c r="C16" s="215">
        <v>0</v>
      </c>
      <c r="D16" s="215">
        <v>0</v>
      </c>
      <c r="E16" s="215">
        <v>3</v>
      </c>
      <c r="F16" s="215">
        <v>0</v>
      </c>
    </row>
    <row r="17" spans="1:6" s="69" customFormat="1" ht="15" customHeight="1" x14ac:dyDescent="0.2">
      <c r="A17" s="115"/>
      <c r="B17" s="48"/>
      <c r="C17" s="48"/>
      <c r="D17" s="48"/>
      <c r="E17" s="48"/>
      <c r="F17" s="48"/>
    </row>
    <row r="18" spans="1:6" s="5" customFormat="1" ht="15" customHeight="1" x14ac:dyDescent="0.2">
      <c r="A18" s="360" t="s">
        <v>11</v>
      </c>
      <c r="B18" s="360"/>
      <c r="C18" s="360"/>
      <c r="D18" s="360"/>
      <c r="E18" s="360"/>
      <c r="F18" s="360"/>
    </row>
    <row r="19" spans="1:6" s="5" customFormat="1" ht="15" customHeight="1" x14ac:dyDescent="0.2">
      <c r="A19" s="95"/>
      <c r="B19" s="95"/>
      <c r="C19" s="95"/>
      <c r="D19" s="95"/>
      <c r="E19" s="95"/>
      <c r="F19" s="7"/>
    </row>
    <row r="20" spans="1:6" s="116" customFormat="1" ht="15" customHeight="1" x14ac:dyDescent="0.25">
      <c r="A20" s="96" t="s">
        <v>0</v>
      </c>
      <c r="B20" s="80">
        <f>SUM(C20:E20)</f>
        <v>100</v>
      </c>
      <c r="C20" s="80">
        <f>+C14/$B14*100</f>
        <v>0</v>
      </c>
      <c r="D20" s="80">
        <f>+D14/$B14*100</f>
        <v>0</v>
      </c>
      <c r="E20" s="80">
        <f t="shared" ref="E20" si="1">+E14/$B14*100</f>
        <v>100</v>
      </c>
      <c r="F20" s="80">
        <f>+F14/$B14*100</f>
        <v>0</v>
      </c>
    </row>
    <row r="21" spans="1:6" s="5" customFormat="1" ht="15" customHeight="1" x14ac:dyDescent="0.2">
      <c r="A21" s="7"/>
      <c r="B21" s="58"/>
      <c r="C21" s="58"/>
      <c r="D21" s="58"/>
      <c r="E21" s="58"/>
      <c r="F21" s="58"/>
    </row>
    <row r="22" spans="1:6" s="5" customFormat="1" ht="15" customHeight="1" x14ac:dyDescent="0.2">
      <c r="A22" s="52" t="s">
        <v>111</v>
      </c>
      <c r="B22" s="40">
        <f>SUM(C22:E22)</f>
        <v>100</v>
      </c>
      <c r="C22" s="40">
        <f>+C14/B14*100</f>
        <v>0</v>
      </c>
      <c r="D22" s="40">
        <f>+D14/B14*100</f>
        <v>0</v>
      </c>
      <c r="E22" s="40">
        <f>+E14/B14*100</f>
        <v>100</v>
      </c>
      <c r="F22" s="40">
        <f>+F14/B14*100</f>
        <v>0</v>
      </c>
    </row>
    <row r="23" spans="1:6" s="5" customFormat="1" ht="15" customHeight="1" x14ac:dyDescent="0.2">
      <c r="A23" s="52" t="s">
        <v>94</v>
      </c>
      <c r="B23" s="229">
        <v>0</v>
      </c>
      <c r="C23" s="229">
        <v>0</v>
      </c>
      <c r="D23" s="229">
        <v>0</v>
      </c>
      <c r="E23" s="229">
        <v>0</v>
      </c>
      <c r="F23" s="229">
        <v>0</v>
      </c>
    </row>
    <row r="24" spans="1:6" s="5" customFormat="1" ht="15" customHeight="1" thickBot="1" x14ac:dyDescent="0.25">
      <c r="A24" s="44" t="s">
        <v>95</v>
      </c>
      <c r="B24" s="43">
        <v>0</v>
      </c>
      <c r="C24" s="43">
        <f t="shared" ref="C24" si="2">+C16/B16*100</f>
        <v>0</v>
      </c>
      <c r="D24" s="43">
        <f t="shared" ref="D24" si="3">+D16/B16*100</f>
        <v>0</v>
      </c>
      <c r="E24" s="43">
        <f t="shared" ref="E24" si="4">+E16/B16*100</f>
        <v>100</v>
      </c>
      <c r="F24" s="43">
        <f t="shared" ref="F24" si="5">+F16/B16*100</f>
        <v>0</v>
      </c>
    </row>
    <row r="25" spans="1:6" s="69" customFormat="1" ht="15" customHeight="1" x14ac:dyDescent="0.2">
      <c r="A25" s="339" t="s">
        <v>234</v>
      </c>
      <c r="B25" s="339"/>
      <c r="C25" s="339"/>
      <c r="D25" s="339"/>
      <c r="E25" s="339"/>
      <c r="F25" s="339"/>
    </row>
    <row r="26" spans="1:6" s="69" customFormat="1" x14ac:dyDescent="0.2">
      <c r="A26" s="51"/>
      <c r="B26" s="117"/>
      <c r="C26" s="117"/>
      <c r="D26" s="117"/>
      <c r="E26" s="117"/>
      <c r="F26" s="117"/>
    </row>
  </sheetData>
  <mergeCells count="12">
    <mergeCell ref="F7:F8"/>
    <mergeCell ref="A10:F10"/>
    <mergeCell ref="A18:F18"/>
    <mergeCell ref="A25:F25"/>
    <mergeCell ref="A1:F1"/>
    <mergeCell ref="A2:F2"/>
    <mergeCell ref="A3:F3"/>
    <mergeCell ref="A4:F4"/>
    <mergeCell ref="A5:F5"/>
    <mergeCell ref="A7:A8"/>
    <mergeCell ref="B7:B8"/>
    <mergeCell ref="C7:C8"/>
  </mergeCells>
  <hyperlinks>
    <hyperlink ref="I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workbookViewId="0">
      <selection activeCell="A3" sqref="A3:F3"/>
    </sheetView>
  </sheetViews>
  <sheetFormatPr baseColWidth="10" defaultRowHeight="15" x14ac:dyDescent="0.25"/>
  <cols>
    <col min="1" max="1" width="19.7109375" style="1" customWidth="1"/>
    <col min="2" max="6" width="9.7109375" style="1" customWidth="1"/>
    <col min="7" max="16384" width="11.42578125" style="1"/>
  </cols>
  <sheetData>
    <row r="1" spans="1:15" s="3" customFormat="1" ht="19.5" thickBot="1" x14ac:dyDescent="0.35">
      <c r="A1" s="378" t="s">
        <v>266</v>
      </c>
      <c r="B1" s="378"/>
      <c r="C1" s="378"/>
      <c r="D1" s="378"/>
      <c r="E1" s="378"/>
      <c r="F1" s="378"/>
      <c r="G1" s="18"/>
      <c r="H1" s="179"/>
      <c r="I1" s="285" t="s">
        <v>195</v>
      </c>
      <c r="J1" s="179"/>
      <c r="K1" s="18"/>
      <c r="L1" s="18"/>
      <c r="M1" s="18"/>
      <c r="N1" s="18"/>
      <c r="O1" s="18"/>
    </row>
    <row r="2" spans="1:15" s="3" customFormat="1" ht="12.75" x14ac:dyDescent="0.2">
      <c r="A2" s="378" t="s">
        <v>156</v>
      </c>
      <c r="B2" s="378"/>
      <c r="C2" s="378"/>
      <c r="D2" s="378"/>
      <c r="E2" s="378"/>
      <c r="F2" s="378"/>
      <c r="G2" s="18"/>
      <c r="H2" s="179"/>
      <c r="I2" s="179"/>
      <c r="J2" s="179"/>
      <c r="K2" s="18"/>
      <c r="L2" s="18"/>
      <c r="M2" s="18"/>
      <c r="N2" s="18"/>
      <c r="O2" s="18"/>
    </row>
    <row r="3" spans="1:15" s="3" customFormat="1" ht="12.75" x14ac:dyDescent="0.2">
      <c r="A3" s="378" t="s">
        <v>369</v>
      </c>
      <c r="B3" s="378"/>
      <c r="C3" s="378"/>
      <c r="D3" s="378"/>
      <c r="E3" s="378"/>
      <c r="F3" s="378"/>
      <c r="G3" s="18"/>
      <c r="H3" s="18"/>
      <c r="I3" s="18"/>
      <c r="J3" s="18"/>
      <c r="K3" s="18"/>
      <c r="L3" s="18"/>
      <c r="M3" s="18"/>
      <c r="N3" s="18"/>
      <c r="O3" s="18"/>
    </row>
    <row r="4" spans="1:15" s="3" customFormat="1" ht="12.75" x14ac:dyDescent="0.2">
      <c r="A4" s="378" t="s">
        <v>178</v>
      </c>
      <c r="B4" s="378"/>
      <c r="C4" s="378"/>
      <c r="D4" s="378"/>
      <c r="E4" s="378"/>
      <c r="F4" s="378"/>
      <c r="G4" s="18"/>
      <c r="H4" s="18"/>
      <c r="I4" s="18"/>
      <c r="J4" s="18"/>
      <c r="K4" s="18"/>
      <c r="L4" s="18"/>
      <c r="M4" s="18"/>
      <c r="N4" s="18"/>
      <c r="O4" s="18"/>
    </row>
    <row r="5" spans="1:15" s="3" customFormat="1" ht="12.75" x14ac:dyDescent="0.2">
      <c r="A5" s="378" t="s">
        <v>409</v>
      </c>
      <c r="B5" s="378"/>
      <c r="C5" s="378"/>
      <c r="D5" s="378"/>
      <c r="E5" s="378"/>
      <c r="F5" s="378"/>
      <c r="G5" s="18"/>
      <c r="H5" s="18"/>
      <c r="I5" s="18"/>
      <c r="J5" s="18"/>
      <c r="K5" s="18"/>
      <c r="L5" s="18"/>
      <c r="M5" s="18"/>
      <c r="N5" s="18"/>
      <c r="O5" s="18"/>
    </row>
    <row r="6" spans="1:15" s="3" customFormat="1" ht="13.5" thickBot="1" x14ac:dyDescent="0.25">
      <c r="A6" s="6"/>
      <c r="B6" s="6"/>
      <c r="C6" s="6"/>
      <c r="D6" s="6"/>
      <c r="E6" s="6"/>
      <c r="F6" s="6"/>
      <c r="G6" s="18"/>
      <c r="H6" s="18"/>
      <c r="I6" s="18"/>
      <c r="J6" s="18"/>
      <c r="K6" s="18"/>
      <c r="L6" s="18"/>
      <c r="M6" s="18"/>
      <c r="N6" s="18"/>
      <c r="O6" s="18"/>
    </row>
    <row r="7" spans="1:15" s="3" customFormat="1" ht="15" customHeight="1" x14ac:dyDescent="0.2">
      <c r="A7" s="353" t="s">
        <v>83</v>
      </c>
      <c r="B7" s="353" t="s">
        <v>0</v>
      </c>
      <c r="C7" s="353" t="s">
        <v>183</v>
      </c>
      <c r="D7" s="29" t="s">
        <v>168</v>
      </c>
      <c r="E7" s="29" t="s">
        <v>169</v>
      </c>
      <c r="F7" s="353" t="s">
        <v>167</v>
      </c>
      <c r="G7" s="18"/>
      <c r="H7" s="18"/>
      <c r="I7" s="18"/>
      <c r="J7" s="18"/>
      <c r="K7" s="18"/>
      <c r="L7" s="18"/>
      <c r="M7" s="18"/>
      <c r="N7" s="18"/>
      <c r="O7" s="18"/>
    </row>
    <row r="8" spans="1:15" s="3" customFormat="1" ht="13.5" thickBot="1" x14ac:dyDescent="0.25">
      <c r="A8" s="354"/>
      <c r="B8" s="354"/>
      <c r="C8" s="354"/>
      <c r="D8" s="30" t="s">
        <v>261</v>
      </c>
      <c r="E8" s="30" t="s">
        <v>262</v>
      </c>
      <c r="F8" s="354" t="s">
        <v>167</v>
      </c>
      <c r="G8" s="18"/>
      <c r="H8" s="18"/>
      <c r="I8" s="18"/>
      <c r="J8" s="18"/>
      <c r="K8" s="18"/>
      <c r="L8" s="18"/>
      <c r="M8" s="18"/>
      <c r="N8" s="18"/>
      <c r="O8" s="18"/>
    </row>
    <row r="9" spans="1:15" s="92" customFormat="1" ht="15" customHeight="1" x14ac:dyDescent="0.25">
      <c r="A9" s="11" t="s">
        <v>14</v>
      </c>
      <c r="B9" s="220">
        <f>SUM(B11:B13)</f>
        <v>14</v>
      </c>
      <c r="C9" s="220">
        <f>SUM(C11:C13)</f>
        <v>0</v>
      </c>
      <c r="D9" s="220">
        <f>SUM(D11:D13)</f>
        <v>0</v>
      </c>
      <c r="E9" s="220">
        <f t="shared" ref="E9" si="0">SUM(E11:E13)</f>
        <v>14</v>
      </c>
      <c r="F9" s="220">
        <f>SUM(F11:F13)</f>
        <v>0</v>
      </c>
    </row>
    <row r="10" spans="1:15" ht="15" customHeight="1" x14ac:dyDescent="0.25">
      <c r="A10" s="2"/>
      <c r="B10" s="212"/>
      <c r="C10" s="212"/>
      <c r="D10" s="212"/>
      <c r="E10" s="212"/>
      <c r="F10" s="212"/>
    </row>
    <row r="11" spans="1:15" ht="15" customHeight="1" x14ac:dyDescent="0.25">
      <c r="A11" s="7" t="s">
        <v>17</v>
      </c>
      <c r="B11" s="107">
        <f>SUM(C11:F11)</f>
        <v>4</v>
      </c>
      <c r="C11" s="213">
        <v>0</v>
      </c>
      <c r="D11" s="213">
        <v>0</v>
      </c>
      <c r="E11" s="213">
        <v>4</v>
      </c>
      <c r="F11" s="213">
        <v>0</v>
      </c>
    </row>
    <row r="12" spans="1:15" ht="15" customHeight="1" x14ac:dyDescent="0.25">
      <c r="A12" s="15" t="s">
        <v>26</v>
      </c>
      <c r="B12" s="107">
        <f t="shared" ref="B12:B13" si="1">SUM(C12:F12)</f>
        <v>4</v>
      </c>
      <c r="C12" s="213">
        <v>0</v>
      </c>
      <c r="D12" s="213">
        <v>0</v>
      </c>
      <c r="E12" s="213">
        <v>4</v>
      </c>
      <c r="F12" s="213">
        <v>0</v>
      </c>
    </row>
    <row r="13" spans="1:15" ht="15" customHeight="1" thickBot="1" x14ac:dyDescent="0.3">
      <c r="A13" s="17" t="s">
        <v>28</v>
      </c>
      <c r="B13" s="112">
        <f t="shared" si="1"/>
        <v>6</v>
      </c>
      <c r="C13" s="112">
        <v>0</v>
      </c>
      <c r="D13" s="112">
        <v>0</v>
      </c>
      <c r="E13" s="112">
        <v>6</v>
      </c>
      <c r="F13" s="112">
        <v>0</v>
      </c>
    </row>
    <row r="14" spans="1:15" ht="15" customHeight="1" x14ac:dyDescent="0.25">
      <c r="A14" s="339" t="s">
        <v>234</v>
      </c>
      <c r="B14" s="339"/>
      <c r="C14" s="339"/>
      <c r="D14" s="339"/>
      <c r="E14" s="339"/>
      <c r="F14" s="339"/>
    </row>
  </sheetData>
  <mergeCells count="10">
    <mergeCell ref="F7:F8"/>
    <mergeCell ref="A14:F14"/>
    <mergeCell ref="A1:F1"/>
    <mergeCell ref="A2:F2"/>
    <mergeCell ref="A3:F3"/>
    <mergeCell ref="A4:F4"/>
    <mergeCell ref="A5:F5"/>
    <mergeCell ref="A7:A8"/>
    <mergeCell ref="B7:B8"/>
    <mergeCell ref="C7:C8"/>
  </mergeCells>
  <hyperlinks>
    <hyperlink ref="I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showGridLines="0" zoomScaleNormal="100" workbookViewId="0">
      <selection activeCell="U29" sqref="U29"/>
    </sheetView>
  </sheetViews>
  <sheetFormatPr baseColWidth="10" defaultRowHeight="12.75" x14ac:dyDescent="0.2"/>
  <cols>
    <col min="1" max="1" width="19.7109375" style="3" customWidth="1"/>
    <col min="2" max="4" width="7.7109375" style="5" customWidth="1"/>
    <col min="5" max="5" width="3.7109375" style="5" customWidth="1"/>
    <col min="6" max="8" width="7.7109375" style="5" customWidth="1"/>
    <col min="9" max="9" width="3.7109375" style="5" customWidth="1"/>
    <col min="10" max="12" width="7.7109375" style="5" customWidth="1"/>
    <col min="13" max="13" width="3.7109375" style="5" customWidth="1"/>
    <col min="14" max="16" width="7.7109375" style="5" customWidth="1"/>
    <col min="17" max="17" width="3.7109375" style="5" customWidth="1"/>
    <col min="18" max="20" width="7.7109375" style="5" customWidth="1"/>
    <col min="21" max="260" width="11.42578125" style="5"/>
    <col min="261" max="261" width="24.85546875" style="5" customWidth="1"/>
    <col min="262" max="264" width="6.28515625" style="5" customWidth="1"/>
    <col min="265" max="265" width="1.7109375" style="5" customWidth="1"/>
    <col min="266" max="268" width="6.28515625" style="5" customWidth="1"/>
    <col min="269" max="269" width="1.7109375" style="5" customWidth="1"/>
    <col min="270" max="272" width="6.28515625" style="5" customWidth="1"/>
    <col min="273" max="273" width="1.7109375" style="5" customWidth="1"/>
    <col min="274" max="276" width="6.28515625" style="5" customWidth="1"/>
    <col min="277" max="516" width="11.42578125" style="5"/>
    <col min="517" max="517" width="24.85546875" style="5" customWidth="1"/>
    <col min="518" max="520" width="6.28515625" style="5" customWidth="1"/>
    <col min="521" max="521" width="1.7109375" style="5" customWidth="1"/>
    <col min="522" max="524" width="6.28515625" style="5" customWidth="1"/>
    <col min="525" max="525" width="1.7109375" style="5" customWidth="1"/>
    <col min="526" max="528" width="6.28515625" style="5" customWidth="1"/>
    <col min="529" max="529" width="1.7109375" style="5" customWidth="1"/>
    <col min="530" max="532" width="6.28515625" style="5" customWidth="1"/>
    <col min="533" max="772" width="11.42578125" style="5"/>
    <col min="773" max="773" width="24.85546875" style="5" customWidth="1"/>
    <col min="774" max="776" width="6.28515625" style="5" customWidth="1"/>
    <col min="777" max="777" width="1.7109375" style="5" customWidth="1"/>
    <col min="778" max="780" width="6.28515625" style="5" customWidth="1"/>
    <col min="781" max="781" width="1.7109375" style="5" customWidth="1"/>
    <col min="782" max="784" width="6.28515625" style="5" customWidth="1"/>
    <col min="785" max="785" width="1.7109375" style="5" customWidth="1"/>
    <col min="786" max="788" width="6.28515625" style="5" customWidth="1"/>
    <col min="789" max="1028" width="11.42578125" style="5"/>
    <col min="1029" max="1029" width="24.85546875" style="5" customWidth="1"/>
    <col min="1030" max="1032" width="6.28515625" style="5" customWidth="1"/>
    <col min="1033" max="1033" width="1.7109375" style="5" customWidth="1"/>
    <col min="1034" max="1036" width="6.28515625" style="5" customWidth="1"/>
    <col min="1037" max="1037" width="1.7109375" style="5" customWidth="1"/>
    <col min="1038" max="1040" width="6.28515625" style="5" customWidth="1"/>
    <col min="1041" max="1041" width="1.7109375" style="5" customWidth="1"/>
    <col min="1042" max="1044" width="6.28515625" style="5" customWidth="1"/>
    <col min="1045" max="1284" width="11.42578125" style="5"/>
    <col min="1285" max="1285" width="24.85546875" style="5" customWidth="1"/>
    <col min="1286" max="1288" width="6.28515625" style="5" customWidth="1"/>
    <col min="1289" max="1289" width="1.7109375" style="5" customWidth="1"/>
    <col min="1290" max="1292" width="6.28515625" style="5" customWidth="1"/>
    <col min="1293" max="1293" width="1.7109375" style="5" customWidth="1"/>
    <col min="1294" max="1296" width="6.28515625" style="5" customWidth="1"/>
    <col min="1297" max="1297" width="1.7109375" style="5" customWidth="1"/>
    <col min="1298" max="1300" width="6.28515625" style="5" customWidth="1"/>
    <col min="1301" max="1540" width="11.42578125" style="5"/>
    <col min="1541" max="1541" width="24.85546875" style="5" customWidth="1"/>
    <col min="1542" max="1544" width="6.28515625" style="5" customWidth="1"/>
    <col min="1545" max="1545" width="1.7109375" style="5" customWidth="1"/>
    <col min="1546" max="1548" width="6.28515625" style="5" customWidth="1"/>
    <col min="1549" max="1549" width="1.7109375" style="5" customWidth="1"/>
    <col min="1550" max="1552" width="6.28515625" style="5" customWidth="1"/>
    <col min="1553" max="1553" width="1.7109375" style="5" customWidth="1"/>
    <col min="1554" max="1556" width="6.28515625" style="5" customWidth="1"/>
    <col min="1557" max="1796" width="11.42578125" style="5"/>
    <col min="1797" max="1797" width="24.85546875" style="5" customWidth="1"/>
    <col min="1798" max="1800" width="6.28515625" style="5" customWidth="1"/>
    <col min="1801" max="1801" width="1.7109375" style="5" customWidth="1"/>
    <col min="1802" max="1804" width="6.28515625" style="5" customWidth="1"/>
    <col min="1805" max="1805" width="1.7109375" style="5" customWidth="1"/>
    <col min="1806" max="1808" width="6.28515625" style="5" customWidth="1"/>
    <col min="1809" max="1809" width="1.7109375" style="5" customWidth="1"/>
    <col min="1810" max="1812" width="6.28515625" style="5" customWidth="1"/>
    <col min="1813" max="2052" width="11.42578125" style="5"/>
    <col min="2053" max="2053" width="24.85546875" style="5" customWidth="1"/>
    <col min="2054" max="2056" width="6.28515625" style="5" customWidth="1"/>
    <col min="2057" max="2057" width="1.7109375" style="5" customWidth="1"/>
    <col min="2058" max="2060" width="6.28515625" style="5" customWidth="1"/>
    <col min="2061" max="2061" width="1.7109375" style="5" customWidth="1"/>
    <col min="2062" max="2064" width="6.28515625" style="5" customWidth="1"/>
    <col min="2065" max="2065" width="1.7109375" style="5" customWidth="1"/>
    <col min="2066" max="2068" width="6.28515625" style="5" customWidth="1"/>
    <col min="2069" max="2308" width="11.42578125" style="5"/>
    <col min="2309" max="2309" width="24.85546875" style="5" customWidth="1"/>
    <col min="2310" max="2312" width="6.28515625" style="5" customWidth="1"/>
    <col min="2313" max="2313" width="1.7109375" style="5" customWidth="1"/>
    <col min="2314" max="2316" width="6.28515625" style="5" customWidth="1"/>
    <col min="2317" max="2317" width="1.7109375" style="5" customWidth="1"/>
    <col min="2318" max="2320" width="6.28515625" style="5" customWidth="1"/>
    <col min="2321" max="2321" width="1.7109375" style="5" customWidth="1"/>
    <col min="2322" max="2324" width="6.28515625" style="5" customWidth="1"/>
    <col min="2325" max="2564" width="11.42578125" style="5"/>
    <col min="2565" max="2565" width="24.85546875" style="5" customWidth="1"/>
    <col min="2566" max="2568" width="6.28515625" style="5" customWidth="1"/>
    <col min="2569" max="2569" width="1.7109375" style="5" customWidth="1"/>
    <col min="2570" max="2572" width="6.28515625" style="5" customWidth="1"/>
    <col min="2573" max="2573" width="1.7109375" style="5" customWidth="1"/>
    <col min="2574" max="2576" width="6.28515625" style="5" customWidth="1"/>
    <col min="2577" max="2577" width="1.7109375" style="5" customWidth="1"/>
    <col min="2578" max="2580" width="6.28515625" style="5" customWidth="1"/>
    <col min="2581" max="2820" width="11.42578125" style="5"/>
    <col min="2821" max="2821" width="24.85546875" style="5" customWidth="1"/>
    <col min="2822" max="2824" width="6.28515625" style="5" customWidth="1"/>
    <col min="2825" max="2825" width="1.7109375" style="5" customWidth="1"/>
    <col min="2826" max="2828" width="6.28515625" style="5" customWidth="1"/>
    <col min="2829" max="2829" width="1.7109375" style="5" customWidth="1"/>
    <col min="2830" max="2832" width="6.28515625" style="5" customWidth="1"/>
    <col min="2833" max="2833" width="1.7109375" style="5" customWidth="1"/>
    <col min="2834" max="2836" width="6.28515625" style="5" customWidth="1"/>
    <col min="2837" max="3076" width="11.42578125" style="5"/>
    <col min="3077" max="3077" width="24.85546875" style="5" customWidth="1"/>
    <col min="3078" max="3080" width="6.28515625" style="5" customWidth="1"/>
    <col min="3081" max="3081" width="1.7109375" style="5" customWidth="1"/>
    <col min="3082" max="3084" width="6.28515625" style="5" customWidth="1"/>
    <col min="3085" max="3085" width="1.7109375" style="5" customWidth="1"/>
    <col min="3086" max="3088" width="6.28515625" style="5" customWidth="1"/>
    <col min="3089" max="3089" width="1.7109375" style="5" customWidth="1"/>
    <col min="3090" max="3092" width="6.28515625" style="5" customWidth="1"/>
    <col min="3093" max="3332" width="11.42578125" style="5"/>
    <col min="3333" max="3333" width="24.85546875" style="5" customWidth="1"/>
    <col min="3334" max="3336" width="6.28515625" style="5" customWidth="1"/>
    <col min="3337" max="3337" width="1.7109375" style="5" customWidth="1"/>
    <col min="3338" max="3340" width="6.28515625" style="5" customWidth="1"/>
    <col min="3341" max="3341" width="1.7109375" style="5" customWidth="1"/>
    <col min="3342" max="3344" width="6.28515625" style="5" customWidth="1"/>
    <col min="3345" max="3345" width="1.7109375" style="5" customWidth="1"/>
    <col min="3346" max="3348" width="6.28515625" style="5" customWidth="1"/>
    <col min="3349" max="3588" width="11.42578125" style="5"/>
    <col min="3589" max="3589" width="24.85546875" style="5" customWidth="1"/>
    <col min="3590" max="3592" width="6.28515625" style="5" customWidth="1"/>
    <col min="3593" max="3593" width="1.7109375" style="5" customWidth="1"/>
    <col min="3594" max="3596" width="6.28515625" style="5" customWidth="1"/>
    <col min="3597" max="3597" width="1.7109375" style="5" customWidth="1"/>
    <col min="3598" max="3600" width="6.28515625" style="5" customWidth="1"/>
    <col min="3601" max="3601" width="1.7109375" style="5" customWidth="1"/>
    <col min="3602" max="3604" width="6.28515625" style="5" customWidth="1"/>
    <col min="3605" max="3844" width="11.42578125" style="5"/>
    <col min="3845" max="3845" width="24.85546875" style="5" customWidth="1"/>
    <col min="3846" max="3848" width="6.28515625" style="5" customWidth="1"/>
    <col min="3849" max="3849" width="1.7109375" style="5" customWidth="1"/>
    <col min="3850" max="3852" width="6.28515625" style="5" customWidth="1"/>
    <col min="3853" max="3853" width="1.7109375" style="5" customWidth="1"/>
    <col min="3854" max="3856" width="6.28515625" style="5" customWidth="1"/>
    <col min="3857" max="3857" width="1.7109375" style="5" customWidth="1"/>
    <col min="3858" max="3860" width="6.28515625" style="5" customWidth="1"/>
    <col min="3861" max="4100" width="11.42578125" style="5"/>
    <col min="4101" max="4101" width="24.85546875" style="5" customWidth="1"/>
    <col min="4102" max="4104" width="6.28515625" style="5" customWidth="1"/>
    <col min="4105" max="4105" width="1.7109375" style="5" customWidth="1"/>
    <col min="4106" max="4108" width="6.28515625" style="5" customWidth="1"/>
    <col min="4109" max="4109" width="1.7109375" style="5" customWidth="1"/>
    <col min="4110" max="4112" width="6.28515625" style="5" customWidth="1"/>
    <col min="4113" max="4113" width="1.7109375" style="5" customWidth="1"/>
    <col min="4114" max="4116" width="6.28515625" style="5" customWidth="1"/>
    <col min="4117" max="4356" width="11.42578125" style="5"/>
    <col min="4357" max="4357" width="24.85546875" style="5" customWidth="1"/>
    <col min="4358" max="4360" width="6.28515625" style="5" customWidth="1"/>
    <col min="4361" max="4361" width="1.7109375" style="5" customWidth="1"/>
    <col min="4362" max="4364" width="6.28515625" style="5" customWidth="1"/>
    <col min="4365" max="4365" width="1.7109375" style="5" customWidth="1"/>
    <col min="4366" max="4368" width="6.28515625" style="5" customWidth="1"/>
    <col min="4369" max="4369" width="1.7109375" style="5" customWidth="1"/>
    <col min="4370" max="4372" width="6.28515625" style="5" customWidth="1"/>
    <col min="4373" max="4612" width="11.42578125" style="5"/>
    <col min="4613" max="4613" width="24.85546875" style="5" customWidth="1"/>
    <col min="4614" max="4616" width="6.28515625" style="5" customWidth="1"/>
    <col min="4617" max="4617" width="1.7109375" style="5" customWidth="1"/>
    <col min="4618" max="4620" width="6.28515625" style="5" customWidth="1"/>
    <col min="4621" max="4621" width="1.7109375" style="5" customWidth="1"/>
    <col min="4622" max="4624" width="6.28515625" style="5" customWidth="1"/>
    <col min="4625" max="4625" width="1.7109375" style="5" customWidth="1"/>
    <col min="4626" max="4628" width="6.28515625" style="5" customWidth="1"/>
    <col min="4629" max="4868" width="11.42578125" style="5"/>
    <col min="4869" max="4869" width="24.85546875" style="5" customWidth="1"/>
    <col min="4870" max="4872" width="6.28515625" style="5" customWidth="1"/>
    <col min="4873" max="4873" width="1.7109375" style="5" customWidth="1"/>
    <col min="4874" max="4876" width="6.28515625" style="5" customWidth="1"/>
    <col min="4877" max="4877" width="1.7109375" style="5" customWidth="1"/>
    <col min="4878" max="4880" width="6.28515625" style="5" customWidth="1"/>
    <col min="4881" max="4881" width="1.7109375" style="5" customWidth="1"/>
    <col min="4882" max="4884" width="6.28515625" style="5" customWidth="1"/>
    <col min="4885" max="5124" width="11.42578125" style="5"/>
    <col min="5125" max="5125" width="24.85546875" style="5" customWidth="1"/>
    <col min="5126" max="5128" width="6.28515625" style="5" customWidth="1"/>
    <col min="5129" max="5129" width="1.7109375" style="5" customWidth="1"/>
    <col min="5130" max="5132" width="6.28515625" style="5" customWidth="1"/>
    <col min="5133" max="5133" width="1.7109375" style="5" customWidth="1"/>
    <col min="5134" max="5136" width="6.28515625" style="5" customWidth="1"/>
    <col min="5137" max="5137" width="1.7109375" style="5" customWidth="1"/>
    <col min="5138" max="5140" width="6.28515625" style="5" customWidth="1"/>
    <col min="5141" max="5380" width="11.42578125" style="5"/>
    <col min="5381" max="5381" width="24.85546875" style="5" customWidth="1"/>
    <col min="5382" max="5384" width="6.28515625" style="5" customWidth="1"/>
    <col min="5385" max="5385" width="1.7109375" style="5" customWidth="1"/>
    <col min="5386" max="5388" width="6.28515625" style="5" customWidth="1"/>
    <col min="5389" max="5389" width="1.7109375" style="5" customWidth="1"/>
    <col min="5390" max="5392" width="6.28515625" style="5" customWidth="1"/>
    <col min="5393" max="5393" width="1.7109375" style="5" customWidth="1"/>
    <col min="5394" max="5396" width="6.28515625" style="5" customWidth="1"/>
    <col min="5397" max="5636" width="11.42578125" style="5"/>
    <col min="5637" max="5637" width="24.85546875" style="5" customWidth="1"/>
    <col min="5638" max="5640" width="6.28515625" style="5" customWidth="1"/>
    <col min="5641" max="5641" width="1.7109375" style="5" customWidth="1"/>
    <col min="5642" max="5644" width="6.28515625" style="5" customWidth="1"/>
    <col min="5645" max="5645" width="1.7109375" style="5" customWidth="1"/>
    <col min="5646" max="5648" width="6.28515625" style="5" customWidth="1"/>
    <col min="5649" max="5649" width="1.7109375" style="5" customWidth="1"/>
    <col min="5650" max="5652" width="6.28515625" style="5" customWidth="1"/>
    <col min="5653" max="5892" width="11.42578125" style="5"/>
    <col min="5893" max="5893" width="24.85546875" style="5" customWidth="1"/>
    <col min="5894" max="5896" width="6.28515625" style="5" customWidth="1"/>
    <col min="5897" max="5897" width="1.7109375" style="5" customWidth="1"/>
    <col min="5898" max="5900" width="6.28515625" style="5" customWidth="1"/>
    <col min="5901" max="5901" width="1.7109375" style="5" customWidth="1"/>
    <col min="5902" max="5904" width="6.28515625" style="5" customWidth="1"/>
    <col min="5905" max="5905" width="1.7109375" style="5" customWidth="1"/>
    <col min="5906" max="5908" width="6.28515625" style="5" customWidth="1"/>
    <col min="5909" max="6148" width="11.42578125" style="5"/>
    <col min="6149" max="6149" width="24.85546875" style="5" customWidth="1"/>
    <col min="6150" max="6152" width="6.28515625" style="5" customWidth="1"/>
    <col min="6153" max="6153" width="1.7109375" style="5" customWidth="1"/>
    <col min="6154" max="6156" width="6.28515625" style="5" customWidth="1"/>
    <col min="6157" max="6157" width="1.7109375" style="5" customWidth="1"/>
    <col min="6158" max="6160" width="6.28515625" style="5" customWidth="1"/>
    <col min="6161" max="6161" width="1.7109375" style="5" customWidth="1"/>
    <col min="6162" max="6164" width="6.28515625" style="5" customWidth="1"/>
    <col min="6165" max="6404" width="11.42578125" style="5"/>
    <col min="6405" max="6405" width="24.85546875" style="5" customWidth="1"/>
    <col min="6406" max="6408" width="6.28515625" style="5" customWidth="1"/>
    <col min="6409" max="6409" width="1.7109375" style="5" customWidth="1"/>
    <col min="6410" max="6412" width="6.28515625" style="5" customWidth="1"/>
    <col min="6413" max="6413" width="1.7109375" style="5" customWidth="1"/>
    <col min="6414" max="6416" width="6.28515625" style="5" customWidth="1"/>
    <col min="6417" max="6417" width="1.7109375" style="5" customWidth="1"/>
    <col min="6418" max="6420" width="6.28515625" style="5" customWidth="1"/>
    <col min="6421" max="6660" width="11.42578125" style="5"/>
    <col min="6661" max="6661" width="24.85546875" style="5" customWidth="1"/>
    <col min="6662" max="6664" width="6.28515625" style="5" customWidth="1"/>
    <col min="6665" max="6665" width="1.7109375" style="5" customWidth="1"/>
    <col min="6666" max="6668" width="6.28515625" style="5" customWidth="1"/>
    <col min="6669" max="6669" width="1.7109375" style="5" customWidth="1"/>
    <col min="6670" max="6672" width="6.28515625" style="5" customWidth="1"/>
    <col min="6673" max="6673" width="1.7109375" style="5" customWidth="1"/>
    <col min="6674" max="6676" width="6.28515625" style="5" customWidth="1"/>
    <col min="6677" max="6916" width="11.42578125" style="5"/>
    <col min="6917" max="6917" width="24.85546875" style="5" customWidth="1"/>
    <col min="6918" max="6920" width="6.28515625" style="5" customWidth="1"/>
    <col min="6921" max="6921" width="1.7109375" style="5" customWidth="1"/>
    <col min="6922" max="6924" width="6.28515625" style="5" customWidth="1"/>
    <col min="6925" max="6925" width="1.7109375" style="5" customWidth="1"/>
    <col min="6926" max="6928" width="6.28515625" style="5" customWidth="1"/>
    <col min="6929" max="6929" width="1.7109375" style="5" customWidth="1"/>
    <col min="6930" max="6932" width="6.28515625" style="5" customWidth="1"/>
    <col min="6933" max="7172" width="11.42578125" style="5"/>
    <col min="7173" max="7173" width="24.85546875" style="5" customWidth="1"/>
    <col min="7174" max="7176" width="6.28515625" style="5" customWidth="1"/>
    <col min="7177" max="7177" width="1.7109375" style="5" customWidth="1"/>
    <col min="7178" max="7180" width="6.28515625" style="5" customWidth="1"/>
    <col min="7181" max="7181" width="1.7109375" style="5" customWidth="1"/>
    <col min="7182" max="7184" width="6.28515625" style="5" customWidth="1"/>
    <col min="7185" max="7185" width="1.7109375" style="5" customWidth="1"/>
    <col min="7186" max="7188" width="6.28515625" style="5" customWidth="1"/>
    <col min="7189" max="7428" width="11.42578125" style="5"/>
    <col min="7429" max="7429" width="24.85546875" style="5" customWidth="1"/>
    <col min="7430" max="7432" width="6.28515625" style="5" customWidth="1"/>
    <col min="7433" max="7433" width="1.7109375" style="5" customWidth="1"/>
    <col min="7434" max="7436" width="6.28515625" style="5" customWidth="1"/>
    <col min="7437" max="7437" width="1.7109375" style="5" customWidth="1"/>
    <col min="7438" max="7440" width="6.28515625" style="5" customWidth="1"/>
    <col min="7441" max="7441" width="1.7109375" style="5" customWidth="1"/>
    <col min="7442" max="7444" width="6.28515625" style="5" customWidth="1"/>
    <col min="7445" max="7684" width="11.42578125" style="5"/>
    <col min="7685" max="7685" width="24.85546875" style="5" customWidth="1"/>
    <col min="7686" max="7688" width="6.28515625" style="5" customWidth="1"/>
    <col min="7689" max="7689" width="1.7109375" style="5" customWidth="1"/>
    <col min="7690" max="7692" width="6.28515625" style="5" customWidth="1"/>
    <col min="7693" max="7693" width="1.7109375" style="5" customWidth="1"/>
    <col min="7694" max="7696" width="6.28515625" style="5" customWidth="1"/>
    <col min="7697" max="7697" width="1.7109375" style="5" customWidth="1"/>
    <col min="7698" max="7700" width="6.28515625" style="5" customWidth="1"/>
    <col min="7701" max="7940" width="11.42578125" style="5"/>
    <col min="7941" max="7941" width="24.85546875" style="5" customWidth="1"/>
    <col min="7942" max="7944" width="6.28515625" style="5" customWidth="1"/>
    <col min="7945" max="7945" width="1.7109375" style="5" customWidth="1"/>
    <col min="7946" max="7948" width="6.28515625" style="5" customWidth="1"/>
    <col min="7949" max="7949" width="1.7109375" style="5" customWidth="1"/>
    <col min="7950" max="7952" width="6.28515625" style="5" customWidth="1"/>
    <col min="7953" max="7953" width="1.7109375" style="5" customWidth="1"/>
    <col min="7954" max="7956" width="6.28515625" style="5" customWidth="1"/>
    <col min="7957" max="8196" width="11.42578125" style="5"/>
    <col min="8197" max="8197" width="24.85546875" style="5" customWidth="1"/>
    <col min="8198" max="8200" width="6.28515625" style="5" customWidth="1"/>
    <col min="8201" max="8201" width="1.7109375" style="5" customWidth="1"/>
    <col min="8202" max="8204" width="6.28515625" style="5" customWidth="1"/>
    <col min="8205" max="8205" width="1.7109375" style="5" customWidth="1"/>
    <col min="8206" max="8208" width="6.28515625" style="5" customWidth="1"/>
    <col min="8209" max="8209" width="1.7109375" style="5" customWidth="1"/>
    <col min="8210" max="8212" width="6.28515625" style="5" customWidth="1"/>
    <col min="8213" max="8452" width="11.42578125" style="5"/>
    <col min="8453" max="8453" width="24.85546875" style="5" customWidth="1"/>
    <col min="8454" max="8456" width="6.28515625" style="5" customWidth="1"/>
    <col min="8457" max="8457" width="1.7109375" style="5" customWidth="1"/>
    <col min="8458" max="8460" width="6.28515625" style="5" customWidth="1"/>
    <col min="8461" max="8461" width="1.7109375" style="5" customWidth="1"/>
    <col min="8462" max="8464" width="6.28515625" style="5" customWidth="1"/>
    <col min="8465" max="8465" width="1.7109375" style="5" customWidth="1"/>
    <col min="8466" max="8468" width="6.28515625" style="5" customWidth="1"/>
    <col min="8469" max="8708" width="11.42578125" style="5"/>
    <col min="8709" max="8709" width="24.85546875" style="5" customWidth="1"/>
    <col min="8710" max="8712" width="6.28515625" style="5" customWidth="1"/>
    <col min="8713" max="8713" width="1.7109375" style="5" customWidth="1"/>
    <col min="8714" max="8716" width="6.28515625" style="5" customWidth="1"/>
    <col min="8717" max="8717" width="1.7109375" style="5" customWidth="1"/>
    <col min="8718" max="8720" width="6.28515625" style="5" customWidth="1"/>
    <col min="8721" max="8721" width="1.7109375" style="5" customWidth="1"/>
    <col min="8722" max="8724" width="6.28515625" style="5" customWidth="1"/>
    <col min="8725" max="8964" width="11.42578125" style="5"/>
    <col min="8965" max="8965" width="24.85546875" style="5" customWidth="1"/>
    <col min="8966" max="8968" width="6.28515625" style="5" customWidth="1"/>
    <col min="8969" max="8969" width="1.7109375" style="5" customWidth="1"/>
    <col min="8970" max="8972" width="6.28515625" style="5" customWidth="1"/>
    <col min="8973" max="8973" width="1.7109375" style="5" customWidth="1"/>
    <col min="8974" max="8976" width="6.28515625" style="5" customWidth="1"/>
    <col min="8977" max="8977" width="1.7109375" style="5" customWidth="1"/>
    <col min="8978" max="8980" width="6.28515625" style="5" customWidth="1"/>
    <col min="8981" max="9220" width="11.42578125" style="5"/>
    <col min="9221" max="9221" width="24.85546875" style="5" customWidth="1"/>
    <col min="9222" max="9224" width="6.28515625" style="5" customWidth="1"/>
    <col min="9225" max="9225" width="1.7109375" style="5" customWidth="1"/>
    <col min="9226" max="9228" width="6.28515625" style="5" customWidth="1"/>
    <col min="9229" max="9229" width="1.7109375" style="5" customWidth="1"/>
    <col min="9230" max="9232" width="6.28515625" style="5" customWidth="1"/>
    <col min="9233" max="9233" width="1.7109375" style="5" customWidth="1"/>
    <col min="9234" max="9236" width="6.28515625" style="5" customWidth="1"/>
    <col min="9237" max="9476" width="11.42578125" style="5"/>
    <col min="9477" max="9477" width="24.85546875" style="5" customWidth="1"/>
    <col min="9478" max="9480" width="6.28515625" style="5" customWidth="1"/>
    <col min="9481" max="9481" width="1.7109375" style="5" customWidth="1"/>
    <col min="9482" max="9484" width="6.28515625" style="5" customWidth="1"/>
    <col min="9485" max="9485" width="1.7109375" style="5" customWidth="1"/>
    <col min="9486" max="9488" width="6.28515625" style="5" customWidth="1"/>
    <col min="9489" max="9489" width="1.7109375" style="5" customWidth="1"/>
    <col min="9490" max="9492" width="6.28515625" style="5" customWidth="1"/>
    <col min="9493" max="9732" width="11.42578125" style="5"/>
    <col min="9733" max="9733" width="24.85546875" style="5" customWidth="1"/>
    <col min="9734" max="9736" width="6.28515625" style="5" customWidth="1"/>
    <col min="9737" max="9737" width="1.7109375" style="5" customWidth="1"/>
    <col min="9738" max="9740" width="6.28515625" style="5" customWidth="1"/>
    <col min="9741" max="9741" width="1.7109375" style="5" customWidth="1"/>
    <col min="9742" max="9744" width="6.28515625" style="5" customWidth="1"/>
    <col min="9745" max="9745" width="1.7109375" style="5" customWidth="1"/>
    <col min="9746" max="9748" width="6.28515625" style="5" customWidth="1"/>
    <col min="9749" max="9988" width="11.42578125" style="5"/>
    <col min="9989" max="9989" width="24.85546875" style="5" customWidth="1"/>
    <col min="9990" max="9992" width="6.28515625" style="5" customWidth="1"/>
    <col min="9993" max="9993" width="1.7109375" style="5" customWidth="1"/>
    <col min="9994" max="9996" width="6.28515625" style="5" customWidth="1"/>
    <col min="9997" max="9997" width="1.7109375" style="5" customWidth="1"/>
    <col min="9998" max="10000" width="6.28515625" style="5" customWidth="1"/>
    <col min="10001" max="10001" width="1.7109375" style="5" customWidth="1"/>
    <col min="10002" max="10004" width="6.28515625" style="5" customWidth="1"/>
    <col min="10005" max="10244" width="11.42578125" style="5"/>
    <col min="10245" max="10245" width="24.85546875" style="5" customWidth="1"/>
    <col min="10246" max="10248" width="6.28515625" style="5" customWidth="1"/>
    <col min="10249" max="10249" width="1.7109375" style="5" customWidth="1"/>
    <col min="10250" max="10252" width="6.28515625" style="5" customWidth="1"/>
    <col min="10253" max="10253" width="1.7109375" style="5" customWidth="1"/>
    <col min="10254" max="10256" width="6.28515625" style="5" customWidth="1"/>
    <col min="10257" max="10257" width="1.7109375" style="5" customWidth="1"/>
    <col min="10258" max="10260" width="6.28515625" style="5" customWidth="1"/>
    <col min="10261" max="10500" width="11.42578125" style="5"/>
    <col min="10501" max="10501" width="24.85546875" style="5" customWidth="1"/>
    <col min="10502" max="10504" width="6.28515625" style="5" customWidth="1"/>
    <col min="10505" max="10505" width="1.7109375" style="5" customWidth="1"/>
    <col min="10506" max="10508" width="6.28515625" style="5" customWidth="1"/>
    <col min="10509" max="10509" width="1.7109375" style="5" customWidth="1"/>
    <col min="10510" max="10512" width="6.28515625" style="5" customWidth="1"/>
    <col min="10513" max="10513" width="1.7109375" style="5" customWidth="1"/>
    <col min="10514" max="10516" width="6.28515625" style="5" customWidth="1"/>
    <col min="10517" max="10756" width="11.42578125" style="5"/>
    <col min="10757" max="10757" width="24.85546875" style="5" customWidth="1"/>
    <col min="10758" max="10760" width="6.28515625" style="5" customWidth="1"/>
    <col min="10761" max="10761" width="1.7109375" style="5" customWidth="1"/>
    <col min="10762" max="10764" width="6.28515625" style="5" customWidth="1"/>
    <col min="10765" max="10765" width="1.7109375" style="5" customWidth="1"/>
    <col min="10766" max="10768" width="6.28515625" style="5" customWidth="1"/>
    <col min="10769" max="10769" width="1.7109375" style="5" customWidth="1"/>
    <col min="10770" max="10772" width="6.28515625" style="5" customWidth="1"/>
    <col min="10773" max="11012" width="11.42578125" style="5"/>
    <col min="11013" max="11013" width="24.85546875" style="5" customWidth="1"/>
    <col min="11014" max="11016" width="6.28515625" style="5" customWidth="1"/>
    <col min="11017" max="11017" width="1.7109375" style="5" customWidth="1"/>
    <col min="11018" max="11020" width="6.28515625" style="5" customWidth="1"/>
    <col min="11021" max="11021" width="1.7109375" style="5" customWidth="1"/>
    <col min="11022" max="11024" width="6.28515625" style="5" customWidth="1"/>
    <col min="11025" max="11025" width="1.7109375" style="5" customWidth="1"/>
    <col min="11026" max="11028" width="6.28515625" style="5" customWidth="1"/>
    <col min="11029" max="11268" width="11.42578125" style="5"/>
    <col min="11269" max="11269" width="24.85546875" style="5" customWidth="1"/>
    <col min="11270" max="11272" width="6.28515625" style="5" customWidth="1"/>
    <col min="11273" max="11273" width="1.7109375" style="5" customWidth="1"/>
    <col min="11274" max="11276" width="6.28515625" style="5" customWidth="1"/>
    <col min="11277" max="11277" width="1.7109375" style="5" customWidth="1"/>
    <col min="11278" max="11280" width="6.28515625" style="5" customWidth="1"/>
    <col min="11281" max="11281" width="1.7109375" style="5" customWidth="1"/>
    <col min="11282" max="11284" width="6.28515625" style="5" customWidth="1"/>
    <col min="11285" max="11524" width="11.42578125" style="5"/>
    <col min="11525" max="11525" width="24.85546875" style="5" customWidth="1"/>
    <col min="11526" max="11528" width="6.28515625" style="5" customWidth="1"/>
    <col min="11529" max="11529" width="1.7109375" style="5" customWidth="1"/>
    <col min="11530" max="11532" width="6.28515625" style="5" customWidth="1"/>
    <col min="11533" max="11533" width="1.7109375" style="5" customWidth="1"/>
    <col min="11534" max="11536" width="6.28515625" style="5" customWidth="1"/>
    <col min="11537" max="11537" width="1.7109375" style="5" customWidth="1"/>
    <col min="11538" max="11540" width="6.28515625" style="5" customWidth="1"/>
    <col min="11541" max="11780" width="11.42578125" style="5"/>
    <col min="11781" max="11781" width="24.85546875" style="5" customWidth="1"/>
    <col min="11782" max="11784" width="6.28515625" style="5" customWidth="1"/>
    <col min="11785" max="11785" width="1.7109375" style="5" customWidth="1"/>
    <col min="11786" max="11788" width="6.28515625" style="5" customWidth="1"/>
    <col min="11789" max="11789" width="1.7109375" style="5" customWidth="1"/>
    <col min="11790" max="11792" width="6.28515625" style="5" customWidth="1"/>
    <col min="11793" max="11793" width="1.7109375" style="5" customWidth="1"/>
    <col min="11794" max="11796" width="6.28515625" style="5" customWidth="1"/>
    <col min="11797" max="12036" width="11.42578125" style="5"/>
    <col min="12037" max="12037" width="24.85546875" style="5" customWidth="1"/>
    <col min="12038" max="12040" width="6.28515625" style="5" customWidth="1"/>
    <col min="12041" max="12041" width="1.7109375" style="5" customWidth="1"/>
    <col min="12042" max="12044" width="6.28515625" style="5" customWidth="1"/>
    <col min="12045" max="12045" width="1.7109375" style="5" customWidth="1"/>
    <col min="12046" max="12048" width="6.28515625" style="5" customWidth="1"/>
    <col min="12049" max="12049" width="1.7109375" style="5" customWidth="1"/>
    <col min="12050" max="12052" width="6.28515625" style="5" customWidth="1"/>
    <col min="12053" max="12292" width="11.42578125" style="5"/>
    <col min="12293" max="12293" width="24.85546875" style="5" customWidth="1"/>
    <col min="12294" max="12296" width="6.28515625" style="5" customWidth="1"/>
    <col min="12297" max="12297" width="1.7109375" style="5" customWidth="1"/>
    <col min="12298" max="12300" width="6.28515625" style="5" customWidth="1"/>
    <col min="12301" max="12301" width="1.7109375" style="5" customWidth="1"/>
    <col min="12302" max="12304" width="6.28515625" style="5" customWidth="1"/>
    <col min="12305" max="12305" width="1.7109375" style="5" customWidth="1"/>
    <col min="12306" max="12308" width="6.28515625" style="5" customWidth="1"/>
    <col min="12309" max="12548" width="11.42578125" style="5"/>
    <col min="12549" max="12549" width="24.85546875" style="5" customWidth="1"/>
    <col min="12550" max="12552" width="6.28515625" style="5" customWidth="1"/>
    <col min="12553" max="12553" width="1.7109375" style="5" customWidth="1"/>
    <col min="12554" max="12556" width="6.28515625" style="5" customWidth="1"/>
    <col min="12557" max="12557" width="1.7109375" style="5" customWidth="1"/>
    <col min="12558" max="12560" width="6.28515625" style="5" customWidth="1"/>
    <col min="12561" max="12561" width="1.7109375" style="5" customWidth="1"/>
    <col min="12562" max="12564" width="6.28515625" style="5" customWidth="1"/>
    <col min="12565" max="12804" width="11.42578125" style="5"/>
    <col min="12805" max="12805" width="24.85546875" style="5" customWidth="1"/>
    <col min="12806" max="12808" width="6.28515625" style="5" customWidth="1"/>
    <col min="12809" max="12809" width="1.7109375" style="5" customWidth="1"/>
    <col min="12810" max="12812" width="6.28515625" style="5" customWidth="1"/>
    <col min="12813" max="12813" width="1.7109375" style="5" customWidth="1"/>
    <col min="12814" max="12816" width="6.28515625" style="5" customWidth="1"/>
    <col min="12817" max="12817" width="1.7109375" style="5" customWidth="1"/>
    <col min="12818" max="12820" width="6.28515625" style="5" customWidth="1"/>
    <col min="12821" max="13060" width="11.42578125" style="5"/>
    <col min="13061" max="13061" width="24.85546875" style="5" customWidth="1"/>
    <col min="13062" max="13064" width="6.28515625" style="5" customWidth="1"/>
    <col min="13065" max="13065" width="1.7109375" style="5" customWidth="1"/>
    <col min="13066" max="13068" width="6.28515625" style="5" customWidth="1"/>
    <col min="13069" max="13069" width="1.7109375" style="5" customWidth="1"/>
    <col min="13070" max="13072" width="6.28515625" style="5" customWidth="1"/>
    <col min="13073" max="13073" width="1.7109375" style="5" customWidth="1"/>
    <col min="13074" max="13076" width="6.28515625" style="5" customWidth="1"/>
    <col min="13077" max="13316" width="11.42578125" style="5"/>
    <col min="13317" max="13317" width="24.85546875" style="5" customWidth="1"/>
    <col min="13318" max="13320" width="6.28515625" style="5" customWidth="1"/>
    <col min="13321" max="13321" width="1.7109375" style="5" customWidth="1"/>
    <col min="13322" max="13324" width="6.28515625" style="5" customWidth="1"/>
    <col min="13325" max="13325" width="1.7109375" style="5" customWidth="1"/>
    <col min="13326" max="13328" width="6.28515625" style="5" customWidth="1"/>
    <col min="13329" max="13329" width="1.7109375" style="5" customWidth="1"/>
    <col min="13330" max="13332" width="6.28515625" style="5" customWidth="1"/>
    <col min="13333" max="13572" width="11.42578125" style="5"/>
    <col min="13573" max="13573" width="24.85546875" style="5" customWidth="1"/>
    <col min="13574" max="13576" width="6.28515625" style="5" customWidth="1"/>
    <col min="13577" max="13577" width="1.7109375" style="5" customWidth="1"/>
    <col min="13578" max="13580" width="6.28515625" style="5" customWidth="1"/>
    <col min="13581" max="13581" width="1.7109375" style="5" customWidth="1"/>
    <col min="13582" max="13584" width="6.28515625" style="5" customWidth="1"/>
    <col min="13585" max="13585" width="1.7109375" style="5" customWidth="1"/>
    <col min="13586" max="13588" width="6.28515625" style="5" customWidth="1"/>
    <col min="13589" max="13828" width="11.42578125" style="5"/>
    <col min="13829" max="13829" width="24.85546875" style="5" customWidth="1"/>
    <col min="13830" max="13832" width="6.28515625" style="5" customWidth="1"/>
    <col min="13833" max="13833" width="1.7109375" style="5" customWidth="1"/>
    <col min="13834" max="13836" width="6.28515625" style="5" customWidth="1"/>
    <col min="13837" max="13837" width="1.7109375" style="5" customWidth="1"/>
    <col min="13838" max="13840" width="6.28515625" style="5" customWidth="1"/>
    <col min="13841" max="13841" width="1.7109375" style="5" customWidth="1"/>
    <col min="13842" max="13844" width="6.28515625" style="5" customWidth="1"/>
    <col min="13845" max="14084" width="11.42578125" style="5"/>
    <col min="14085" max="14085" width="24.85546875" style="5" customWidth="1"/>
    <col min="14086" max="14088" width="6.28515625" style="5" customWidth="1"/>
    <col min="14089" max="14089" width="1.7109375" style="5" customWidth="1"/>
    <col min="14090" max="14092" width="6.28515625" style="5" customWidth="1"/>
    <col min="14093" max="14093" width="1.7109375" style="5" customWidth="1"/>
    <col min="14094" max="14096" width="6.28515625" style="5" customWidth="1"/>
    <col min="14097" max="14097" width="1.7109375" style="5" customWidth="1"/>
    <col min="14098" max="14100" width="6.28515625" style="5" customWidth="1"/>
    <col min="14101" max="14340" width="11.42578125" style="5"/>
    <col min="14341" max="14341" width="24.85546875" style="5" customWidth="1"/>
    <col min="14342" max="14344" width="6.28515625" style="5" customWidth="1"/>
    <col min="14345" max="14345" width="1.7109375" style="5" customWidth="1"/>
    <col min="14346" max="14348" width="6.28515625" style="5" customWidth="1"/>
    <col min="14349" max="14349" width="1.7109375" style="5" customWidth="1"/>
    <col min="14350" max="14352" width="6.28515625" style="5" customWidth="1"/>
    <col min="14353" max="14353" width="1.7109375" style="5" customWidth="1"/>
    <col min="14354" max="14356" width="6.28515625" style="5" customWidth="1"/>
    <col min="14357" max="14596" width="11.42578125" style="5"/>
    <col min="14597" max="14597" width="24.85546875" style="5" customWidth="1"/>
    <col min="14598" max="14600" width="6.28515625" style="5" customWidth="1"/>
    <col min="14601" max="14601" width="1.7109375" style="5" customWidth="1"/>
    <col min="14602" max="14604" width="6.28515625" style="5" customWidth="1"/>
    <col min="14605" max="14605" width="1.7109375" style="5" customWidth="1"/>
    <col min="14606" max="14608" width="6.28515625" style="5" customWidth="1"/>
    <col min="14609" max="14609" width="1.7109375" style="5" customWidth="1"/>
    <col min="14610" max="14612" width="6.28515625" style="5" customWidth="1"/>
    <col min="14613" max="14852" width="11.42578125" style="5"/>
    <col min="14853" max="14853" width="24.85546875" style="5" customWidth="1"/>
    <col min="14854" max="14856" width="6.28515625" style="5" customWidth="1"/>
    <col min="14857" max="14857" width="1.7109375" style="5" customWidth="1"/>
    <col min="14858" max="14860" width="6.28515625" style="5" customWidth="1"/>
    <col min="14861" max="14861" width="1.7109375" style="5" customWidth="1"/>
    <col min="14862" max="14864" width="6.28515625" style="5" customWidth="1"/>
    <col min="14865" max="14865" width="1.7109375" style="5" customWidth="1"/>
    <col min="14866" max="14868" width="6.28515625" style="5" customWidth="1"/>
    <col min="14869" max="15108" width="11.42578125" style="5"/>
    <col min="15109" max="15109" width="24.85546875" style="5" customWidth="1"/>
    <col min="15110" max="15112" width="6.28515625" style="5" customWidth="1"/>
    <col min="15113" max="15113" width="1.7109375" style="5" customWidth="1"/>
    <col min="15114" max="15116" width="6.28515625" style="5" customWidth="1"/>
    <col min="15117" max="15117" width="1.7109375" style="5" customWidth="1"/>
    <col min="15118" max="15120" width="6.28515625" style="5" customWidth="1"/>
    <col min="15121" max="15121" width="1.7109375" style="5" customWidth="1"/>
    <col min="15122" max="15124" width="6.28515625" style="5" customWidth="1"/>
    <col min="15125" max="15364" width="11.42578125" style="5"/>
    <col min="15365" max="15365" width="24.85546875" style="5" customWidth="1"/>
    <col min="15366" max="15368" width="6.28515625" style="5" customWidth="1"/>
    <col min="15369" max="15369" width="1.7109375" style="5" customWidth="1"/>
    <col min="15370" max="15372" width="6.28515625" style="5" customWidth="1"/>
    <col min="15373" max="15373" width="1.7109375" style="5" customWidth="1"/>
    <col min="15374" max="15376" width="6.28515625" style="5" customWidth="1"/>
    <col min="15377" max="15377" width="1.7109375" style="5" customWidth="1"/>
    <col min="15378" max="15380" width="6.28515625" style="5" customWidth="1"/>
    <col min="15381" max="15620" width="11.42578125" style="5"/>
    <col min="15621" max="15621" width="24.85546875" style="5" customWidth="1"/>
    <col min="15622" max="15624" width="6.28515625" style="5" customWidth="1"/>
    <col min="15625" max="15625" width="1.7109375" style="5" customWidth="1"/>
    <col min="15626" max="15628" width="6.28515625" style="5" customWidth="1"/>
    <col min="15629" max="15629" width="1.7109375" style="5" customWidth="1"/>
    <col min="15630" max="15632" width="6.28515625" style="5" customWidth="1"/>
    <col min="15633" max="15633" width="1.7109375" style="5" customWidth="1"/>
    <col min="15634" max="15636" width="6.28515625" style="5" customWidth="1"/>
    <col min="15637" max="15876" width="11.42578125" style="5"/>
    <col min="15877" max="15877" width="24.85546875" style="5" customWidth="1"/>
    <col min="15878" max="15880" width="6.28515625" style="5" customWidth="1"/>
    <col min="15881" max="15881" width="1.7109375" style="5" customWidth="1"/>
    <col min="15882" max="15884" width="6.28515625" style="5" customWidth="1"/>
    <col min="15885" max="15885" width="1.7109375" style="5" customWidth="1"/>
    <col min="15886" max="15888" width="6.28515625" style="5" customWidth="1"/>
    <col min="15889" max="15889" width="1.7109375" style="5" customWidth="1"/>
    <col min="15890" max="15892" width="6.28515625" style="5" customWidth="1"/>
    <col min="15893" max="16132" width="11.42578125" style="5"/>
    <col min="16133" max="16133" width="24.85546875" style="5" customWidth="1"/>
    <col min="16134" max="16136" width="6.28515625" style="5" customWidth="1"/>
    <col min="16137" max="16137" width="1.7109375" style="5" customWidth="1"/>
    <col min="16138" max="16140" width="6.28515625" style="5" customWidth="1"/>
    <col min="16141" max="16141" width="1.7109375" style="5" customWidth="1"/>
    <col min="16142" max="16144" width="6.28515625" style="5" customWidth="1"/>
    <col min="16145" max="16145" width="1.7109375" style="5" customWidth="1"/>
    <col min="16146" max="16148" width="6.28515625" style="5" customWidth="1"/>
    <col min="16149" max="16384" width="11.42578125" style="5"/>
  </cols>
  <sheetData>
    <row r="1" spans="1:24" s="3" customFormat="1" ht="19.5" thickBot="1" x14ac:dyDescent="0.35">
      <c r="A1" s="357" t="s">
        <v>225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V1" s="179"/>
      <c r="W1" s="285" t="s">
        <v>195</v>
      </c>
      <c r="X1" s="179"/>
    </row>
    <row r="2" spans="1:24" s="3" customFormat="1" x14ac:dyDescent="0.2">
      <c r="A2" s="357" t="s">
        <v>381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V2" s="179"/>
      <c r="W2" s="179"/>
      <c r="X2" s="179"/>
    </row>
    <row r="3" spans="1:24" s="3" customFormat="1" x14ac:dyDescent="0.2">
      <c r="A3" s="357" t="s">
        <v>370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</row>
    <row r="4" spans="1:24" s="3" customFormat="1" x14ac:dyDescent="0.2">
      <c r="A4" s="357" t="s">
        <v>373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</row>
    <row r="5" spans="1:24" s="3" customFormat="1" x14ac:dyDescent="0.2">
      <c r="A5" s="357" t="s">
        <v>353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</row>
    <row r="6" spans="1:24" s="135" customFormat="1" x14ac:dyDescent="0.2">
      <c r="A6" s="360" t="s">
        <v>403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</row>
    <row r="7" spans="1:24" s="3" customFormat="1" ht="13.5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4" s="74" customFormat="1" ht="27.75" customHeight="1" x14ac:dyDescent="0.25">
      <c r="A8" s="353" t="s">
        <v>80</v>
      </c>
      <c r="B8" s="367" t="s">
        <v>0</v>
      </c>
      <c r="C8" s="367"/>
      <c r="D8" s="367"/>
      <c r="E8" s="199"/>
      <c r="F8" s="367" t="s">
        <v>81</v>
      </c>
      <c r="G8" s="367"/>
      <c r="H8" s="367"/>
      <c r="I8" s="199"/>
      <c r="J8" s="367" t="s">
        <v>79</v>
      </c>
      <c r="K8" s="367"/>
      <c r="L8" s="367"/>
      <c r="M8" s="199"/>
      <c r="N8" s="367" t="s">
        <v>1</v>
      </c>
      <c r="O8" s="367"/>
      <c r="P8" s="367"/>
      <c r="Q8" s="250"/>
      <c r="R8" s="367" t="s">
        <v>82</v>
      </c>
      <c r="S8" s="367"/>
      <c r="T8" s="367"/>
    </row>
    <row r="9" spans="1:24" s="75" customFormat="1" ht="13.5" thickBot="1" x14ac:dyDescent="0.25">
      <c r="A9" s="354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s="3" customFormat="1" x14ac:dyDescent="0.2">
      <c r="A10" s="26"/>
      <c r="B10" s="197"/>
      <c r="C10" s="197"/>
      <c r="D10" s="197"/>
      <c r="E10" s="26"/>
      <c r="F10" s="197"/>
      <c r="G10" s="197"/>
      <c r="H10" s="197"/>
      <c r="I10" s="26"/>
      <c r="J10" s="26"/>
      <c r="K10" s="26"/>
      <c r="L10" s="26"/>
      <c r="M10" s="26"/>
      <c r="N10" s="197"/>
      <c r="O10" s="197"/>
      <c r="P10" s="197"/>
      <c r="Q10" s="197"/>
      <c r="R10" s="197"/>
      <c r="S10" s="197"/>
      <c r="T10" s="197"/>
    </row>
    <row r="11" spans="1:24" ht="13.5" x14ac:dyDescent="0.25">
      <c r="A11" s="346" t="s">
        <v>5</v>
      </c>
      <c r="B11" s="346"/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</row>
    <row r="12" spans="1:24" ht="13.5" x14ac:dyDescent="0.25">
      <c r="A12" s="7"/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</row>
    <row r="13" spans="1:24" s="13" customFormat="1" ht="13.5" x14ac:dyDescent="0.25">
      <c r="A13" s="11" t="s">
        <v>0</v>
      </c>
      <c r="B13" s="214">
        <f>+B18+B23</f>
        <v>41423</v>
      </c>
      <c r="C13" s="214">
        <f>+C18+C23</f>
        <v>17450</v>
      </c>
      <c r="D13" s="214">
        <f>+D18+D23</f>
        <v>23973</v>
      </c>
      <c r="E13" s="214"/>
      <c r="F13" s="214">
        <f t="shared" ref="F13:H16" si="0">+F18+F23</f>
        <v>2856</v>
      </c>
      <c r="G13" s="214">
        <f t="shared" si="0"/>
        <v>1093</v>
      </c>
      <c r="H13" s="214">
        <f t="shared" si="0"/>
        <v>1763</v>
      </c>
      <c r="I13" s="214"/>
      <c r="J13" s="214">
        <f t="shared" ref="J13:L16" si="1">+J18+J23</f>
        <v>1854</v>
      </c>
      <c r="K13" s="214">
        <f t="shared" si="1"/>
        <v>311</v>
      </c>
      <c r="L13" s="214">
        <f t="shared" si="1"/>
        <v>1543</v>
      </c>
      <c r="M13" s="214"/>
      <c r="N13" s="214">
        <f t="shared" ref="N13:P16" si="2">+N18+N23</f>
        <v>29788</v>
      </c>
      <c r="O13" s="214">
        <f t="shared" si="2"/>
        <v>13396</v>
      </c>
      <c r="P13" s="214">
        <f t="shared" si="2"/>
        <v>16392</v>
      </c>
      <c r="Q13" s="214"/>
      <c r="R13" s="214">
        <f t="shared" ref="R13:T16" si="3">+R18+R23</f>
        <v>6925</v>
      </c>
      <c r="S13" s="214">
        <f t="shared" si="3"/>
        <v>2650</v>
      </c>
      <c r="T13" s="214">
        <f t="shared" si="3"/>
        <v>4275</v>
      </c>
      <c r="V13" s="77"/>
    </row>
    <row r="14" spans="1:24" x14ac:dyDescent="0.2">
      <c r="A14" s="78" t="s">
        <v>7</v>
      </c>
      <c r="B14" s="215">
        <f>+B19+B24</f>
        <v>34239</v>
      </c>
      <c r="C14" s="215">
        <f t="shared" ref="B14:D16" si="4">+C19+C24</f>
        <v>14430</v>
      </c>
      <c r="D14" s="215">
        <f t="shared" si="4"/>
        <v>19809</v>
      </c>
      <c r="E14" s="215"/>
      <c r="F14" s="215">
        <f t="shared" si="0"/>
        <v>2169</v>
      </c>
      <c r="G14" s="215">
        <f t="shared" si="0"/>
        <v>884</v>
      </c>
      <c r="H14" s="215">
        <f t="shared" si="0"/>
        <v>1285</v>
      </c>
      <c r="I14" s="215"/>
      <c r="J14" s="215">
        <f t="shared" si="1"/>
        <v>1577</v>
      </c>
      <c r="K14" s="215">
        <f t="shared" si="1"/>
        <v>258</v>
      </c>
      <c r="L14" s="215">
        <f t="shared" si="1"/>
        <v>1319</v>
      </c>
      <c r="M14" s="215"/>
      <c r="N14" s="215">
        <f t="shared" si="2"/>
        <v>25163</v>
      </c>
      <c r="O14" s="215">
        <f t="shared" si="2"/>
        <v>11213</v>
      </c>
      <c r="P14" s="215">
        <f t="shared" si="2"/>
        <v>13950</v>
      </c>
      <c r="Q14" s="215"/>
      <c r="R14" s="215">
        <f t="shared" si="3"/>
        <v>5330</v>
      </c>
      <c r="S14" s="215">
        <f t="shared" si="3"/>
        <v>2075</v>
      </c>
      <c r="T14" s="215">
        <f t="shared" si="3"/>
        <v>3255</v>
      </c>
    </row>
    <row r="15" spans="1:24" x14ac:dyDescent="0.2">
      <c r="A15" s="78" t="s">
        <v>8</v>
      </c>
      <c r="B15" s="215">
        <f t="shared" si="4"/>
        <v>6118</v>
      </c>
      <c r="C15" s="215">
        <f t="shared" si="4"/>
        <v>2592</v>
      </c>
      <c r="D15" s="215">
        <f t="shared" si="4"/>
        <v>3526</v>
      </c>
      <c r="E15" s="215"/>
      <c r="F15" s="215">
        <f t="shared" si="0"/>
        <v>634</v>
      </c>
      <c r="G15" s="215">
        <f t="shared" si="0"/>
        <v>194</v>
      </c>
      <c r="H15" s="215">
        <f t="shared" si="0"/>
        <v>440</v>
      </c>
      <c r="I15" s="215"/>
      <c r="J15" s="215">
        <f t="shared" si="1"/>
        <v>218</v>
      </c>
      <c r="K15" s="215">
        <f t="shared" si="1"/>
        <v>43</v>
      </c>
      <c r="L15" s="215">
        <f t="shared" si="1"/>
        <v>175</v>
      </c>
      <c r="M15" s="215"/>
      <c r="N15" s="215">
        <f t="shared" si="2"/>
        <v>3826</v>
      </c>
      <c r="O15" s="215">
        <f t="shared" si="2"/>
        <v>1839</v>
      </c>
      <c r="P15" s="215">
        <f t="shared" si="2"/>
        <v>1987</v>
      </c>
      <c r="Q15" s="215"/>
      <c r="R15" s="215">
        <f t="shared" si="3"/>
        <v>1440</v>
      </c>
      <c r="S15" s="215">
        <f t="shared" si="3"/>
        <v>516</v>
      </c>
      <c r="T15" s="215">
        <f t="shared" si="3"/>
        <v>924</v>
      </c>
    </row>
    <row r="16" spans="1:24" x14ac:dyDescent="0.2">
      <c r="A16" s="78" t="s">
        <v>380</v>
      </c>
      <c r="B16" s="215">
        <f t="shared" si="4"/>
        <v>1066</v>
      </c>
      <c r="C16" s="215">
        <f t="shared" si="4"/>
        <v>428</v>
      </c>
      <c r="D16" s="215">
        <f t="shared" si="4"/>
        <v>638</v>
      </c>
      <c r="E16" s="215"/>
      <c r="F16" s="215">
        <f t="shared" si="0"/>
        <v>53</v>
      </c>
      <c r="G16" s="215">
        <f t="shared" si="0"/>
        <v>15</v>
      </c>
      <c r="H16" s="215">
        <f t="shared" si="0"/>
        <v>38</v>
      </c>
      <c r="I16" s="215"/>
      <c r="J16" s="215">
        <f t="shared" si="1"/>
        <v>59</v>
      </c>
      <c r="K16" s="215">
        <f t="shared" si="1"/>
        <v>10</v>
      </c>
      <c r="L16" s="215">
        <f t="shared" si="1"/>
        <v>49</v>
      </c>
      <c r="M16" s="215"/>
      <c r="N16" s="215">
        <f t="shared" si="2"/>
        <v>799</v>
      </c>
      <c r="O16" s="215">
        <f t="shared" si="2"/>
        <v>344</v>
      </c>
      <c r="P16" s="215">
        <f t="shared" si="2"/>
        <v>455</v>
      </c>
      <c r="Q16" s="215"/>
      <c r="R16" s="215">
        <f t="shared" si="3"/>
        <v>155</v>
      </c>
      <c r="S16" s="215">
        <f t="shared" si="3"/>
        <v>59</v>
      </c>
      <c r="T16" s="215">
        <f t="shared" si="3"/>
        <v>96</v>
      </c>
    </row>
    <row r="17" spans="1:23" x14ac:dyDescent="0.2">
      <c r="A17" s="2"/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</row>
    <row r="18" spans="1:23" s="3" customFormat="1" x14ac:dyDescent="0.2">
      <c r="A18" s="2" t="s">
        <v>359</v>
      </c>
      <c r="B18" s="216">
        <v>30248</v>
      </c>
      <c r="C18" s="216">
        <v>12339</v>
      </c>
      <c r="D18" s="216">
        <v>17909</v>
      </c>
      <c r="E18" s="217"/>
      <c r="F18" s="216">
        <v>2057</v>
      </c>
      <c r="G18" s="216">
        <v>731</v>
      </c>
      <c r="H18" s="216">
        <v>1326</v>
      </c>
      <c r="I18" s="217"/>
      <c r="J18" s="216">
        <v>1396</v>
      </c>
      <c r="K18" s="216">
        <v>221</v>
      </c>
      <c r="L18" s="216">
        <v>1175</v>
      </c>
      <c r="M18" s="217"/>
      <c r="N18" s="216">
        <v>21754</v>
      </c>
      <c r="O18" s="216">
        <v>9531</v>
      </c>
      <c r="P18" s="216">
        <v>12223</v>
      </c>
      <c r="Q18" s="217"/>
      <c r="R18" s="216">
        <v>5041</v>
      </c>
      <c r="S18" s="216">
        <v>1856</v>
      </c>
      <c r="T18" s="216">
        <v>3185</v>
      </c>
    </row>
    <row r="19" spans="1:23" x14ac:dyDescent="0.2">
      <c r="A19" s="78" t="s">
        <v>7</v>
      </c>
      <c r="B19" s="295">
        <v>23337</v>
      </c>
      <c r="C19" s="295">
        <v>9447</v>
      </c>
      <c r="D19" s="295">
        <v>13890</v>
      </c>
      <c r="E19" s="295"/>
      <c r="F19" s="295">
        <v>1406</v>
      </c>
      <c r="G19" s="295">
        <v>532</v>
      </c>
      <c r="H19" s="295">
        <v>874</v>
      </c>
      <c r="I19" s="295"/>
      <c r="J19" s="295">
        <v>1131</v>
      </c>
      <c r="K19" s="295">
        <v>171</v>
      </c>
      <c r="L19" s="295">
        <v>960</v>
      </c>
      <c r="M19" s="295"/>
      <c r="N19" s="295">
        <v>17304</v>
      </c>
      <c r="O19" s="295">
        <v>7443</v>
      </c>
      <c r="P19" s="295">
        <v>9861</v>
      </c>
      <c r="Q19" s="295"/>
      <c r="R19" s="295">
        <v>3496</v>
      </c>
      <c r="S19" s="295">
        <v>1301</v>
      </c>
      <c r="T19" s="295">
        <v>2195</v>
      </c>
      <c r="U19" s="19"/>
      <c r="V19" s="19"/>
      <c r="W19" s="19"/>
    </row>
    <row r="20" spans="1:23" x14ac:dyDescent="0.2">
      <c r="A20" s="78" t="s">
        <v>8</v>
      </c>
      <c r="B20" s="295">
        <v>5845</v>
      </c>
      <c r="C20" s="295">
        <v>2464</v>
      </c>
      <c r="D20" s="295">
        <v>3381</v>
      </c>
      <c r="E20" s="295"/>
      <c r="F20" s="295">
        <v>598</v>
      </c>
      <c r="G20" s="295">
        <v>184</v>
      </c>
      <c r="H20" s="295">
        <v>414</v>
      </c>
      <c r="I20" s="295"/>
      <c r="J20" s="295">
        <v>206</v>
      </c>
      <c r="K20" s="295">
        <v>40</v>
      </c>
      <c r="L20" s="295">
        <v>166</v>
      </c>
      <c r="M20" s="295"/>
      <c r="N20" s="295">
        <v>3651</v>
      </c>
      <c r="O20" s="295">
        <v>1744</v>
      </c>
      <c r="P20" s="295">
        <v>1907</v>
      </c>
      <c r="Q20" s="295"/>
      <c r="R20" s="295">
        <v>1390</v>
      </c>
      <c r="S20" s="295">
        <v>496</v>
      </c>
      <c r="T20" s="295">
        <v>894</v>
      </c>
      <c r="U20" s="19"/>
      <c r="V20" s="19"/>
      <c r="W20" s="19"/>
    </row>
    <row r="21" spans="1:23" x14ac:dyDescent="0.2">
      <c r="A21" s="78" t="s">
        <v>380</v>
      </c>
      <c r="B21" s="295">
        <v>1066</v>
      </c>
      <c r="C21" s="295">
        <v>428</v>
      </c>
      <c r="D21" s="295">
        <v>638</v>
      </c>
      <c r="E21" s="295"/>
      <c r="F21" s="295">
        <v>53</v>
      </c>
      <c r="G21" s="295">
        <v>15</v>
      </c>
      <c r="H21" s="295">
        <v>38</v>
      </c>
      <c r="I21" s="295"/>
      <c r="J21" s="295">
        <v>59</v>
      </c>
      <c r="K21" s="295">
        <v>10</v>
      </c>
      <c r="L21" s="295">
        <v>49</v>
      </c>
      <c r="M21" s="295"/>
      <c r="N21" s="295">
        <v>799</v>
      </c>
      <c r="O21" s="295">
        <v>344</v>
      </c>
      <c r="P21" s="295">
        <v>455</v>
      </c>
      <c r="Q21" s="295"/>
      <c r="R21" s="295">
        <v>155</v>
      </c>
      <c r="S21" s="295">
        <v>59</v>
      </c>
      <c r="T21" s="295">
        <v>96</v>
      </c>
      <c r="U21" s="19"/>
      <c r="V21" s="19"/>
      <c r="W21" s="19"/>
    </row>
    <row r="22" spans="1:23" x14ac:dyDescent="0.2">
      <c r="A22" s="2"/>
      <c r="B22" s="295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</row>
    <row r="23" spans="1:23" s="3" customFormat="1" x14ac:dyDescent="0.2">
      <c r="A23" s="2" t="s">
        <v>360</v>
      </c>
      <c r="B23" s="216">
        <v>11175</v>
      </c>
      <c r="C23" s="216">
        <v>5111</v>
      </c>
      <c r="D23" s="216">
        <v>6064</v>
      </c>
      <c r="E23" s="217"/>
      <c r="F23" s="216">
        <v>799</v>
      </c>
      <c r="G23" s="216">
        <v>362</v>
      </c>
      <c r="H23" s="216">
        <v>437</v>
      </c>
      <c r="I23" s="217"/>
      <c r="J23" s="216">
        <v>458</v>
      </c>
      <c r="K23" s="216">
        <v>90</v>
      </c>
      <c r="L23" s="216">
        <v>368</v>
      </c>
      <c r="M23" s="217"/>
      <c r="N23" s="216">
        <v>8034</v>
      </c>
      <c r="O23" s="216">
        <v>3865</v>
      </c>
      <c r="P23" s="216">
        <v>4169</v>
      </c>
      <c r="Q23" s="217"/>
      <c r="R23" s="216">
        <v>1884</v>
      </c>
      <c r="S23" s="216">
        <v>794</v>
      </c>
      <c r="T23" s="216">
        <v>1090</v>
      </c>
      <c r="U23" s="18"/>
      <c r="V23" s="18"/>
      <c r="W23" s="18"/>
    </row>
    <row r="24" spans="1:23" x14ac:dyDescent="0.2">
      <c r="A24" s="78" t="s">
        <v>7</v>
      </c>
      <c r="B24" s="295">
        <v>10902</v>
      </c>
      <c r="C24" s="295">
        <v>4983</v>
      </c>
      <c r="D24" s="295">
        <v>5919</v>
      </c>
      <c r="E24" s="295"/>
      <c r="F24" s="295">
        <v>763</v>
      </c>
      <c r="G24" s="295">
        <v>352</v>
      </c>
      <c r="H24" s="295">
        <v>411</v>
      </c>
      <c r="I24" s="295"/>
      <c r="J24" s="295">
        <v>446</v>
      </c>
      <c r="K24" s="295">
        <v>87</v>
      </c>
      <c r="L24" s="295">
        <v>359</v>
      </c>
      <c r="M24" s="295"/>
      <c r="N24" s="295">
        <v>7859</v>
      </c>
      <c r="O24" s="295">
        <v>3770</v>
      </c>
      <c r="P24" s="295">
        <v>4089</v>
      </c>
      <c r="Q24" s="295"/>
      <c r="R24" s="295">
        <v>1834</v>
      </c>
      <c r="S24" s="295">
        <v>774</v>
      </c>
      <c r="T24" s="295">
        <v>1060</v>
      </c>
      <c r="U24" s="19"/>
      <c r="V24" s="19"/>
      <c r="W24" s="19"/>
    </row>
    <row r="25" spans="1:23" x14ac:dyDescent="0.2">
      <c r="A25" s="78" t="s">
        <v>8</v>
      </c>
      <c r="B25" s="295">
        <v>273</v>
      </c>
      <c r="C25" s="295">
        <v>128</v>
      </c>
      <c r="D25" s="295">
        <v>145</v>
      </c>
      <c r="E25" s="295"/>
      <c r="F25" s="295">
        <v>36</v>
      </c>
      <c r="G25" s="295">
        <v>10</v>
      </c>
      <c r="H25" s="295">
        <v>26</v>
      </c>
      <c r="I25" s="295"/>
      <c r="J25" s="295">
        <v>12</v>
      </c>
      <c r="K25" s="295">
        <v>3</v>
      </c>
      <c r="L25" s="295">
        <v>9</v>
      </c>
      <c r="M25" s="295"/>
      <c r="N25" s="295">
        <v>175</v>
      </c>
      <c r="O25" s="295">
        <v>95</v>
      </c>
      <c r="P25" s="295">
        <v>80</v>
      </c>
      <c r="Q25" s="295"/>
      <c r="R25" s="295">
        <v>50</v>
      </c>
      <c r="S25" s="295">
        <v>20</v>
      </c>
      <c r="T25" s="295">
        <v>30</v>
      </c>
      <c r="U25" s="19"/>
      <c r="V25" s="19"/>
      <c r="W25" s="19"/>
    </row>
    <row r="26" spans="1:23" x14ac:dyDescent="0.2">
      <c r="A26" s="34" t="s">
        <v>380</v>
      </c>
      <c r="B26" s="212">
        <f t="shared" ref="B26" si="5">+F26+J26+N26+R26</f>
        <v>0</v>
      </c>
      <c r="C26" s="212">
        <f t="shared" ref="C26" si="6">+G26+K26+O26+S26</f>
        <v>0</v>
      </c>
      <c r="D26" s="212">
        <f t="shared" ref="D26" si="7">+H26+L26+P26+T26</f>
        <v>0</v>
      </c>
      <c r="E26" s="213"/>
      <c r="F26" s="212">
        <v>0</v>
      </c>
      <c r="G26" s="212">
        <v>0</v>
      </c>
      <c r="H26" s="212">
        <v>0</v>
      </c>
      <c r="I26" s="213"/>
      <c r="J26" s="212">
        <v>0</v>
      </c>
      <c r="K26" s="212">
        <v>0</v>
      </c>
      <c r="L26" s="212">
        <v>0</v>
      </c>
      <c r="M26" s="213"/>
      <c r="N26" s="212">
        <v>0</v>
      </c>
      <c r="O26" s="212">
        <v>0</v>
      </c>
      <c r="P26" s="212">
        <v>0</v>
      </c>
      <c r="Q26" s="213"/>
      <c r="R26" s="212">
        <v>0</v>
      </c>
      <c r="S26" s="212">
        <v>0</v>
      </c>
      <c r="T26" s="212">
        <v>0</v>
      </c>
    </row>
    <row r="27" spans="1:23" x14ac:dyDescent="0.2">
      <c r="A27" s="26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</row>
    <row r="28" spans="1:23" ht="13.5" x14ac:dyDescent="0.25">
      <c r="A28" s="346" t="s">
        <v>11</v>
      </c>
      <c r="B28" s="346"/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346"/>
      <c r="P28" s="346"/>
      <c r="Q28" s="346"/>
      <c r="R28" s="346"/>
      <c r="S28" s="346"/>
      <c r="T28" s="346"/>
    </row>
    <row r="29" spans="1:23" ht="13.5" x14ac:dyDescent="0.25">
      <c r="A29" s="7"/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1:23" s="13" customFormat="1" ht="13.5" x14ac:dyDescent="0.25">
      <c r="A30" s="33" t="s">
        <v>0</v>
      </c>
      <c r="B30" s="80">
        <f>+C30+D30</f>
        <v>100</v>
      </c>
      <c r="C30" s="80">
        <f>+C13/B13*100</f>
        <v>42.126354923593176</v>
      </c>
      <c r="D30" s="80">
        <f>+D13/B13*100</f>
        <v>57.873645076406831</v>
      </c>
      <c r="E30" s="81"/>
      <c r="F30" s="80">
        <f>+G30+H30</f>
        <v>100</v>
      </c>
      <c r="G30" s="80">
        <f>+G13/F13*100</f>
        <v>38.270308123249293</v>
      </c>
      <c r="H30" s="80">
        <f>+H13/F13*100</f>
        <v>61.729691876750707</v>
      </c>
      <c r="I30" s="81"/>
      <c r="J30" s="80">
        <f>+K30+L30</f>
        <v>100</v>
      </c>
      <c r="K30" s="80">
        <f>+K13/J13*100</f>
        <v>16.774541531823083</v>
      </c>
      <c r="L30" s="80">
        <f>+L13/J13*100</f>
        <v>83.22545846817691</v>
      </c>
      <c r="M30" s="81"/>
      <c r="N30" s="80">
        <f>+O30+P30</f>
        <v>100</v>
      </c>
      <c r="O30" s="80">
        <f>+O13/N13*100</f>
        <v>44.971129313817642</v>
      </c>
      <c r="P30" s="80">
        <f>+P13/N13*100</f>
        <v>55.028870686182351</v>
      </c>
      <c r="Q30" s="80"/>
      <c r="R30" s="80">
        <f>+S30+T30</f>
        <v>100</v>
      </c>
      <c r="S30" s="80">
        <f>+S13/R13*100</f>
        <v>38.26714801444043</v>
      </c>
      <c r="T30" s="80">
        <f>+T13/R13*100</f>
        <v>61.73285198555957</v>
      </c>
    </row>
    <row r="31" spans="1:23" x14ac:dyDescent="0.2">
      <c r="A31" s="34" t="s">
        <v>7</v>
      </c>
      <c r="B31" s="58">
        <f>+C31+D31</f>
        <v>100</v>
      </c>
      <c r="C31" s="58">
        <f>+C14/B14*100</f>
        <v>42.144922456847453</v>
      </c>
      <c r="D31" s="58">
        <f>+D14/B14*100</f>
        <v>57.855077543152547</v>
      </c>
      <c r="E31" s="82"/>
      <c r="F31" s="58">
        <f>+G31+H31</f>
        <v>100</v>
      </c>
      <c r="G31" s="58">
        <f>+G14/F14*100</f>
        <v>40.756108805901334</v>
      </c>
      <c r="H31" s="58">
        <f>+H14/F14*100</f>
        <v>59.243891194098666</v>
      </c>
      <c r="I31" s="82"/>
      <c r="J31" s="58">
        <f>+K31+L31</f>
        <v>100</v>
      </c>
      <c r="K31" s="58">
        <f>+K14/J14*100</f>
        <v>16.360177552314521</v>
      </c>
      <c r="L31" s="58">
        <f>+L14/J14*100</f>
        <v>83.639822447685475</v>
      </c>
      <c r="M31" s="82"/>
      <c r="N31" s="58">
        <f>+O31+P31</f>
        <v>100</v>
      </c>
      <c r="O31" s="58">
        <f>+O14/N14*100</f>
        <v>44.56145928545881</v>
      </c>
      <c r="P31" s="58">
        <f>+P14/N14*100</f>
        <v>55.438540714541197</v>
      </c>
      <c r="Q31" s="58"/>
      <c r="R31" s="58">
        <f>+S31+T31</f>
        <v>100</v>
      </c>
      <c r="S31" s="58">
        <f>+S14/R14*100</f>
        <v>38.930581613508444</v>
      </c>
      <c r="T31" s="58">
        <f>+T14/R14*100</f>
        <v>61.069418386491556</v>
      </c>
    </row>
    <row r="32" spans="1:23" x14ac:dyDescent="0.2">
      <c r="A32" s="34" t="s">
        <v>8</v>
      </c>
      <c r="B32" s="58">
        <f>+C32+D32</f>
        <v>100</v>
      </c>
      <c r="C32" s="58">
        <f>+C15/B15*100</f>
        <v>42.366786531546261</v>
      </c>
      <c r="D32" s="58">
        <f>+D15/B15*100</f>
        <v>57.633213468453746</v>
      </c>
      <c r="E32" s="82"/>
      <c r="F32" s="58">
        <f>+G32+H32</f>
        <v>100</v>
      </c>
      <c r="G32" s="58">
        <f>+G15/F15*100</f>
        <v>30.5993690851735</v>
      </c>
      <c r="H32" s="58">
        <f>+H15/F15*100</f>
        <v>69.400630914826493</v>
      </c>
      <c r="I32" s="82"/>
      <c r="J32" s="58">
        <f>+K32+L32</f>
        <v>100</v>
      </c>
      <c r="K32" s="58">
        <f>+K15/J15*100</f>
        <v>19.724770642201836</v>
      </c>
      <c r="L32" s="58">
        <f>+L15/J15*100</f>
        <v>80.275229357798167</v>
      </c>
      <c r="M32" s="82"/>
      <c r="N32" s="58">
        <f>+O32+P32</f>
        <v>100</v>
      </c>
      <c r="O32" s="58">
        <f>+O15/N15*100</f>
        <v>48.065865133298487</v>
      </c>
      <c r="P32" s="58">
        <f>+P15/N15*100</f>
        <v>51.93413486670152</v>
      </c>
      <c r="Q32" s="58"/>
      <c r="R32" s="58">
        <f>+S32+T32</f>
        <v>100</v>
      </c>
      <c r="S32" s="58">
        <f>+S15/R15*100</f>
        <v>35.833333333333336</v>
      </c>
      <c r="T32" s="58">
        <f>+T15/R15*100</f>
        <v>64.166666666666671</v>
      </c>
    </row>
    <row r="33" spans="1:20" x14ac:dyDescent="0.2">
      <c r="A33" s="34" t="s">
        <v>380</v>
      </c>
      <c r="B33" s="58">
        <f>+C33+D33</f>
        <v>100</v>
      </c>
      <c r="C33" s="58">
        <f>+C16/B16*100</f>
        <v>40.150093808630395</v>
      </c>
      <c r="D33" s="58">
        <f>+D16/B16*100</f>
        <v>59.849906191369605</v>
      </c>
      <c r="E33" s="82"/>
      <c r="F33" s="58">
        <f>+G33+H33</f>
        <v>100</v>
      </c>
      <c r="G33" s="58">
        <f>+G16/F16*100</f>
        <v>28.30188679245283</v>
      </c>
      <c r="H33" s="58">
        <f>+H16/F16*100</f>
        <v>71.698113207547166</v>
      </c>
      <c r="I33" s="82"/>
      <c r="J33" s="58">
        <f>+K33+L33</f>
        <v>100</v>
      </c>
      <c r="K33" s="58">
        <f>+K16/J16*100</f>
        <v>16.949152542372879</v>
      </c>
      <c r="L33" s="58">
        <f>+L16/J16*100</f>
        <v>83.050847457627114</v>
      </c>
      <c r="M33" s="82"/>
      <c r="N33" s="58">
        <f>+O33+P33</f>
        <v>100</v>
      </c>
      <c r="O33" s="58">
        <f>+O16/N16*100</f>
        <v>43.053817271589487</v>
      </c>
      <c r="P33" s="58">
        <f>+P16/N16*100</f>
        <v>56.946182728410513</v>
      </c>
      <c r="Q33" s="58"/>
      <c r="R33" s="58">
        <f>+S33+T33</f>
        <v>100</v>
      </c>
      <c r="S33" s="58">
        <f>+S16/R16*100</f>
        <v>38.064516129032256</v>
      </c>
      <c r="T33" s="58">
        <f>+T16/R16*100</f>
        <v>61.935483870967744</v>
      </c>
    </row>
    <row r="34" spans="1:20" x14ac:dyDescent="0.2">
      <c r="A34" s="16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</row>
    <row r="35" spans="1:20" s="3" customFormat="1" x14ac:dyDescent="0.2">
      <c r="A35" s="26" t="s">
        <v>359</v>
      </c>
      <c r="B35" s="57">
        <f>+C35+D35</f>
        <v>100</v>
      </c>
      <c r="C35" s="57">
        <f>+C18/B18*100</f>
        <v>40.792779687913253</v>
      </c>
      <c r="D35" s="57">
        <f>+D18/B18*100</f>
        <v>59.207220312086747</v>
      </c>
      <c r="E35" s="83"/>
      <c r="F35" s="57">
        <f>+G35+H35</f>
        <v>100</v>
      </c>
      <c r="G35" s="57">
        <f>+G18/F18*100</f>
        <v>35.537190082644628</v>
      </c>
      <c r="H35" s="57">
        <f>+H18/F18*100</f>
        <v>64.462809917355372</v>
      </c>
      <c r="I35" s="83"/>
      <c r="J35" s="57">
        <f>+K35+L35</f>
        <v>100.00000000000001</v>
      </c>
      <c r="K35" s="57">
        <f>+K18/J18*100</f>
        <v>15.830945558739254</v>
      </c>
      <c r="L35" s="57">
        <f>+L18/J18*100</f>
        <v>84.169054441260755</v>
      </c>
      <c r="M35" s="83"/>
      <c r="N35" s="57">
        <f>+O35+P35</f>
        <v>100</v>
      </c>
      <c r="O35" s="57">
        <f>+O18/N18*100</f>
        <v>43.812632159602835</v>
      </c>
      <c r="P35" s="57">
        <f>+P18/N18*100</f>
        <v>56.187367840397172</v>
      </c>
      <c r="Q35" s="57"/>
      <c r="R35" s="57">
        <f>+S35+T35</f>
        <v>100</v>
      </c>
      <c r="S35" s="57">
        <f>+S18/R18*100</f>
        <v>36.818091648482444</v>
      </c>
      <c r="T35" s="57">
        <f>+T18/R18*100</f>
        <v>63.181908351517556</v>
      </c>
    </row>
    <row r="36" spans="1:20" x14ac:dyDescent="0.2">
      <c r="A36" s="34" t="s">
        <v>7</v>
      </c>
      <c r="B36" s="58">
        <f>+C36+D36</f>
        <v>100</v>
      </c>
      <c r="C36" s="58">
        <f>+C19/B19*100</f>
        <v>40.480781591464201</v>
      </c>
      <c r="D36" s="58">
        <f>+D19/B19*100</f>
        <v>59.519218408535799</v>
      </c>
      <c r="E36" s="82"/>
      <c r="F36" s="58">
        <f>+G36+H36</f>
        <v>100</v>
      </c>
      <c r="G36" s="58">
        <f>+G19/F19*100</f>
        <v>37.837837837837839</v>
      </c>
      <c r="H36" s="58">
        <f>+H19/F19*100</f>
        <v>62.162162162162161</v>
      </c>
      <c r="I36" s="82"/>
      <c r="J36" s="58">
        <f>+K36+L36</f>
        <v>100</v>
      </c>
      <c r="K36" s="58">
        <f>+K19/J19*100</f>
        <v>15.119363395225463</v>
      </c>
      <c r="L36" s="58">
        <f>+L19/J19*100</f>
        <v>84.880636604774537</v>
      </c>
      <c r="M36" s="82"/>
      <c r="N36" s="58">
        <f>+O36+P36</f>
        <v>100</v>
      </c>
      <c r="O36" s="58">
        <f>+O19/N19*100</f>
        <v>43.013176144244106</v>
      </c>
      <c r="P36" s="58">
        <f>+P19/N19*100</f>
        <v>56.986823855755894</v>
      </c>
      <c r="Q36" s="58"/>
      <c r="R36" s="58">
        <f>+S36+T36</f>
        <v>100</v>
      </c>
      <c r="S36" s="58">
        <f>+S19/R19*100</f>
        <v>37.213958810068647</v>
      </c>
      <c r="T36" s="58">
        <f>+T19/R19*100</f>
        <v>62.786041189931353</v>
      </c>
    </row>
    <row r="37" spans="1:20" x14ac:dyDescent="0.2">
      <c r="A37" s="34" t="s">
        <v>8</v>
      </c>
      <c r="B37" s="58">
        <f>+C37+D37</f>
        <v>100</v>
      </c>
      <c r="C37" s="58">
        <f>+C20/B20*100</f>
        <v>42.155688622754489</v>
      </c>
      <c r="D37" s="58">
        <f>+D20/B20*100</f>
        <v>57.844311377245504</v>
      </c>
      <c r="E37" s="82"/>
      <c r="F37" s="58">
        <f>+G37+H37</f>
        <v>100</v>
      </c>
      <c r="G37" s="58">
        <f>+G20/F20*100</f>
        <v>30.76923076923077</v>
      </c>
      <c r="H37" s="58">
        <f>+H20/F20*100</f>
        <v>69.230769230769226</v>
      </c>
      <c r="I37" s="82"/>
      <c r="J37" s="58">
        <f>+K37+L37</f>
        <v>100</v>
      </c>
      <c r="K37" s="58">
        <f>+K20/J20*100</f>
        <v>19.417475728155338</v>
      </c>
      <c r="L37" s="58">
        <f>+L20/J20*100</f>
        <v>80.582524271844662</v>
      </c>
      <c r="M37" s="82"/>
      <c r="N37" s="58">
        <f>+O37+P37</f>
        <v>100</v>
      </c>
      <c r="O37" s="58">
        <f>+O20/N20*100</f>
        <v>47.767734867159682</v>
      </c>
      <c r="P37" s="58">
        <f>+P20/N20*100</f>
        <v>52.232265132840318</v>
      </c>
      <c r="Q37" s="58"/>
      <c r="R37" s="58">
        <f>+S37+T37</f>
        <v>100</v>
      </c>
      <c r="S37" s="58">
        <f>+S20/R20*100</f>
        <v>35.68345323741007</v>
      </c>
      <c r="T37" s="58">
        <f>+T20/R20*100</f>
        <v>64.316546762589937</v>
      </c>
    </row>
    <row r="38" spans="1:20" x14ac:dyDescent="0.2">
      <c r="A38" s="34" t="s">
        <v>380</v>
      </c>
      <c r="B38" s="58">
        <f>+C38+D38</f>
        <v>100</v>
      </c>
      <c r="C38" s="58">
        <f>+C21/B21*100</f>
        <v>40.150093808630395</v>
      </c>
      <c r="D38" s="58">
        <f>+D21/B21*100</f>
        <v>59.849906191369605</v>
      </c>
      <c r="E38" s="82"/>
      <c r="F38" s="58">
        <f>+G38+H38</f>
        <v>100</v>
      </c>
      <c r="G38" s="58">
        <f>+G21/F21*100</f>
        <v>28.30188679245283</v>
      </c>
      <c r="H38" s="58">
        <f>+H21/F21*100</f>
        <v>71.698113207547166</v>
      </c>
      <c r="I38" s="82"/>
      <c r="J38" s="58">
        <f>+K38+L38</f>
        <v>100</v>
      </c>
      <c r="K38" s="58">
        <f>+K21/J21*100</f>
        <v>16.949152542372879</v>
      </c>
      <c r="L38" s="58">
        <f>+L21/J21*100</f>
        <v>83.050847457627114</v>
      </c>
      <c r="M38" s="82"/>
      <c r="N38" s="58">
        <f>+O38+P38</f>
        <v>100</v>
      </c>
      <c r="O38" s="58">
        <f>+O21/N21*100</f>
        <v>43.053817271589487</v>
      </c>
      <c r="P38" s="58">
        <f>+P21/N21*100</f>
        <v>56.946182728410513</v>
      </c>
      <c r="Q38" s="58"/>
      <c r="R38" s="58">
        <f>+S38+T38</f>
        <v>100</v>
      </c>
      <c r="S38" s="58">
        <f>+S21/R21*100</f>
        <v>38.064516129032256</v>
      </c>
      <c r="T38" s="58">
        <f>+T21/R21*100</f>
        <v>61.935483870967744</v>
      </c>
    </row>
    <row r="39" spans="1:20" x14ac:dyDescent="0.2">
      <c r="A39" s="26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</row>
    <row r="40" spans="1:20" s="3" customFormat="1" x14ac:dyDescent="0.2">
      <c r="A40" s="26" t="s">
        <v>360</v>
      </c>
      <c r="B40" s="57">
        <f>+C40+D40</f>
        <v>100</v>
      </c>
      <c r="C40" s="57">
        <f>+C23/B23*100</f>
        <v>45.736017897091727</v>
      </c>
      <c r="D40" s="57">
        <f>+D23/B23*100</f>
        <v>54.26398210290828</v>
      </c>
      <c r="E40" s="83"/>
      <c r="F40" s="57">
        <f>+G40+H40</f>
        <v>100</v>
      </c>
      <c r="G40" s="57">
        <f>+G23/F23*100</f>
        <v>45.306633291614517</v>
      </c>
      <c r="H40" s="57">
        <f>+H23/F23*100</f>
        <v>54.693366708385483</v>
      </c>
      <c r="I40" s="83"/>
      <c r="J40" s="57">
        <f>+K40+L40</f>
        <v>99.999999999999986</v>
      </c>
      <c r="K40" s="57">
        <f>+K23/J23*100</f>
        <v>19.650655021834059</v>
      </c>
      <c r="L40" s="57">
        <f>+L23/J23*100</f>
        <v>80.349344978165931</v>
      </c>
      <c r="M40" s="83"/>
      <c r="N40" s="57">
        <f>+O40+P40</f>
        <v>100</v>
      </c>
      <c r="O40" s="57">
        <f>+O23/N23*100</f>
        <v>48.108040826487432</v>
      </c>
      <c r="P40" s="57">
        <f>+P23/N23*100</f>
        <v>51.891959173512568</v>
      </c>
      <c r="Q40" s="57"/>
      <c r="R40" s="57">
        <f>+S40+T40</f>
        <v>100</v>
      </c>
      <c r="S40" s="57">
        <f>+S23/R23*100</f>
        <v>42.144373673036092</v>
      </c>
      <c r="T40" s="57">
        <f>+T23/R23*100</f>
        <v>57.855626326963908</v>
      </c>
    </row>
    <row r="41" spans="1:20" x14ac:dyDescent="0.2">
      <c r="A41" s="34" t="s">
        <v>7</v>
      </c>
      <c r="B41" s="58">
        <f>+C41+D41</f>
        <v>100</v>
      </c>
      <c r="C41" s="58">
        <f>+C24/B24*100</f>
        <v>45.707209686296089</v>
      </c>
      <c r="D41" s="58">
        <f>+D24/B24*100</f>
        <v>54.292790313703911</v>
      </c>
      <c r="E41" s="82"/>
      <c r="F41" s="58">
        <f>+G41+H41</f>
        <v>100</v>
      </c>
      <c r="G41" s="58">
        <f>+G24/F24*100</f>
        <v>46.133682830930539</v>
      </c>
      <c r="H41" s="58">
        <f>+H24/F24*100</f>
        <v>53.866317169069468</v>
      </c>
      <c r="I41" s="82"/>
      <c r="J41" s="58">
        <f>+K41+L41</f>
        <v>100</v>
      </c>
      <c r="K41" s="58">
        <f>+K24/J24*100</f>
        <v>19.506726457399104</v>
      </c>
      <c r="L41" s="58">
        <f>+L24/J24*100</f>
        <v>80.493273542600889</v>
      </c>
      <c r="M41" s="82"/>
      <c r="N41" s="58">
        <f>+O41+P41</f>
        <v>100</v>
      </c>
      <c r="O41" s="58">
        <f>+O24/N24*100</f>
        <v>47.97047970479705</v>
      </c>
      <c r="P41" s="58">
        <f>+P24/N24*100</f>
        <v>52.02952029520295</v>
      </c>
      <c r="Q41" s="58"/>
      <c r="R41" s="58">
        <f>+S41+T41</f>
        <v>100</v>
      </c>
      <c r="S41" s="58">
        <f>+S24/R24*100</f>
        <v>42.202835332606327</v>
      </c>
      <c r="T41" s="58">
        <f>+T24/R24*100</f>
        <v>57.797164667393673</v>
      </c>
    </row>
    <row r="42" spans="1:20" x14ac:dyDescent="0.2">
      <c r="A42" s="34" t="s">
        <v>8</v>
      </c>
      <c r="B42" s="40">
        <f>+C42+D42</f>
        <v>100</v>
      </c>
      <c r="C42" s="40">
        <f>+C25/B25*100</f>
        <v>46.886446886446883</v>
      </c>
      <c r="D42" s="40">
        <f>+D25/B25*100</f>
        <v>53.113553113553117</v>
      </c>
      <c r="E42" s="79"/>
      <c r="F42" s="40">
        <f>+G42+H42</f>
        <v>100</v>
      </c>
      <c r="G42" s="40">
        <f>+G25/F25*100</f>
        <v>27.777777777777779</v>
      </c>
      <c r="H42" s="40">
        <f>+H25/F25*100</f>
        <v>72.222222222222214</v>
      </c>
      <c r="I42" s="79"/>
      <c r="J42" s="40">
        <f>+K42+L42</f>
        <v>100</v>
      </c>
      <c r="K42" s="40">
        <f>+K25/J25*100</f>
        <v>25</v>
      </c>
      <c r="L42" s="40">
        <f>+L25/J25*100</f>
        <v>75</v>
      </c>
      <c r="M42" s="79"/>
      <c r="N42" s="40">
        <f>+O42+P42</f>
        <v>100</v>
      </c>
      <c r="O42" s="40">
        <f>+O25/N25*100</f>
        <v>54.285714285714285</v>
      </c>
      <c r="P42" s="40">
        <f>+P25/N25*100</f>
        <v>45.714285714285715</v>
      </c>
      <c r="Q42" s="40"/>
      <c r="R42" s="40">
        <f>+S42+T42</f>
        <v>100</v>
      </c>
      <c r="S42" s="40">
        <f>+S25/R25*100</f>
        <v>40</v>
      </c>
      <c r="T42" s="40">
        <f>+T25/R25*100</f>
        <v>60</v>
      </c>
    </row>
    <row r="43" spans="1:20" ht="13.5" thickBot="1" x14ac:dyDescent="0.25">
      <c r="A43" s="42" t="s">
        <v>380</v>
      </c>
      <c r="B43" s="243">
        <v>0</v>
      </c>
      <c r="C43" s="243">
        <v>0</v>
      </c>
      <c r="D43" s="243">
        <v>0</v>
      </c>
      <c r="E43" s="243"/>
      <c r="F43" s="243">
        <v>0</v>
      </c>
      <c r="G43" s="243">
        <v>0</v>
      </c>
      <c r="H43" s="243">
        <v>0</v>
      </c>
      <c r="I43" s="243"/>
      <c r="J43" s="243">
        <v>0</v>
      </c>
      <c r="K43" s="243">
        <v>0</v>
      </c>
      <c r="L43" s="243">
        <v>0</v>
      </c>
      <c r="M43" s="243"/>
      <c r="N43" s="243">
        <v>0</v>
      </c>
      <c r="O43" s="243">
        <v>0</v>
      </c>
      <c r="P43" s="243">
        <v>0</v>
      </c>
      <c r="Q43" s="243"/>
      <c r="R43" s="243">
        <v>0</v>
      </c>
      <c r="S43" s="243">
        <v>0</v>
      </c>
      <c r="T43" s="243">
        <v>0</v>
      </c>
    </row>
    <row r="44" spans="1:20" s="99" customFormat="1" ht="11.25" x14ac:dyDescent="0.2">
      <c r="A44" s="374" t="s">
        <v>233</v>
      </c>
      <c r="B44" s="374"/>
      <c r="C44" s="374"/>
      <c r="D44" s="374"/>
      <c r="E44" s="374"/>
      <c r="F44" s="374"/>
      <c r="G44" s="374"/>
      <c r="H44" s="374"/>
      <c r="I44" s="374"/>
      <c r="J44" s="374"/>
      <c r="K44" s="374"/>
      <c r="L44" s="374"/>
      <c r="M44" s="374"/>
      <c r="N44" s="374"/>
      <c r="O44" s="374"/>
      <c r="P44" s="374"/>
      <c r="Q44" s="374"/>
      <c r="R44" s="374"/>
      <c r="S44" s="374"/>
      <c r="T44" s="374"/>
    </row>
    <row r="45" spans="1:20" s="99" customFormat="1" ht="11.25" x14ac:dyDescent="0.2">
      <c r="A45" s="339" t="s">
        <v>232</v>
      </c>
      <c r="B45" s="339"/>
      <c r="C45" s="339"/>
      <c r="D45" s="339"/>
      <c r="E45" s="339"/>
      <c r="F45" s="339"/>
      <c r="G45" s="339"/>
      <c r="H45" s="339"/>
      <c r="I45" s="339"/>
      <c r="J45" s="339"/>
      <c r="K45" s="339"/>
      <c r="L45" s="339"/>
      <c r="M45" s="339"/>
      <c r="N45" s="339"/>
      <c r="O45" s="339"/>
      <c r="P45" s="339"/>
      <c r="Q45" s="339"/>
      <c r="R45" s="339"/>
      <c r="S45" s="339"/>
      <c r="T45" s="339"/>
    </row>
  </sheetData>
  <mergeCells count="16">
    <mergeCell ref="N8:P8"/>
    <mergeCell ref="R8:T8"/>
    <mergeCell ref="A6:T6"/>
    <mergeCell ref="A45:T45"/>
    <mergeCell ref="A44:T44"/>
    <mergeCell ref="A8:A9"/>
    <mergeCell ref="B8:D8"/>
    <mergeCell ref="F8:H8"/>
    <mergeCell ref="J8:L8"/>
    <mergeCell ref="A11:T11"/>
    <mergeCell ref="A28:T28"/>
    <mergeCell ref="A1:T1"/>
    <mergeCell ref="A2:T2"/>
    <mergeCell ref="A3:T3"/>
    <mergeCell ref="A4:T4"/>
    <mergeCell ref="A5:T5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Normal="100" workbookViewId="0">
      <selection activeCell="A5" sqref="A5:T5"/>
    </sheetView>
  </sheetViews>
  <sheetFormatPr baseColWidth="10" defaultRowHeight="12.75" x14ac:dyDescent="0.2"/>
  <cols>
    <col min="1" max="1" width="19.7109375" style="20" customWidth="1"/>
    <col min="2" max="4" width="7.7109375" style="20" customWidth="1"/>
    <col min="5" max="5" width="3.7109375" style="20" customWidth="1"/>
    <col min="6" max="8" width="7.7109375" style="20" customWidth="1"/>
    <col min="9" max="9" width="3.7109375" style="20" customWidth="1"/>
    <col min="10" max="12" width="7.7109375" style="20" customWidth="1"/>
    <col min="13" max="13" width="3.7109375" style="20" customWidth="1"/>
    <col min="14" max="16" width="7.7109375" style="20" customWidth="1"/>
    <col min="17" max="17" width="3.7109375" style="20" customWidth="1"/>
    <col min="18" max="20" width="7.7109375" style="20" customWidth="1"/>
    <col min="21" max="252" width="11.42578125" style="20"/>
    <col min="253" max="253" width="22.5703125" style="20" customWidth="1"/>
    <col min="254" max="254" width="5.140625" style="20" customWidth="1"/>
    <col min="255" max="255" width="4.42578125" style="20" customWidth="1"/>
    <col min="256" max="256" width="5.5703125" style="20" customWidth="1"/>
    <col min="257" max="257" width="1.7109375" style="20" customWidth="1"/>
    <col min="258" max="258" width="4.140625" style="20" bestFit="1" customWidth="1"/>
    <col min="259" max="259" width="4.42578125" style="20" customWidth="1"/>
    <col min="260" max="260" width="5.28515625" style="20" customWidth="1"/>
    <col min="261" max="261" width="1.7109375" style="20" customWidth="1"/>
    <col min="262" max="262" width="5.42578125" style="20" bestFit="1" customWidth="1"/>
    <col min="263" max="263" width="4.42578125" style="20" customWidth="1"/>
    <col min="264" max="264" width="5.42578125" style="20" customWidth="1"/>
    <col min="265" max="265" width="1.7109375" style="20" customWidth="1"/>
    <col min="266" max="267" width="5" style="20" customWidth="1"/>
    <col min="268" max="268" width="5.42578125" style="20" customWidth="1"/>
    <col min="269" max="508" width="11.42578125" style="20"/>
    <col min="509" max="509" width="22.5703125" style="20" customWidth="1"/>
    <col min="510" max="510" width="5.140625" style="20" customWidth="1"/>
    <col min="511" max="511" width="4.42578125" style="20" customWidth="1"/>
    <col min="512" max="512" width="5.5703125" style="20" customWidth="1"/>
    <col min="513" max="513" width="1.7109375" style="20" customWidth="1"/>
    <col min="514" max="514" width="4.140625" style="20" bestFit="1" customWidth="1"/>
    <col min="515" max="515" width="4.42578125" style="20" customWidth="1"/>
    <col min="516" max="516" width="5.28515625" style="20" customWidth="1"/>
    <col min="517" max="517" width="1.7109375" style="20" customWidth="1"/>
    <col min="518" max="518" width="5.42578125" style="20" bestFit="1" customWidth="1"/>
    <col min="519" max="519" width="4.42578125" style="20" customWidth="1"/>
    <col min="520" max="520" width="5.42578125" style="20" customWidth="1"/>
    <col min="521" max="521" width="1.7109375" style="20" customWidth="1"/>
    <col min="522" max="523" width="5" style="20" customWidth="1"/>
    <col min="524" max="524" width="5.42578125" style="20" customWidth="1"/>
    <col min="525" max="764" width="11.42578125" style="20"/>
    <col min="765" max="765" width="22.5703125" style="20" customWidth="1"/>
    <col min="766" max="766" width="5.140625" style="20" customWidth="1"/>
    <col min="767" max="767" width="4.42578125" style="20" customWidth="1"/>
    <col min="768" max="768" width="5.5703125" style="20" customWidth="1"/>
    <col min="769" max="769" width="1.7109375" style="20" customWidth="1"/>
    <col min="770" max="770" width="4.140625" style="20" bestFit="1" customWidth="1"/>
    <col min="771" max="771" width="4.42578125" style="20" customWidth="1"/>
    <col min="772" max="772" width="5.28515625" style="20" customWidth="1"/>
    <col min="773" max="773" width="1.7109375" style="20" customWidth="1"/>
    <col min="774" max="774" width="5.42578125" style="20" bestFit="1" customWidth="1"/>
    <col min="775" max="775" width="4.42578125" style="20" customWidth="1"/>
    <col min="776" max="776" width="5.42578125" style="20" customWidth="1"/>
    <col min="777" max="777" width="1.7109375" style="20" customWidth="1"/>
    <col min="778" max="779" width="5" style="20" customWidth="1"/>
    <col min="780" max="780" width="5.42578125" style="20" customWidth="1"/>
    <col min="781" max="1020" width="11.42578125" style="20"/>
    <col min="1021" max="1021" width="22.5703125" style="20" customWidth="1"/>
    <col min="1022" max="1022" width="5.140625" style="20" customWidth="1"/>
    <col min="1023" max="1023" width="4.42578125" style="20" customWidth="1"/>
    <col min="1024" max="1024" width="5.5703125" style="20" customWidth="1"/>
    <col min="1025" max="1025" width="1.7109375" style="20" customWidth="1"/>
    <col min="1026" max="1026" width="4.140625" style="20" bestFit="1" customWidth="1"/>
    <col min="1027" max="1027" width="4.42578125" style="20" customWidth="1"/>
    <col min="1028" max="1028" width="5.28515625" style="20" customWidth="1"/>
    <col min="1029" max="1029" width="1.7109375" style="20" customWidth="1"/>
    <col min="1030" max="1030" width="5.42578125" style="20" bestFit="1" customWidth="1"/>
    <col min="1031" max="1031" width="4.42578125" style="20" customWidth="1"/>
    <col min="1032" max="1032" width="5.42578125" style="20" customWidth="1"/>
    <col min="1033" max="1033" width="1.7109375" style="20" customWidth="1"/>
    <col min="1034" max="1035" width="5" style="20" customWidth="1"/>
    <col min="1036" max="1036" width="5.42578125" style="20" customWidth="1"/>
    <col min="1037" max="1276" width="11.42578125" style="20"/>
    <col min="1277" max="1277" width="22.5703125" style="20" customWidth="1"/>
    <col min="1278" max="1278" width="5.140625" style="20" customWidth="1"/>
    <col min="1279" max="1279" width="4.42578125" style="20" customWidth="1"/>
    <col min="1280" max="1280" width="5.5703125" style="20" customWidth="1"/>
    <col min="1281" max="1281" width="1.7109375" style="20" customWidth="1"/>
    <col min="1282" max="1282" width="4.140625" style="20" bestFit="1" customWidth="1"/>
    <col min="1283" max="1283" width="4.42578125" style="20" customWidth="1"/>
    <col min="1284" max="1284" width="5.28515625" style="20" customWidth="1"/>
    <col min="1285" max="1285" width="1.7109375" style="20" customWidth="1"/>
    <col min="1286" max="1286" width="5.42578125" style="20" bestFit="1" customWidth="1"/>
    <col min="1287" max="1287" width="4.42578125" style="20" customWidth="1"/>
    <col min="1288" max="1288" width="5.42578125" style="20" customWidth="1"/>
    <col min="1289" max="1289" width="1.7109375" style="20" customWidth="1"/>
    <col min="1290" max="1291" width="5" style="20" customWidth="1"/>
    <col min="1292" max="1292" width="5.42578125" style="20" customWidth="1"/>
    <col min="1293" max="1532" width="11.42578125" style="20"/>
    <col min="1533" max="1533" width="22.5703125" style="20" customWidth="1"/>
    <col min="1534" max="1534" width="5.140625" style="20" customWidth="1"/>
    <col min="1535" max="1535" width="4.42578125" style="20" customWidth="1"/>
    <col min="1536" max="1536" width="5.5703125" style="20" customWidth="1"/>
    <col min="1537" max="1537" width="1.7109375" style="20" customWidth="1"/>
    <col min="1538" max="1538" width="4.140625" style="20" bestFit="1" customWidth="1"/>
    <col min="1539" max="1539" width="4.42578125" style="20" customWidth="1"/>
    <col min="1540" max="1540" width="5.28515625" style="20" customWidth="1"/>
    <col min="1541" max="1541" width="1.7109375" style="20" customWidth="1"/>
    <col min="1542" max="1542" width="5.42578125" style="20" bestFit="1" customWidth="1"/>
    <col min="1543" max="1543" width="4.42578125" style="20" customWidth="1"/>
    <col min="1544" max="1544" width="5.42578125" style="20" customWidth="1"/>
    <col min="1545" max="1545" width="1.7109375" style="20" customWidth="1"/>
    <col min="1546" max="1547" width="5" style="20" customWidth="1"/>
    <col min="1548" max="1548" width="5.42578125" style="20" customWidth="1"/>
    <col min="1549" max="1788" width="11.42578125" style="20"/>
    <col min="1789" max="1789" width="22.5703125" style="20" customWidth="1"/>
    <col min="1790" max="1790" width="5.140625" style="20" customWidth="1"/>
    <col min="1791" max="1791" width="4.42578125" style="20" customWidth="1"/>
    <col min="1792" max="1792" width="5.5703125" style="20" customWidth="1"/>
    <col min="1793" max="1793" width="1.7109375" style="20" customWidth="1"/>
    <col min="1794" max="1794" width="4.140625" style="20" bestFit="1" customWidth="1"/>
    <col min="1795" max="1795" width="4.42578125" style="20" customWidth="1"/>
    <col min="1796" max="1796" width="5.28515625" style="20" customWidth="1"/>
    <col min="1797" max="1797" width="1.7109375" style="20" customWidth="1"/>
    <col min="1798" max="1798" width="5.42578125" style="20" bestFit="1" customWidth="1"/>
    <col min="1799" max="1799" width="4.42578125" style="20" customWidth="1"/>
    <col min="1800" max="1800" width="5.42578125" style="20" customWidth="1"/>
    <col min="1801" max="1801" width="1.7109375" style="20" customWidth="1"/>
    <col min="1802" max="1803" width="5" style="20" customWidth="1"/>
    <col min="1804" max="1804" width="5.42578125" style="20" customWidth="1"/>
    <col min="1805" max="2044" width="11.42578125" style="20"/>
    <col min="2045" max="2045" width="22.5703125" style="20" customWidth="1"/>
    <col min="2046" max="2046" width="5.140625" style="20" customWidth="1"/>
    <col min="2047" max="2047" width="4.42578125" style="20" customWidth="1"/>
    <col min="2048" max="2048" width="5.5703125" style="20" customWidth="1"/>
    <col min="2049" max="2049" width="1.7109375" style="20" customWidth="1"/>
    <col min="2050" max="2050" width="4.140625" style="20" bestFit="1" customWidth="1"/>
    <col min="2051" max="2051" width="4.42578125" style="20" customWidth="1"/>
    <col min="2052" max="2052" width="5.28515625" style="20" customWidth="1"/>
    <col min="2053" max="2053" width="1.7109375" style="20" customWidth="1"/>
    <col min="2054" max="2054" width="5.42578125" style="20" bestFit="1" customWidth="1"/>
    <col min="2055" max="2055" width="4.42578125" style="20" customWidth="1"/>
    <col min="2056" max="2056" width="5.42578125" style="20" customWidth="1"/>
    <col min="2057" max="2057" width="1.7109375" style="20" customWidth="1"/>
    <col min="2058" max="2059" width="5" style="20" customWidth="1"/>
    <col min="2060" max="2060" width="5.42578125" style="20" customWidth="1"/>
    <col min="2061" max="2300" width="11.42578125" style="20"/>
    <col min="2301" max="2301" width="22.5703125" style="20" customWidth="1"/>
    <col min="2302" max="2302" width="5.140625" style="20" customWidth="1"/>
    <col min="2303" max="2303" width="4.42578125" style="20" customWidth="1"/>
    <col min="2304" max="2304" width="5.5703125" style="20" customWidth="1"/>
    <col min="2305" max="2305" width="1.7109375" style="20" customWidth="1"/>
    <col min="2306" max="2306" width="4.140625" style="20" bestFit="1" customWidth="1"/>
    <col min="2307" max="2307" width="4.42578125" style="20" customWidth="1"/>
    <col min="2308" max="2308" width="5.28515625" style="20" customWidth="1"/>
    <col min="2309" max="2309" width="1.7109375" style="20" customWidth="1"/>
    <col min="2310" max="2310" width="5.42578125" style="20" bestFit="1" customWidth="1"/>
    <col min="2311" max="2311" width="4.42578125" style="20" customWidth="1"/>
    <col min="2312" max="2312" width="5.42578125" style="20" customWidth="1"/>
    <col min="2313" max="2313" width="1.7109375" style="20" customWidth="1"/>
    <col min="2314" max="2315" width="5" style="20" customWidth="1"/>
    <col min="2316" max="2316" width="5.42578125" style="20" customWidth="1"/>
    <col min="2317" max="2556" width="11.42578125" style="20"/>
    <col min="2557" max="2557" width="22.5703125" style="20" customWidth="1"/>
    <col min="2558" max="2558" width="5.140625" style="20" customWidth="1"/>
    <col min="2559" max="2559" width="4.42578125" style="20" customWidth="1"/>
    <col min="2560" max="2560" width="5.5703125" style="20" customWidth="1"/>
    <col min="2561" max="2561" width="1.7109375" style="20" customWidth="1"/>
    <col min="2562" max="2562" width="4.140625" style="20" bestFit="1" customWidth="1"/>
    <col min="2563" max="2563" width="4.42578125" style="20" customWidth="1"/>
    <col min="2564" max="2564" width="5.28515625" style="20" customWidth="1"/>
    <col min="2565" max="2565" width="1.7109375" style="20" customWidth="1"/>
    <col min="2566" max="2566" width="5.42578125" style="20" bestFit="1" customWidth="1"/>
    <col min="2567" max="2567" width="4.42578125" style="20" customWidth="1"/>
    <col min="2568" max="2568" width="5.42578125" style="20" customWidth="1"/>
    <col min="2569" max="2569" width="1.7109375" style="20" customWidth="1"/>
    <col min="2570" max="2571" width="5" style="20" customWidth="1"/>
    <col min="2572" max="2572" width="5.42578125" style="20" customWidth="1"/>
    <col min="2573" max="2812" width="11.42578125" style="20"/>
    <col min="2813" max="2813" width="22.5703125" style="20" customWidth="1"/>
    <col min="2814" max="2814" width="5.140625" style="20" customWidth="1"/>
    <col min="2815" max="2815" width="4.42578125" style="20" customWidth="1"/>
    <col min="2816" max="2816" width="5.5703125" style="20" customWidth="1"/>
    <col min="2817" max="2817" width="1.7109375" style="20" customWidth="1"/>
    <col min="2818" max="2818" width="4.140625" style="20" bestFit="1" customWidth="1"/>
    <col min="2819" max="2819" width="4.42578125" style="20" customWidth="1"/>
    <col min="2820" max="2820" width="5.28515625" style="20" customWidth="1"/>
    <col min="2821" max="2821" width="1.7109375" style="20" customWidth="1"/>
    <col min="2822" max="2822" width="5.42578125" style="20" bestFit="1" customWidth="1"/>
    <col min="2823" max="2823" width="4.42578125" style="20" customWidth="1"/>
    <col min="2824" max="2824" width="5.42578125" style="20" customWidth="1"/>
    <col min="2825" max="2825" width="1.7109375" style="20" customWidth="1"/>
    <col min="2826" max="2827" width="5" style="20" customWidth="1"/>
    <col min="2828" max="2828" width="5.42578125" style="20" customWidth="1"/>
    <col min="2829" max="3068" width="11.42578125" style="20"/>
    <col min="3069" max="3069" width="22.5703125" style="20" customWidth="1"/>
    <col min="3070" max="3070" width="5.140625" style="20" customWidth="1"/>
    <col min="3071" max="3071" width="4.42578125" style="20" customWidth="1"/>
    <col min="3072" max="3072" width="5.5703125" style="20" customWidth="1"/>
    <col min="3073" max="3073" width="1.7109375" style="20" customWidth="1"/>
    <col min="3074" max="3074" width="4.140625" style="20" bestFit="1" customWidth="1"/>
    <col min="3075" max="3075" width="4.42578125" style="20" customWidth="1"/>
    <col min="3076" max="3076" width="5.28515625" style="20" customWidth="1"/>
    <col min="3077" max="3077" width="1.7109375" style="20" customWidth="1"/>
    <col min="3078" max="3078" width="5.42578125" style="20" bestFit="1" customWidth="1"/>
    <col min="3079" max="3079" width="4.42578125" style="20" customWidth="1"/>
    <col min="3080" max="3080" width="5.42578125" style="20" customWidth="1"/>
    <col min="3081" max="3081" width="1.7109375" style="20" customWidth="1"/>
    <col min="3082" max="3083" width="5" style="20" customWidth="1"/>
    <col min="3084" max="3084" width="5.42578125" style="20" customWidth="1"/>
    <col min="3085" max="3324" width="11.42578125" style="20"/>
    <col min="3325" max="3325" width="22.5703125" style="20" customWidth="1"/>
    <col min="3326" max="3326" width="5.140625" style="20" customWidth="1"/>
    <col min="3327" max="3327" width="4.42578125" style="20" customWidth="1"/>
    <col min="3328" max="3328" width="5.5703125" style="20" customWidth="1"/>
    <col min="3329" max="3329" width="1.7109375" style="20" customWidth="1"/>
    <col min="3330" max="3330" width="4.140625" style="20" bestFit="1" customWidth="1"/>
    <col min="3331" max="3331" width="4.42578125" style="20" customWidth="1"/>
    <col min="3332" max="3332" width="5.28515625" style="20" customWidth="1"/>
    <col min="3333" max="3333" width="1.7109375" style="20" customWidth="1"/>
    <col min="3334" max="3334" width="5.42578125" style="20" bestFit="1" customWidth="1"/>
    <col min="3335" max="3335" width="4.42578125" style="20" customWidth="1"/>
    <col min="3336" max="3336" width="5.42578125" style="20" customWidth="1"/>
    <col min="3337" max="3337" width="1.7109375" style="20" customWidth="1"/>
    <col min="3338" max="3339" width="5" style="20" customWidth="1"/>
    <col min="3340" max="3340" width="5.42578125" style="20" customWidth="1"/>
    <col min="3341" max="3580" width="11.42578125" style="20"/>
    <col min="3581" max="3581" width="22.5703125" style="20" customWidth="1"/>
    <col min="3582" max="3582" width="5.140625" style="20" customWidth="1"/>
    <col min="3583" max="3583" width="4.42578125" style="20" customWidth="1"/>
    <col min="3584" max="3584" width="5.5703125" style="20" customWidth="1"/>
    <col min="3585" max="3585" width="1.7109375" style="20" customWidth="1"/>
    <col min="3586" max="3586" width="4.140625" style="20" bestFit="1" customWidth="1"/>
    <col min="3587" max="3587" width="4.42578125" style="20" customWidth="1"/>
    <col min="3588" max="3588" width="5.28515625" style="20" customWidth="1"/>
    <col min="3589" max="3589" width="1.7109375" style="20" customWidth="1"/>
    <col min="3590" max="3590" width="5.42578125" style="20" bestFit="1" customWidth="1"/>
    <col min="3591" max="3591" width="4.42578125" style="20" customWidth="1"/>
    <col min="3592" max="3592" width="5.42578125" style="20" customWidth="1"/>
    <col min="3593" max="3593" width="1.7109375" style="20" customWidth="1"/>
    <col min="3594" max="3595" width="5" style="20" customWidth="1"/>
    <col min="3596" max="3596" width="5.42578125" style="20" customWidth="1"/>
    <col min="3597" max="3836" width="11.42578125" style="20"/>
    <col min="3837" max="3837" width="22.5703125" style="20" customWidth="1"/>
    <col min="3838" max="3838" width="5.140625" style="20" customWidth="1"/>
    <col min="3839" max="3839" width="4.42578125" style="20" customWidth="1"/>
    <col min="3840" max="3840" width="5.5703125" style="20" customWidth="1"/>
    <col min="3841" max="3841" width="1.7109375" style="20" customWidth="1"/>
    <col min="3842" max="3842" width="4.140625" style="20" bestFit="1" customWidth="1"/>
    <col min="3843" max="3843" width="4.42578125" style="20" customWidth="1"/>
    <col min="3844" max="3844" width="5.28515625" style="20" customWidth="1"/>
    <col min="3845" max="3845" width="1.7109375" style="20" customWidth="1"/>
    <col min="3846" max="3846" width="5.42578125" style="20" bestFit="1" customWidth="1"/>
    <col min="3847" max="3847" width="4.42578125" style="20" customWidth="1"/>
    <col min="3848" max="3848" width="5.42578125" style="20" customWidth="1"/>
    <col min="3849" max="3849" width="1.7109375" style="20" customWidth="1"/>
    <col min="3850" max="3851" width="5" style="20" customWidth="1"/>
    <col min="3852" max="3852" width="5.42578125" style="20" customWidth="1"/>
    <col min="3853" max="4092" width="11.42578125" style="20"/>
    <col min="4093" max="4093" width="22.5703125" style="20" customWidth="1"/>
    <col min="4094" max="4094" width="5.140625" style="20" customWidth="1"/>
    <col min="4095" max="4095" width="4.42578125" style="20" customWidth="1"/>
    <col min="4096" max="4096" width="5.5703125" style="20" customWidth="1"/>
    <col min="4097" max="4097" width="1.7109375" style="20" customWidth="1"/>
    <col min="4098" max="4098" width="4.140625" style="20" bestFit="1" customWidth="1"/>
    <col min="4099" max="4099" width="4.42578125" style="20" customWidth="1"/>
    <col min="4100" max="4100" width="5.28515625" style="20" customWidth="1"/>
    <col min="4101" max="4101" width="1.7109375" style="20" customWidth="1"/>
    <col min="4102" max="4102" width="5.42578125" style="20" bestFit="1" customWidth="1"/>
    <col min="4103" max="4103" width="4.42578125" style="20" customWidth="1"/>
    <col min="4104" max="4104" width="5.42578125" style="20" customWidth="1"/>
    <col min="4105" max="4105" width="1.7109375" style="20" customWidth="1"/>
    <col min="4106" max="4107" width="5" style="20" customWidth="1"/>
    <col min="4108" max="4108" width="5.42578125" style="20" customWidth="1"/>
    <col min="4109" max="4348" width="11.42578125" style="20"/>
    <col min="4349" max="4349" width="22.5703125" style="20" customWidth="1"/>
    <col min="4350" max="4350" width="5.140625" style="20" customWidth="1"/>
    <col min="4351" max="4351" width="4.42578125" style="20" customWidth="1"/>
    <col min="4352" max="4352" width="5.5703125" style="20" customWidth="1"/>
    <col min="4353" max="4353" width="1.7109375" style="20" customWidth="1"/>
    <col min="4354" max="4354" width="4.140625" style="20" bestFit="1" customWidth="1"/>
    <col min="4355" max="4355" width="4.42578125" style="20" customWidth="1"/>
    <col min="4356" max="4356" width="5.28515625" style="20" customWidth="1"/>
    <col min="4357" max="4357" width="1.7109375" style="20" customWidth="1"/>
    <col min="4358" max="4358" width="5.42578125" style="20" bestFit="1" customWidth="1"/>
    <col min="4359" max="4359" width="4.42578125" style="20" customWidth="1"/>
    <col min="4360" max="4360" width="5.42578125" style="20" customWidth="1"/>
    <col min="4361" max="4361" width="1.7109375" style="20" customWidth="1"/>
    <col min="4362" max="4363" width="5" style="20" customWidth="1"/>
    <col min="4364" max="4364" width="5.42578125" style="20" customWidth="1"/>
    <col min="4365" max="4604" width="11.42578125" style="20"/>
    <col min="4605" max="4605" width="22.5703125" style="20" customWidth="1"/>
    <col min="4606" max="4606" width="5.140625" style="20" customWidth="1"/>
    <col min="4607" max="4607" width="4.42578125" style="20" customWidth="1"/>
    <col min="4608" max="4608" width="5.5703125" style="20" customWidth="1"/>
    <col min="4609" max="4609" width="1.7109375" style="20" customWidth="1"/>
    <col min="4610" max="4610" width="4.140625" style="20" bestFit="1" customWidth="1"/>
    <col min="4611" max="4611" width="4.42578125" style="20" customWidth="1"/>
    <col min="4612" max="4612" width="5.28515625" style="20" customWidth="1"/>
    <col min="4613" max="4613" width="1.7109375" style="20" customWidth="1"/>
    <col min="4614" max="4614" width="5.42578125" style="20" bestFit="1" customWidth="1"/>
    <col min="4615" max="4615" width="4.42578125" style="20" customWidth="1"/>
    <col min="4616" max="4616" width="5.42578125" style="20" customWidth="1"/>
    <col min="4617" max="4617" width="1.7109375" style="20" customWidth="1"/>
    <col min="4618" max="4619" width="5" style="20" customWidth="1"/>
    <col min="4620" max="4620" width="5.42578125" style="20" customWidth="1"/>
    <col min="4621" max="4860" width="11.42578125" style="20"/>
    <col min="4861" max="4861" width="22.5703125" style="20" customWidth="1"/>
    <col min="4862" max="4862" width="5.140625" style="20" customWidth="1"/>
    <col min="4863" max="4863" width="4.42578125" style="20" customWidth="1"/>
    <col min="4864" max="4864" width="5.5703125" style="20" customWidth="1"/>
    <col min="4865" max="4865" width="1.7109375" style="20" customWidth="1"/>
    <col min="4866" max="4866" width="4.140625" style="20" bestFit="1" customWidth="1"/>
    <col min="4867" max="4867" width="4.42578125" style="20" customWidth="1"/>
    <col min="4868" max="4868" width="5.28515625" style="20" customWidth="1"/>
    <col min="4869" max="4869" width="1.7109375" style="20" customWidth="1"/>
    <col min="4870" max="4870" width="5.42578125" style="20" bestFit="1" customWidth="1"/>
    <col min="4871" max="4871" width="4.42578125" style="20" customWidth="1"/>
    <col min="4872" max="4872" width="5.42578125" style="20" customWidth="1"/>
    <col min="4873" max="4873" width="1.7109375" style="20" customWidth="1"/>
    <col min="4874" max="4875" width="5" style="20" customWidth="1"/>
    <col min="4876" max="4876" width="5.42578125" style="20" customWidth="1"/>
    <col min="4877" max="5116" width="11.42578125" style="20"/>
    <col min="5117" max="5117" width="22.5703125" style="20" customWidth="1"/>
    <col min="5118" max="5118" width="5.140625" style="20" customWidth="1"/>
    <col min="5119" max="5119" width="4.42578125" style="20" customWidth="1"/>
    <col min="5120" max="5120" width="5.5703125" style="20" customWidth="1"/>
    <col min="5121" max="5121" width="1.7109375" style="20" customWidth="1"/>
    <col min="5122" max="5122" width="4.140625" style="20" bestFit="1" customWidth="1"/>
    <col min="5123" max="5123" width="4.42578125" style="20" customWidth="1"/>
    <col min="5124" max="5124" width="5.28515625" style="20" customWidth="1"/>
    <col min="5125" max="5125" width="1.7109375" style="20" customWidth="1"/>
    <col min="5126" max="5126" width="5.42578125" style="20" bestFit="1" customWidth="1"/>
    <col min="5127" max="5127" width="4.42578125" style="20" customWidth="1"/>
    <col min="5128" max="5128" width="5.42578125" style="20" customWidth="1"/>
    <col min="5129" max="5129" width="1.7109375" style="20" customWidth="1"/>
    <col min="5130" max="5131" width="5" style="20" customWidth="1"/>
    <col min="5132" max="5132" width="5.42578125" style="20" customWidth="1"/>
    <col min="5133" max="5372" width="11.42578125" style="20"/>
    <col min="5373" max="5373" width="22.5703125" style="20" customWidth="1"/>
    <col min="5374" max="5374" width="5.140625" style="20" customWidth="1"/>
    <col min="5375" max="5375" width="4.42578125" style="20" customWidth="1"/>
    <col min="5376" max="5376" width="5.5703125" style="20" customWidth="1"/>
    <col min="5377" max="5377" width="1.7109375" style="20" customWidth="1"/>
    <col min="5378" max="5378" width="4.140625" style="20" bestFit="1" customWidth="1"/>
    <col min="5379" max="5379" width="4.42578125" style="20" customWidth="1"/>
    <col min="5380" max="5380" width="5.28515625" style="20" customWidth="1"/>
    <col min="5381" max="5381" width="1.7109375" style="20" customWidth="1"/>
    <col min="5382" max="5382" width="5.42578125" style="20" bestFit="1" customWidth="1"/>
    <col min="5383" max="5383" width="4.42578125" style="20" customWidth="1"/>
    <col min="5384" max="5384" width="5.42578125" style="20" customWidth="1"/>
    <col min="5385" max="5385" width="1.7109375" style="20" customWidth="1"/>
    <col min="5386" max="5387" width="5" style="20" customWidth="1"/>
    <col min="5388" max="5388" width="5.42578125" style="20" customWidth="1"/>
    <col min="5389" max="5628" width="11.42578125" style="20"/>
    <col min="5629" max="5629" width="22.5703125" style="20" customWidth="1"/>
    <col min="5630" max="5630" width="5.140625" style="20" customWidth="1"/>
    <col min="5631" max="5631" width="4.42578125" style="20" customWidth="1"/>
    <col min="5632" max="5632" width="5.5703125" style="20" customWidth="1"/>
    <col min="5633" max="5633" width="1.7109375" style="20" customWidth="1"/>
    <col min="5634" max="5634" width="4.140625" style="20" bestFit="1" customWidth="1"/>
    <col min="5635" max="5635" width="4.42578125" style="20" customWidth="1"/>
    <col min="5636" max="5636" width="5.28515625" style="20" customWidth="1"/>
    <col min="5637" max="5637" width="1.7109375" style="20" customWidth="1"/>
    <col min="5638" max="5638" width="5.42578125" style="20" bestFit="1" customWidth="1"/>
    <col min="5639" max="5639" width="4.42578125" style="20" customWidth="1"/>
    <col min="5640" max="5640" width="5.42578125" style="20" customWidth="1"/>
    <col min="5641" max="5641" width="1.7109375" style="20" customWidth="1"/>
    <col min="5642" max="5643" width="5" style="20" customWidth="1"/>
    <col min="5644" max="5644" width="5.42578125" style="20" customWidth="1"/>
    <col min="5645" max="5884" width="11.42578125" style="20"/>
    <col min="5885" max="5885" width="22.5703125" style="20" customWidth="1"/>
    <col min="5886" max="5886" width="5.140625" style="20" customWidth="1"/>
    <col min="5887" max="5887" width="4.42578125" style="20" customWidth="1"/>
    <col min="5888" max="5888" width="5.5703125" style="20" customWidth="1"/>
    <col min="5889" max="5889" width="1.7109375" style="20" customWidth="1"/>
    <col min="5890" max="5890" width="4.140625" style="20" bestFit="1" customWidth="1"/>
    <col min="5891" max="5891" width="4.42578125" style="20" customWidth="1"/>
    <col min="5892" max="5892" width="5.28515625" style="20" customWidth="1"/>
    <col min="5893" max="5893" width="1.7109375" style="20" customWidth="1"/>
    <col min="5894" max="5894" width="5.42578125" style="20" bestFit="1" customWidth="1"/>
    <col min="5895" max="5895" width="4.42578125" style="20" customWidth="1"/>
    <col min="5896" max="5896" width="5.42578125" style="20" customWidth="1"/>
    <col min="5897" max="5897" width="1.7109375" style="20" customWidth="1"/>
    <col min="5898" max="5899" width="5" style="20" customWidth="1"/>
    <col min="5900" max="5900" width="5.42578125" style="20" customWidth="1"/>
    <col min="5901" max="6140" width="11.42578125" style="20"/>
    <col min="6141" max="6141" width="22.5703125" style="20" customWidth="1"/>
    <col min="6142" max="6142" width="5.140625" style="20" customWidth="1"/>
    <col min="6143" max="6143" width="4.42578125" style="20" customWidth="1"/>
    <col min="6144" max="6144" width="5.5703125" style="20" customWidth="1"/>
    <col min="6145" max="6145" width="1.7109375" style="20" customWidth="1"/>
    <col min="6146" max="6146" width="4.140625" style="20" bestFit="1" customWidth="1"/>
    <col min="6147" max="6147" width="4.42578125" style="20" customWidth="1"/>
    <col min="6148" max="6148" width="5.28515625" style="20" customWidth="1"/>
    <col min="6149" max="6149" width="1.7109375" style="20" customWidth="1"/>
    <col min="6150" max="6150" width="5.42578125" style="20" bestFit="1" customWidth="1"/>
    <col min="6151" max="6151" width="4.42578125" style="20" customWidth="1"/>
    <col min="6152" max="6152" width="5.42578125" style="20" customWidth="1"/>
    <col min="6153" max="6153" width="1.7109375" style="20" customWidth="1"/>
    <col min="6154" max="6155" width="5" style="20" customWidth="1"/>
    <col min="6156" max="6156" width="5.42578125" style="20" customWidth="1"/>
    <col min="6157" max="6396" width="11.42578125" style="20"/>
    <col min="6397" max="6397" width="22.5703125" style="20" customWidth="1"/>
    <col min="6398" max="6398" width="5.140625" style="20" customWidth="1"/>
    <col min="6399" max="6399" width="4.42578125" style="20" customWidth="1"/>
    <col min="6400" max="6400" width="5.5703125" style="20" customWidth="1"/>
    <col min="6401" max="6401" width="1.7109375" style="20" customWidth="1"/>
    <col min="6402" max="6402" width="4.140625" style="20" bestFit="1" customWidth="1"/>
    <col min="6403" max="6403" width="4.42578125" style="20" customWidth="1"/>
    <col min="6404" max="6404" width="5.28515625" style="20" customWidth="1"/>
    <col min="6405" max="6405" width="1.7109375" style="20" customWidth="1"/>
    <col min="6406" max="6406" width="5.42578125" style="20" bestFit="1" customWidth="1"/>
    <col min="6407" max="6407" width="4.42578125" style="20" customWidth="1"/>
    <col min="6408" max="6408" width="5.42578125" style="20" customWidth="1"/>
    <col min="6409" max="6409" width="1.7109375" style="20" customWidth="1"/>
    <col min="6410" max="6411" width="5" style="20" customWidth="1"/>
    <col min="6412" max="6412" width="5.42578125" style="20" customWidth="1"/>
    <col min="6413" max="6652" width="11.42578125" style="20"/>
    <col min="6653" max="6653" width="22.5703125" style="20" customWidth="1"/>
    <col min="6654" max="6654" width="5.140625" style="20" customWidth="1"/>
    <col min="6655" max="6655" width="4.42578125" style="20" customWidth="1"/>
    <col min="6656" max="6656" width="5.5703125" style="20" customWidth="1"/>
    <col min="6657" max="6657" width="1.7109375" style="20" customWidth="1"/>
    <col min="6658" max="6658" width="4.140625" style="20" bestFit="1" customWidth="1"/>
    <col min="6659" max="6659" width="4.42578125" style="20" customWidth="1"/>
    <col min="6660" max="6660" width="5.28515625" style="20" customWidth="1"/>
    <col min="6661" max="6661" width="1.7109375" style="20" customWidth="1"/>
    <col min="6662" max="6662" width="5.42578125" style="20" bestFit="1" customWidth="1"/>
    <col min="6663" max="6663" width="4.42578125" style="20" customWidth="1"/>
    <col min="6664" max="6664" width="5.42578125" style="20" customWidth="1"/>
    <col min="6665" max="6665" width="1.7109375" style="20" customWidth="1"/>
    <col min="6666" max="6667" width="5" style="20" customWidth="1"/>
    <col min="6668" max="6668" width="5.42578125" style="20" customWidth="1"/>
    <col min="6669" max="6908" width="11.42578125" style="20"/>
    <col min="6909" max="6909" width="22.5703125" style="20" customWidth="1"/>
    <col min="6910" max="6910" width="5.140625" style="20" customWidth="1"/>
    <col min="6911" max="6911" width="4.42578125" style="20" customWidth="1"/>
    <col min="6912" max="6912" width="5.5703125" style="20" customWidth="1"/>
    <col min="6913" max="6913" width="1.7109375" style="20" customWidth="1"/>
    <col min="6914" max="6914" width="4.140625" style="20" bestFit="1" customWidth="1"/>
    <col min="6915" max="6915" width="4.42578125" style="20" customWidth="1"/>
    <col min="6916" max="6916" width="5.28515625" style="20" customWidth="1"/>
    <col min="6917" max="6917" width="1.7109375" style="20" customWidth="1"/>
    <col min="6918" max="6918" width="5.42578125" style="20" bestFit="1" customWidth="1"/>
    <col min="6919" max="6919" width="4.42578125" style="20" customWidth="1"/>
    <col min="6920" max="6920" width="5.42578125" style="20" customWidth="1"/>
    <col min="6921" max="6921" width="1.7109375" style="20" customWidth="1"/>
    <col min="6922" max="6923" width="5" style="20" customWidth="1"/>
    <col min="6924" max="6924" width="5.42578125" style="20" customWidth="1"/>
    <col min="6925" max="7164" width="11.42578125" style="20"/>
    <col min="7165" max="7165" width="22.5703125" style="20" customWidth="1"/>
    <col min="7166" max="7166" width="5.140625" style="20" customWidth="1"/>
    <col min="7167" max="7167" width="4.42578125" style="20" customWidth="1"/>
    <col min="7168" max="7168" width="5.5703125" style="20" customWidth="1"/>
    <col min="7169" max="7169" width="1.7109375" style="20" customWidth="1"/>
    <col min="7170" max="7170" width="4.140625" style="20" bestFit="1" customWidth="1"/>
    <col min="7171" max="7171" width="4.42578125" style="20" customWidth="1"/>
    <col min="7172" max="7172" width="5.28515625" style="20" customWidth="1"/>
    <col min="7173" max="7173" width="1.7109375" style="20" customWidth="1"/>
    <col min="7174" max="7174" width="5.42578125" style="20" bestFit="1" customWidth="1"/>
    <col min="7175" max="7175" width="4.42578125" style="20" customWidth="1"/>
    <col min="7176" max="7176" width="5.42578125" style="20" customWidth="1"/>
    <col min="7177" max="7177" width="1.7109375" style="20" customWidth="1"/>
    <col min="7178" max="7179" width="5" style="20" customWidth="1"/>
    <col min="7180" max="7180" width="5.42578125" style="20" customWidth="1"/>
    <col min="7181" max="7420" width="11.42578125" style="20"/>
    <col min="7421" max="7421" width="22.5703125" style="20" customWidth="1"/>
    <col min="7422" max="7422" width="5.140625" style="20" customWidth="1"/>
    <col min="7423" max="7423" width="4.42578125" style="20" customWidth="1"/>
    <col min="7424" max="7424" width="5.5703125" style="20" customWidth="1"/>
    <col min="7425" max="7425" width="1.7109375" style="20" customWidth="1"/>
    <col min="7426" max="7426" width="4.140625" style="20" bestFit="1" customWidth="1"/>
    <col min="7427" max="7427" width="4.42578125" style="20" customWidth="1"/>
    <col min="7428" max="7428" width="5.28515625" style="20" customWidth="1"/>
    <col min="7429" max="7429" width="1.7109375" style="20" customWidth="1"/>
    <col min="7430" max="7430" width="5.42578125" style="20" bestFit="1" customWidth="1"/>
    <col min="7431" max="7431" width="4.42578125" style="20" customWidth="1"/>
    <col min="7432" max="7432" width="5.42578125" style="20" customWidth="1"/>
    <col min="7433" max="7433" width="1.7109375" style="20" customWidth="1"/>
    <col min="7434" max="7435" width="5" style="20" customWidth="1"/>
    <col min="7436" max="7436" width="5.42578125" style="20" customWidth="1"/>
    <col min="7437" max="7676" width="11.42578125" style="20"/>
    <col min="7677" max="7677" width="22.5703125" style="20" customWidth="1"/>
    <col min="7678" max="7678" width="5.140625" style="20" customWidth="1"/>
    <col min="7679" max="7679" width="4.42578125" style="20" customWidth="1"/>
    <col min="7680" max="7680" width="5.5703125" style="20" customWidth="1"/>
    <col min="7681" max="7681" width="1.7109375" style="20" customWidth="1"/>
    <col min="7682" max="7682" width="4.140625" style="20" bestFit="1" customWidth="1"/>
    <col min="7683" max="7683" width="4.42578125" style="20" customWidth="1"/>
    <col min="7684" max="7684" width="5.28515625" style="20" customWidth="1"/>
    <col min="7685" max="7685" width="1.7109375" style="20" customWidth="1"/>
    <col min="7686" max="7686" width="5.42578125" style="20" bestFit="1" customWidth="1"/>
    <col min="7687" max="7687" width="4.42578125" style="20" customWidth="1"/>
    <col min="7688" max="7688" width="5.42578125" style="20" customWidth="1"/>
    <col min="7689" max="7689" width="1.7109375" style="20" customWidth="1"/>
    <col min="7690" max="7691" width="5" style="20" customWidth="1"/>
    <col min="7692" max="7692" width="5.42578125" style="20" customWidth="1"/>
    <col min="7693" max="7932" width="11.42578125" style="20"/>
    <col min="7933" max="7933" width="22.5703125" style="20" customWidth="1"/>
    <col min="7934" max="7934" width="5.140625" style="20" customWidth="1"/>
    <col min="7935" max="7935" width="4.42578125" style="20" customWidth="1"/>
    <col min="7936" max="7936" width="5.5703125" style="20" customWidth="1"/>
    <col min="7937" max="7937" width="1.7109375" style="20" customWidth="1"/>
    <col min="7938" max="7938" width="4.140625" style="20" bestFit="1" customWidth="1"/>
    <col min="7939" max="7939" width="4.42578125" style="20" customWidth="1"/>
    <col min="7940" max="7940" width="5.28515625" style="20" customWidth="1"/>
    <col min="7941" max="7941" width="1.7109375" style="20" customWidth="1"/>
    <col min="7942" max="7942" width="5.42578125" style="20" bestFit="1" customWidth="1"/>
    <col min="7943" max="7943" width="4.42578125" style="20" customWidth="1"/>
    <col min="7944" max="7944" width="5.42578125" style="20" customWidth="1"/>
    <col min="7945" max="7945" width="1.7109375" style="20" customWidth="1"/>
    <col min="7946" max="7947" width="5" style="20" customWidth="1"/>
    <col min="7948" max="7948" width="5.42578125" style="20" customWidth="1"/>
    <col min="7949" max="8188" width="11.42578125" style="20"/>
    <col min="8189" max="8189" width="22.5703125" style="20" customWidth="1"/>
    <col min="8190" max="8190" width="5.140625" style="20" customWidth="1"/>
    <col min="8191" max="8191" width="4.42578125" style="20" customWidth="1"/>
    <col min="8192" max="8192" width="5.5703125" style="20" customWidth="1"/>
    <col min="8193" max="8193" width="1.7109375" style="20" customWidth="1"/>
    <col min="8194" max="8194" width="4.140625" style="20" bestFit="1" customWidth="1"/>
    <col min="8195" max="8195" width="4.42578125" style="20" customWidth="1"/>
    <col min="8196" max="8196" width="5.28515625" style="20" customWidth="1"/>
    <col min="8197" max="8197" width="1.7109375" style="20" customWidth="1"/>
    <col min="8198" max="8198" width="5.42578125" style="20" bestFit="1" customWidth="1"/>
    <col min="8199" max="8199" width="4.42578125" style="20" customWidth="1"/>
    <col min="8200" max="8200" width="5.42578125" style="20" customWidth="1"/>
    <col min="8201" max="8201" width="1.7109375" style="20" customWidth="1"/>
    <col min="8202" max="8203" width="5" style="20" customWidth="1"/>
    <col min="8204" max="8204" width="5.42578125" style="20" customWidth="1"/>
    <col min="8205" max="8444" width="11.42578125" style="20"/>
    <col min="8445" max="8445" width="22.5703125" style="20" customWidth="1"/>
    <col min="8446" max="8446" width="5.140625" style="20" customWidth="1"/>
    <col min="8447" max="8447" width="4.42578125" style="20" customWidth="1"/>
    <col min="8448" max="8448" width="5.5703125" style="20" customWidth="1"/>
    <col min="8449" max="8449" width="1.7109375" style="20" customWidth="1"/>
    <col min="8450" max="8450" width="4.140625" style="20" bestFit="1" customWidth="1"/>
    <col min="8451" max="8451" width="4.42578125" style="20" customWidth="1"/>
    <col min="8452" max="8452" width="5.28515625" style="20" customWidth="1"/>
    <col min="8453" max="8453" width="1.7109375" style="20" customWidth="1"/>
    <col min="8454" max="8454" width="5.42578125" style="20" bestFit="1" customWidth="1"/>
    <col min="8455" max="8455" width="4.42578125" style="20" customWidth="1"/>
    <col min="8456" max="8456" width="5.42578125" style="20" customWidth="1"/>
    <col min="8457" max="8457" width="1.7109375" style="20" customWidth="1"/>
    <col min="8458" max="8459" width="5" style="20" customWidth="1"/>
    <col min="8460" max="8460" width="5.42578125" style="20" customWidth="1"/>
    <col min="8461" max="8700" width="11.42578125" style="20"/>
    <col min="8701" max="8701" width="22.5703125" style="20" customWidth="1"/>
    <col min="8702" max="8702" width="5.140625" style="20" customWidth="1"/>
    <col min="8703" max="8703" width="4.42578125" style="20" customWidth="1"/>
    <col min="8704" max="8704" width="5.5703125" style="20" customWidth="1"/>
    <col min="8705" max="8705" width="1.7109375" style="20" customWidth="1"/>
    <col min="8706" max="8706" width="4.140625" style="20" bestFit="1" customWidth="1"/>
    <col min="8707" max="8707" width="4.42578125" style="20" customWidth="1"/>
    <col min="8708" max="8708" width="5.28515625" style="20" customWidth="1"/>
    <col min="8709" max="8709" width="1.7109375" style="20" customWidth="1"/>
    <col min="8710" max="8710" width="5.42578125" style="20" bestFit="1" customWidth="1"/>
    <col min="8711" max="8711" width="4.42578125" style="20" customWidth="1"/>
    <col min="8712" max="8712" width="5.42578125" style="20" customWidth="1"/>
    <col min="8713" max="8713" width="1.7109375" style="20" customWidth="1"/>
    <col min="8714" max="8715" width="5" style="20" customWidth="1"/>
    <col min="8716" max="8716" width="5.42578125" style="20" customWidth="1"/>
    <col min="8717" max="8956" width="11.42578125" style="20"/>
    <col min="8957" max="8957" width="22.5703125" style="20" customWidth="1"/>
    <col min="8958" max="8958" width="5.140625" style="20" customWidth="1"/>
    <col min="8959" max="8959" width="4.42578125" style="20" customWidth="1"/>
    <col min="8960" max="8960" width="5.5703125" style="20" customWidth="1"/>
    <col min="8961" max="8961" width="1.7109375" style="20" customWidth="1"/>
    <col min="8962" max="8962" width="4.140625" style="20" bestFit="1" customWidth="1"/>
    <col min="8963" max="8963" width="4.42578125" style="20" customWidth="1"/>
    <col min="8964" max="8964" width="5.28515625" style="20" customWidth="1"/>
    <col min="8965" max="8965" width="1.7109375" style="20" customWidth="1"/>
    <col min="8966" max="8966" width="5.42578125" style="20" bestFit="1" customWidth="1"/>
    <col min="8967" max="8967" width="4.42578125" style="20" customWidth="1"/>
    <col min="8968" max="8968" width="5.42578125" style="20" customWidth="1"/>
    <col min="8969" max="8969" width="1.7109375" style="20" customWidth="1"/>
    <col min="8970" max="8971" width="5" style="20" customWidth="1"/>
    <col min="8972" max="8972" width="5.42578125" style="20" customWidth="1"/>
    <col min="8973" max="9212" width="11.42578125" style="20"/>
    <col min="9213" max="9213" width="22.5703125" style="20" customWidth="1"/>
    <col min="9214" max="9214" width="5.140625" style="20" customWidth="1"/>
    <col min="9215" max="9215" width="4.42578125" style="20" customWidth="1"/>
    <col min="9216" max="9216" width="5.5703125" style="20" customWidth="1"/>
    <col min="9217" max="9217" width="1.7109375" style="20" customWidth="1"/>
    <col min="9218" max="9218" width="4.140625" style="20" bestFit="1" customWidth="1"/>
    <col min="9219" max="9219" width="4.42578125" style="20" customWidth="1"/>
    <col min="9220" max="9220" width="5.28515625" style="20" customWidth="1"/>
    <col min="9221" max="9221" width="1.7109375" style="20" customWidth="1"/>
    <col min="9222" max="9222" width="5.42578125" style="20" bestFit="1" customWidth="1"/>
    <col min="9223" max="9223" width="4.42578125" style="20" customWidth="1"/>
    <col min="9224" max="9224" width="5.42578125" style="20" customWidth="1"/>
    <col min="9225" max="9225" width="1.7109375" style="20" customWidth="1"/>
    <col min="9226" max="9227" width="5" style="20" customWidth="1"/>
    <col min="9228" max="9228" width="5.42578125" style="20" customWidth="1"/>
    <col min="9229" max="9468" width="11.42578125" style="20"/>
    <col min="9469" max="9469" width="22.5703125" style="20" customWidth="1"/>
    <col min="9470" max="9470" width="5.140625" style="20" customWidth="1"/>
    <col min="9471" max="9471" width="4.42578125" style="20" customWidth="1"/>
    <col min="9472" max="9472" width="5.5703125" style="20" customWidth="1"/>
    <col min="9473" max="9473" width="1.7109375" style="20" customWidth="1"/>
    <col min="9474" max="9474" width="4.140625" style="20" bestFit="1" customWidth="1"/>
    <col min="9475" max="9475" width="4.42578125" style="20" customWidth="1"/>
    <col min="9476" max="9476" width="5.28515625" style="20" customWidth="1"/>
    <col min="9477" max="9477" width="1.7109375" style="20" customWidth="1"/>
    <col min="9478" max="9478" width="5.42578125" style="20" bestFit="1" customWidth="1"/>
    <col min="9479" max="9479" width="4.42578125" style="20" customWidth="1"/>
    <col min="9480" max="9480" width="5.42578125" style="20" customWidth="1"/>
    <col min="9481" max="9481" width="1.7109375" style="20" customWidth="1"/>
    <col min="9482" max="9483" width="5" style="20" customWidth="1"/>
    <col min="9484" max="9484" width="5.42578125" style="20" customWidth="1"/>
    <col min="9485" max="9724" width="11.42578125" style="20"/>
    <col min="9725" max="9725" width="22.5703125" style="20" customWidth="1"/>
    <col min="9726" max="9726" width="5.140625" style="20" customWidth="1"/>
    <col min="9727" max="9727" width="4.42578125" style="20" customWidth="1"/>
    <col min="9728" max="9728" width="5.5703125" style="20" customWidth="1"/>
    <col min="9729" max="9729" width="1.7109375" style="20" customWidth="1"/>
    <col min="9730" max="9730" width="4.140625" style="20" bestFit="1" customWidth="1"/>
    <col min="9731" max="9731" width="4.42578125" style="20" customWidth="1"/>
    <col min="9732" max="9732" width="5.28515625" style="20" customWidth="1"/>
    <col min="9733" max="9733" width="1.7109375" style="20" customWidth="1"/>
    <col min="9734" max="9734" width="5.42578125" style="20" bestFit="1" customWidth="1"/>
    <col min="9735" max="9735" width="4.42578125" style="20" customWidth="1"/>
    <col min="9736" max="9736" width="5.42578125" style="20" customWidth="1"/>
    <col min="9737" max="9737" width="1.7109375" style="20" customWidth="1"/>
    <col min="9738" max="9739" width="5" style="20" customWidth="1"/>
    <col min="9740" max="9740" width="5.42578125" style="20" customWidth="1"/>
    <col min="9741" max="9980" width="11.42578125" style="20"/>
    <col min="9981" max="9981" width="22.5703125" style="20" customWidth="1"/>
    <col min="9982" max="9982" width="5.140625" style="20" customWidth="1"/>
    <col min="9983" max="9983" width="4.42578125" style="20" customWidth="1"/>
    <col min="9984" max="9984" width="5.5703125" style="20" customWidth="1"/>
    <col min="9985" max="9985" width="1.7109375" style="20" customWidth="1"/>
    <col min="9986" max="9986" width="4.140625" style="20" bestFit="1" customWidth="1"/>
    <col min="9987" max="9987" width="4.42578125" style="20" customWidth="1"/>
    <col min="9988" max="9988" width="5.28515625" style="20" customWidth="1"/>
    <col min="9989" max="9989" width="1.7109375" style="20" customWidth="1"/>
    <col min="9990" max="9990" width="5.42578125" style="20" bestFit="1" customWidth="1"/>
    <col min="9991" max="9991" width="4.42578125" style="20" customWidth="1"/>
    <col min="9992" max="9992" width="5.42578125" style="20" customWidth="1"/>
    <col min="9993" max="9993" width="1.7109375" style="20" customWidth="1"/>
    <col min="9994" max="9995" width="5" style="20" customWidth="1"/>
    <col min="9996" max="9996" width="5.42578125" style="20" customWidth="1"/>
    <col min="9997" max="10236" width="11.42578125" style="20"/>
    <col min="10237" max="10237" width="22.5703125" style="20" customWidth="1"/>
    <col min="10238" max="10238" width="5.140625" style="20" customWidth="1"/>
    <col min="10239" max="10239" width="4.42578125" style="20" customWidth="1"/>
    <col min="10240" max="10240" width="5.5703125" style="20" customWidth="1"/>
    <col min="10241" max="10241" width="1.7109375" style="20" customWidth="1"/>
    <col min="10242" max="10242" width="4.140625" style="20" bestFit="1" customWidth="1"/>
    <col min="10243" max="10243" width="4.42578125" style="20" customWidth="1"/>
    <col min="10244" max="10244" width="5.28515625" style="20" customWidth="1"/>
    <col min="10245" max="10245" width="1.7109375" style="20" customWidth="1"/>
    <col min="10246" max="10246" width="5.42578125" style="20" bestFit="1" customWidth="1"/>
    <col min="10247" max="10247" width="4.42578125" style="20" customWidth="1"/>
    <col min="10248" max="10248" width="5.42578125" style="20" customWidth="1"/>
    <col min="10249" max="10249" width="1.7109375" style="20" customWidth="1"/>
    <col min="10250" max="10251" width="5" style="20" customWidth="1"/>
    <col min="10252" max="10252" width="5.42578125" style="20" customWidth="1"/>
    <col min="10253" max="10492" width="11.42578125" style="20"/>
    <col min="10493" max="10493" width="22.5703125" style="20" customWidth="1"/>
    <col min="10494" max="10494" width="5.140625" style="20" customWidth="1"/>
    <col min="10495" max="10495" width="4.42578125" style="20" customWidth="1"/>
    <col min="10496" max="10496" width="5.5703125" style="20" customWidth="1"/>
    <col min="10497" max="10497" width="1.7109375" style="20" customWidth="1"/>
    <col min="10498" max="10498" width="4.140625" style="20" bestFit="1" customWidth="1"/>
    <col min="10499" max="10499" width="4.42578125" style="20" customWidth="1"/>
    <col min="10500" max="10500" width="5.28515625" style="20" customWidth="1"/>
    <col min="10501" max="10501" width="1.7109375" style="20" customWidth="1"/>
    <col min="10502" max="10502" width="5.42578125" style="20" bestFit="1" customWidth="1"/>
    <col min="10503" max="10503" width="4.42578125" style="20" customWidth="1"/>
    <col min="10504" max="10504" width="5.42578125" style="20" customWidth="1"/>
    <col min="10505" max="10505" width="1.7109375" style="20" customWidth="1"/>
    <col min="10506" max="10507" width="5" style="20" customWidth="1"/>
    <col min="10508" max="10508" width="5.42578125" style="20" customWidth="1"/>
    <col min="10509" max="10748" width="11.42578125" style="20"/>
    <col min="10749" max="10749" width="22.5703125" style="20" customWidth="1"/>
    <col min="10750" max="10750" width="5.140625" style="20" customWidth="1"/>
    <col min="10751" max="10751" width="4.42578125" style="20" customWidth="1"/>
    <col min="10752" max="10752" width="5.5703125" style="20" customWidth="1"/>
    <col min="10753" max="10753" width="1.7109375" style="20" customWidth="1"/>
    <col min="10754" max="10754" width="4.140625" style="20" bestFit="1" customWidth="1"/>
    <col min="10755" max="10755" width="4.42578125" style="20" customWidth="1"/>
    <col min="10756" max="10756" width="5.28515625" style="20" customWidth="1"/>
    <col min="10757" max="10757" width="1.7109375" style="20" customWidth="1"/>
    <col min="10758" max="10758" width="5.42578125" style="20" bestFit="1" customWidth="1"/>
    <col min="10759" max="10759" width="4.42578125" style="20" customWidth="1"/>
    <col min="10760" max="10760" width="5.42578125" style="20" customWidth="1"/>
    <col min="10761" max="10761" width="1.7109375" style="20" customWidth="1"/>
    <col min="10762" max="10763" width="5" style="20" customWidth="1"/>
    <col min="10764" max="10764" width="5.42578125" style="20" customWidth="1"/>
    <col min="10765" max="11004" width="11.42578125" style="20"/>
    <col min="11005" max="11005" width="22.5703125" style="20" customWidth="1"/>
    <col min="11006" max="11006" width="5.140625" style="20" customWidth="1"/>
    <col min="11007" max="11007" width="4.42578125" style="20" customWidth="1"/>
    <col min="11008" max="11008" width="5.5703125" style="20" customWidth="1"/>
    <col min="11009" max="11009" width="1.7109375" style="20" customWidth="1"/>
    <col min="11010" max="11010" width="4.140625" style="20" bestFit="1" customWidth="1"/>
    <col min="11011" max="11011" width="4.42578125" style="20" customWidth="1"/>
    <col min="11012" max="11012" width="5.28515625" style="20" customWidth="1"/>
    <col min="11013" max="11013" width="1.7109375" style="20" customWidth="1"/>
    <col min="11014" max="11014" width="5.42578125" style="20" bestFit="1" customWidth="1"/>
    <col min="11015" max="11015" width="4.42578125" style="20" customWidth="1"/>
    <col min="11016" max="11016" width="5.42578125" style="20" customWidth="1"/>
    <col min="11017" max="11017" width="1.7109375" style="20" customWidth="1"/>
    <col min="11018" max="11019" width="5" style="20" customWidth="1"/>
    <col min="11020" max="11020" width="5.42578125" style="20" customWidth="1"/>
    <col min="11021" max="11260" width="11.42578125" style="20"/>
    <col min="11261" max="11261" width="22.5703125" style="20" customWidth="1"/>
    <col min="11262" max="11262" width="5.140625" style="20" customWidth="1"/>
    <col min="11263" max="11263" width="4.42578125" style="20" customWidth="1"/>
    <col min="11264" max="11264" width="5.5703125" style="20" customWidth="1"/>
    <col min="11265" max="11265" width="1.7109375" style="20" customWidth="1"/>
    <col min="11266" max="11266" width="4.140625" style="20" bestFit="1" customWidth="1"/>
    <col min="11267" max="11267" width="4.42578125" style="20" customWidth="1"/>
    <col min="11268" max="11268" width="5.28515625" style="20" customWidth="1"/>
    <col min="11269" max="11269" width="1.7109375" style="20" customWidth="1"/>
    <col min="11270" max="11270" width="5.42578125" style="20" bestFit="1" customWidth="1"/>
    <col min="11271" max="11271" width="4.42578125" style="20" customWidth="1"/>
    <col min="11272" max="11272" width="5.42578125" style="20" customWidth="1"/>
    <col min="11273" max="11273" width="1.7109375" style="20" customWidth="1"/>
    <col min="11274" max="11275" width="5" style="20" customWidth="1"/>
    <col min="11276" max="11276" width="5.42578125" style="20" customWidth="1"/>
    <col min="11277" max="11516" width="11.42578125" style="20"/>
    <col min="11517" max="11517" width="22.5703125" style="20" customWidth="1"/>
    <col min="11518" max="11518" width="5.140625" style="20" customWidth="1"/>
    <col min="11519" max="11519" width="4.42578125" style="20" customWidth="1"/>
    <col min="11520" max="11520" width="5.5703125" style="20" customWidth="1"/>
    <col min="11521" max="11521" width="1.7109375" style="20" customWidth="1"/>
    <col min="11522" max="11522" width="4.140625" style="20" bestFit="1" customWidth="1"/>
    <col min="11523" max="11523" width="4.42578125" style="20" customWidth="1"/>
    <col min="11524" max="11524" width="5.28515625" style="20" customWidth="1"/>
    <col min="11525" max="11525" width="1.7109375" style="20" customWidth="1"/>
    <col min="11526" max="11526" width="5.42578125" style="20" bestFit="1" customWidth="1"/>
    <col min="11527" max="11527" width="4.42578125" style="20" customWidth="1"/>
    <col min="11528" max="11528" width="5.42578125" style="20" customWidth="1"/>
    <col min="11529" max="11529" width="1.7109375" style="20" customWidth="1"/>
    <col min="11530" max="11531" width="5" style="20" customWidth="1"/>
    <col min="11532" max="11532" width="5.42578125" style="20" customWidth="1"/>
    <col min="11533" max="11772" width="11.42578125" style="20"/>
    <col min="11773" max="11773" width="22.5703125" style="20" customWidth="1"/>
    <col min="11774" max="11774" width="5.140625" style="20" customWidth="1"/>
    <col min="11775" max="11775" width="4.42578125" style="20" customWidth="1"/>
    <col min="11776" max="11776" width="5.5703125" style="20" customWidth="1"/>
    <col min="11777" max="11777" width="1.7109375" style="20" customWidth="1"/>
    <col min="11778" max="11778" width="4.140625" style="20" bestFit="1" customWidth="1"/>
    <col min="11779" max="11779" width="4.42578125" style="20" customWidth="1"/>
    <col min="11780" max="11780" width="5.28515625" style="20" customWidth="1"/>
    <col min="11781" max="11781" width="1.7109375" style="20" customWidth="1"/>
    <col min="11782" max="11782" width="5.42578125" style="20" bestFit="1" customWidth="1"/>
    <col min="11783" max="11783" width="4.42578125" style="20" customWidth="1"/>
    <col min="11784" max="11784" width="5.42578125" style="20" customWidth="1"/>
    <col min="11785" max="11785" width="1.7109375" style="20" customWidth="1"/>
    <col min="11786" max="11787" width="5" style="20" customWidth="1"/>
    <col min="11788" max="11788" width="5.42578125" style="20" customWidth="1"/>
    <col min="11789" max="12028" width="11.42578125" style="20"/>
    <col min="12029" max="12029" width="22.5703125" style="20" customWidth="1"/>
    <col min="12030" max="12030" width="5.140625" style="20" customWidth="1"/>
    <col min="12031" max="12031" width="4.42578125" style="20" customWidth="1"/>
    <col min="12032" max="12032" width="5.5703125" style="20" customWidth="1"/>
    <col min="12033" max="12033" width="1.7109375" style="20" customWidth="1"/>
    <col min="12034" max="12034" width="4.140625" style="20" bestFit="1" customWidth="1"/>
    <col min="12035" max="12035" width="4.42578125" style="20" customWidth="1"/>
    <col min="12036" max="12036" width="5.28515625" style="20" customWidth="1"/>
    <col min="12037" max="12037" width="1.7109375" style="20" customWidth="1"/>
    <col min="12038" max="12038" width="5.42578125" style="20" bestFit="1" customWidth="1"/>
    <col min="12039" max="12039" width="4.42578125" style="20" customWidth="1"/>
    <col min="12040" max="12040" width="5.42578125" style="20" customWidth="1"/>
    <col min="12041" max="12041" width="1.7109375" style="20" customWidth="1"/>
    <col min="12042" max="12043" width="5" style="20" customWidth="1"/>
    <col min="12044" max="12044" width="5.42578125" style="20" customWidth="1"/>
    <col min="12045" max="12284" width="11.42578125" style="20"/>
    <col min="12285" max="12285" width="22.5703125" style="20" customWidth="1"/>
    <col min="12286" max="12286" width="5.140625" style="20" customWidth="1"/>
    <col min="12287" max="12287" width="4.42578125" style="20" customWidth="1"/>
    <col min="12288" max="12288" width="5.5703125" style="20" customWidth="1"/>
    <col min="12289" max="12289" width="1.7109375" style="20" customWidth="1"/>
    <col min="12290" max="12290" width="4.140625" style="20" bestFit="1" customWidth="1"/>
    <col min="12291" max="12291" width="4.42578125" style="20" customWidth="1"/>
    <col min="12292" max="12292" width="5.28515625" style="20" customWidth="1"/>
    <col min="12293" max="12293" width="1.7109375" style="20" customWidth="1"/>
    <col min="12294" max="12294" width="5.42578125" style="20" bestFit="1" customWidth="1"/>
    <col min="12295" max="12295" width="4.42578125" style="20" customWidth="1"/>
    <col min="12296" max="12296" width="5.42578125" style="20" customWidth="1"/>
    <col min="12297" max="12297" width="1.7109375" style="20" customWidth="1"/>
    <col min="12298" max="12299" width="5" style="20" customWidth="1"/>
    <col min="12300" max="12300" width="5.42578125" style="20" customWidth="1"/>
    <col min="12301" max="12540" width="11.42578125" style="20"/>
    <col min="12541" max="12541" width="22.5703125" style="20" customWidth="1"/>
    <col min="12542" max="12542" width="5.140625" style="20" customWidth="1"/>
    <col min="12543" max="12543" width="4.42578125" style="20" customWidth="1"/>
    <col min="12544" max="12544" width="5.5703125" style="20" customWidth="1"/>
    <col min="12545" max="12545" width="1.7109375" style="20" customWidth="1"/>
    <col min="12546" max="12546" width="4.140625" style="20" bestFit="1" customWidth="1"/>
    <col min="12547" max="12547" width="4.42578125" style="20" customWidth="1"/>
    <col min="12548" max="12548" width="5.28515625" style="20" customWidth="1"/>
    <col min="12549" max="12549" width="1.7109375" style="20" customWidth="1"/>
    <col min="12550" max="12550" width="5.42578125" style="20" bestFit="1" customWidth="1"/>
    <col min="12551" max="12551" width="4.42578125" style="20" customWidth="1"/>
    <col min="12552" max="12552" width="5.42578125" style="20" customWidth="1"/>
    <col min="12553" max="12553" width="1.7109375" style="20" customWidth="1"/>
    <col min="12554" max="12555" width="5" style="20" customWidth="1"/>
    <col min="12556" max="12556" width="5.42578125" style="20" customWidth="1"/>
    <col min="12557" max="12796" width="11.42578125" style="20"/>
    <col min="12797" max="12797" width="22.5703125" style="20" customWidth="1"/>
    <col min="12798" max="12798" width="5.140625" style="20" customWidth="1"/>
    <col min="12799" max="12799" width="4.42578125" style="20" customWidth="1"/>
    <col min="12800" max="12800" width="5.5703125" style="20" customWidth="1"/>
    <col min="12801" max="12801" width="1.7109375" style="20" customWidth="1"/>
    <col min="12802" max="12802" width="4.140625" style="20" bestFit="1" customWidth="1"/>
    <col min="12803" max="12803" width="4.42578125" style="20" customWidth="1"/>
    <col min="12804" max="12804" width="5.28515625" style="20" customWidth="1"/>
    <col min="12805" max="12805" width="1.7109375" style="20" customWidth="1"/>
    <col min="12806" max="12806" width="5.42578125" style="20" bestFit="1" customWidth="1"/>
    <col min="12807" max="12807" width="4.42578125" style="20" customWidth="1"/>
    <col min="12808" max="12808" width="5.42578125" style="20" customWidth="1"/>
    <col min="12809" max="12809" width="1.7109375" style="20" customWidth="1"/>
    <col min="12810" max="12811" width="5" style="20" customWidth="1"/>
    <col min="12812" max="12812" width="5.42578125" style="20" customWidth="1"/>
    <col min="12813" max="13052" width="11.42578125" style="20"/>
    <col min="13053" max="13053" width="22.5703125" style="20" customWidth="1"/>
    <col min="13054" max="13054" width="5.140625" style="20" customWidth="1"/>
    <col min="13055" max="13055" width="4.42578125" style="20" customWidth="1"/>
    <col min="13056" max="13056" width="5.5703125" style="20" customWidth="1"/>
    <col min="13057" max="13057" width="1.7109375" style="20" customWidth="1"/>
    <col min="13058" max="13058" width="4.140625" style="20" bestFit="1" customWidth="1"/>
    <col min="13059" max="13059" width="4.42578125" style="20" customWidth="1"/>
    <col min="13060" max="13060" width="5.28515625" style="20" customWidth="1"/>
    <col min="13061" max="13061" width="1.7109375" style="20" customWidth="1"/>
    <col min="13062" max="13062" width="5.42578125" style="20" bestFit="1" customWidth="1"/>
    <col min="13063" max="13063" width="4.42578125" style="20" customWidth="1"/>
    <col min="13064" max="13064" width="5.42578125" style="20" customWidth="1"/>
    <col min="13065" max="13065" width="1.7109375" style="20" customWidth="1"/>
    <col min="13066" max="13067" width="5" style="20" customWidth="1"/>
    <col min="13068" max="13068" width="5.42578125" style="20" customWidth="1"/>
    <col min="13069" max="13308" width="11.42578125" style="20"/>
    <col min="13309" max="13309" width="22.5703125" style="20" customWidth="1"/>
    <col min="13310" max="13310" width="5.140625" style="20" customWidth="1"/>
    <col min="13311" max="13311" width="4.42578125" style="20" customWidth="1"/>
    <col min="13312" max="13312" width="5.5703125" style="20" customWidth="1"/>
    <col min="13313" max="13313" width="1.7109375" style="20" customWidth="1"/>
    <col min="13314" max="13314" width="4.140625" style="20" bestFit="1" customWidth="1"/>
    <col min="13315" max="13315" width="4.42578125" style="20" customWidth="1"/>
    <col min="13316" max="13316" width="5.28515625" style="20" customWidth="1"/>
    <col min="13317" max="13317" width="1.7109375" style="20" customWidth="1"/>
    <col min="13318" max="13318" width="5.42578125" style="20" bestFit="1" customWidth="1"/>
    <col min="13319" max="13319" width="4.42578125" style="20" customWidth="1"/>
    <col min="13320" max="13320" width="5.42578125" style="20" customWidth="1"/>
    <col min="13321" max="13321" width="1.7109375" style="20" customWidth="1"/>
    <col min="13322" max="13323" width="5" style="20" customWidth="1"/>
    <col min="13324" max="13324" width="5.42578125" style="20" customWidth="1"/>
    <col min="13325" max="13564" width="11.42578125" style="20"/>
    <col min="13565" max="13565" width="22.5703125" style="20" customWidth="1"/>
    <col min="13566" max="13566" width="5.140625" style="20" customWidth="1"/>
    <col min="13567" max="13567" width="4.42578125" style="20" customWidth="1"/>
    <col min="13568" max="13568" width="5.5703125" style="20" customWidth="1"/>
    <col min="13569" max="13569" width="1.7109375" style="20" customWidth="1"/>
    <col min="13570" max="13570" width="4.140625" style="20" bestFit="1" customWidth="1"/>
    <col min="13571" max="13571" width="4.42578125" style="20" customWidth="1"/>
    <col min="13572" max="13572" width="5.28515625" style="20" customWidth="1"/>
    <col min="13573" max="13573" width="1.7109375" style="20" customWidth="1"/>
    <col min="13574" max="13574" width="5.42578125" style="20" bestFit="1" customWidth="1"/>
    <col min="13575" max="13575" width="4.42578125" style="20" customWidth="1"/>
    <col min="13576" max="13576" width="5.42578125" style="20" customWidth="1"/>
    <col min="13577" max="13577" width="1.7109375" style="20" customWidth="1"/>
    <col min="13578" max="13579" width="5" style="20" customWidth="1"/>
    <col min="13580" max="13580" width="5.42578125" style="20" customWidth="1"/>
    <col min="13581" max="13820" width="11.42578125" style="20"/>
    <col min="13821" max="13821" width="22.5703125" style="20" customWidth="1"/>
    <col min="13822" max="13822" width="5.140625" style="20" customWidth="1"/>
    <col min="13823" max="13823" width="4.42578125" style="20" customWidth="1"/>
    <col min="13824" max="13824" width="5.5703125" style="20" customWidth="1"/>
    <col min="13825" max="13825" width="1.7109375" style="20" customWidth="1"/>
    <col min="13826" max="13826" width="4.140625" style="20" bestFit="1" customWidth="1"/>
    <col min="13827" max="13827" width="4.42578125" style="20" customWidth="1"/>
    <col min="13828" max="13828" width="5.28515625" style="20" customWidth="1"/>
    <col min="13829" max="13829" width="1.7109375" style="20" customWidth="1"/>
    <col min="13830" max="13830" width="5.42578125" style="20" bestFit="1" customWidth="1"/>
    <col min="13831" max="13831" width="4.42578125" style="20" customWidth="1"/>
    <col min="13832" max="13832" width="5.42578125" style="20" customWidth="1"/>
    <col min="13833" max="13833" width="1.7109375" style="20" customWidth="1"/>
    <col min="13834" max="13835" width="5" style="20" customWidth="1"/>
    <col min="13836" max="13836" width="5.42578125" style="20" customWidth="1"/>
    <col min="13837" max="14076" width="11.42578125" style="20"/>
    <col min="14077" max="14077" width="22.5703125" style="20" customWidth="1"/>
    <col min="14078" max="14078" width="5.140625" style="20" customWidth="1"/>
    <col min="14079" max="14079" width="4.42578125" style="20" customWidth="1"/>
    <col min="14080" max="14080" width="5.5703125" style="20" customWidth="1"/>
    <col min="14081" max="14081" width="1.7109375" style="20" customWidth="1"/>
    <col min="14082" max="14082" width="4.140625" style="20" bestFit="1" customWidth="1"/>
    <col min="14083" max="14083" width="4.42578125" style="20" customWidth="1"/>
    <col min="14084" max="14084" width="5.28515625" style="20" customWidth="1"/>
    <col min="14085" max="14085" width="1.7109375" style="20" customWidth="1"/>
    <col min="14086" max="14086" width="5.42578125" style="20" bestFit="1" customWidth="1"/>
    <col min="14087" max="14087" width="4.42578125" style="20" customWidth="1"/>
    <col min="14088" max="14088" width="5.42578125" style="20" customWidth="1"/>
    <col min="14089" max="14089" width="1.7109375" style="20" customWidth="1"/>
    <col min="14090" max="14091" width="5" style="20" customWidth="1"/>
    <col min="14092" max="14092" width="5.42578125" style="20" customWidth="1"/>
    <col min="14093" max="14332" width="11.42578125" style="20"/>
    <col min="14333" max="14333" width="22.5703125" style="20" customWidth="1"/>
    <col min="14334" max="14334" width="5.140625" style="20" customWidth="1"/>
    <col min="14335" max="14335" width="4.42578125" style="20" customWidth="1"/>
    <col min="14336" max="14336" width="5.5703125" style="20" customWidth="1"/>
    <col min="14337" max="14337" width="1.7109375" style="20" customWidth="1"/>
    <col min="14338" max="14338" width="4.140625" style="20" bestFit="1" customWidth="1"/>
    <col min="14339" max="14339" width="4.42578125" style="20" customWidth="1"/>
    <col min="14340" max="14340" width="5.28515625" style="20" customWidth="1"/>
    <col min="14341" max="14341" width="1.7109375" style="20" customWidth="1"/>
    <col min="14342" max="14342" width="5.42578125" style="20" bestFit="1" customWidth="1"/>
    <col min="14343" max="14343" width="4.42578125" style="20" customWidth="1"/>
    <col min="14344" max="14344" width="5.42578125" style="20" customWidth="1"/>
    <col min="14345" max="14345" width="1.7109375" style="20" customWidth="1"/>
    <col min="14346" max="14347" width="5" style="20" customWidth="1"/>
    <col min="14348" max="14348" width="5.42578125" style="20" customWidth="1"/>
    <col min="14349" max="14588" width="11.42578125" style="20"/>
    <col min="14589" max="14589" width="22.5703125" style="20" customWidth="1"/>
    <col min="14590" max="14590" width="5.140625" style="20" customWidth="1"/>
    <col min="14591" max="14591" width="4.42578125" style="20" customWidth="1"/>
    <col min="14592" max="14592" width="5.5703125" style="20" customWidth="1"/>
    <col min="14593" max="14593" width="1.7109375" style="20" customWidth="1"/>
    <col min="14594" max="14594" width="4.140625" style="20" bestFit="1" customWidth="1"/>
    <col min="14595" max="14595" width="4.42578125" style="20" customWidth="1"/>
    <col min="14596" max="14596" width="5.28515625" style="20" customWidth="1"/>
    <col min="14597" max="14597" width="1.7109375" style="20" customWidth="1"/>
    <col min="14598" max="14598" width="5.42578125" style="20" bestFit="1" customWidth="1"/>
    <col min="14599" max="14599" width="4.42578125" style="20" customWidth="1"/>
    <col min="14600" max="14600" width="5.42578125" style="20" customWidth="1"/>
    <col min="14601" max="14601" width="1.7109375" style="20" customWidth="1"/>
    <col min="14602" max="14603" width="5" style="20" customWidth="1"/>
    <col min="14604" max="14604" width="5.42578125" style="20" customWidth="1"/>
    <col min="14605" max="14844" width="11.42578125" style="20"/>
    <col min="14845" max="14845" width="22.5703125" style="20" customWidth="1"/>
    <col min="14846" max="14846" width="5.140625" style="20" customWidth="1"/>
    <col min="14847" max="14847" width="4.42578125" style="20" customWidth="1"/>
    <col min="14848" max="14848" width="5.5703125" style="20" customWidth="1"/>
    <col min="14849" max="14849" width="1.7109375" style="20" customWidth="1"/>
    <col min="14850" max="14850" width="4.140625" style="20" bestFit="1" customWidth="1"/>
    <col min="14851" max="14851" width="4.42578125" style="20" customWidth="1"/>
    <col min="14852" max="14852" width="5.28515625" style="20" customWidth="1"/>
    <col min="14853" max="14853" width="1.7109375" style="20" customWidth="1"/>
    <col min="14854" max="14854" width="5.42578125" style="20" bestFit="1" customWidth="1"/>
    <col min="14855" max="14855" width="4.42578125" style="20" customWidth="1"/>
    <col min="14856" max="14856" width="5.42578125" style="20" customWidth="1"/>
    <col min="14857" max="14857" width="1.7109375" style="20" customWidth="1"/>
    <col min="14858" max="14859" width="5" style="20" customWidth="1"/>
    <col min="14860" max="14860" width="5.42578125" style="20" customWidth="1"/>
    <col min="14861" max="15100" width="11.42578125" style="20"/>
    <col min="15101" max="15101" width="22.5703125" style="20" customWidth="1"/>
    <col min="15102" max="15102" width="5.140625" style="20" customWidth="1"/>
    <col min="15103" max="15103" width="4.42578125" style="20" customWidth="1"/>
    <col min="15104" max="15104" width="5.5703125" style="20" customWidth="1"/>
    <col min="15105" max="15105" width="1.7109375" style="20" customWidth="1"/>
    <col min="15106" max="15106" width="4.140625" style="20" bestFit="1" customWidth="1"/>
    <col min="15107" max="15107" width="4.42578125" style="20" customWidth="1"/>
    <col min="15108" max="15108" width="5.28515625" style="20" customWidth="1"/>
    <col min="15109" max="15109" width="1.7109375" style="20" customWidth="1"/>
    <col min="15110" max="15110" width="5.42578125" style="20" bestFit="1" customWidth="1"/>
    <col min="15111" max="15111" width="4.42578125" style="20" customWidth="1"/>
    <col min="15112" max="15112" width="5.42578125" style="20" customWidth="1"/>
    <col min="15113" max="15113" width="1.7109375" style="20" customWidth="1"/>
    <col min="15114" max="15115" width="5" style="20" customWidth="1"/>
    <col min="15116" max="15116" width="5.42578125" style="20" customWidth="1"/>
    <col min="15117" max="15356" width="11.42578125" style="20"/>
    <col min="15357" max="15357" width="22.5703125" style="20" customWidth="1"/>
    <col min="15358" max="15358" width="5.140625" style="20" customWidth="1"/>
    <col min="15359" max="15359" width="4.42578125" style="20" customWidth="1"/>
    <col min="15360" max="15360" width="5.5703125" style="20" customWidth="1"/>
    <col min="15361" max="15361" width="1.7109375" style="20" customWidth="1"/>
    <col min="15362" max="15362" width="4.140625" style="20" bestFit="1" customWidth="1"/>
    <col min="15363" max="15363" width="4.42578125" style="20" customWidth="1"/>
    <col min="15364" max="15364" width="5.28515625" style="20" customWidth="1"/>
    <col min="15365" max="15365" width="1.7109375" style="20" customWidth="1"/>
    <col min="15366" max="15366" width="5.42578125" style="20" bestFit="1" customWidth="1"/>
    <col min="15367" max="15367" width="4.42578125" style="20" customWidth="1"/>
    <col min="15368" max="15368" width="5.42578125" style="20" customWidth="1"/>
    <col min="15369" max="15369" width="1.7109375" style="20" customWidth="1"/>
    <col min="15370" max="15371" width="5" style="20" customWidth="1"/>
    <col min="15372" max="15372" width="5.42578125" style="20" customWidth="1"/>
    <col min="15373" max="15612" width="11.42578125" style="20"/>
    <col min="15613" max="15613" width="22.5703125" style="20" customWidth="1"/>
    <col min="15614" max="15614" width="5.140625" style="20" customWidth="1"/>
    <col min="15615" max="15615" width="4.42578125" style="20" customWidth="1"/>
    <col min="15616" max="15616" width="5.5703125" style="20" customWidth="1"/>
    <col min="15617" max="15617" width="1.7109375" style="20" customWidth="1"/>
    <col min="15618" max="15618" width="4.140625" style="20" bestFit="1" customWidth="1"/>
    <col min="15619" max="15619" width="4.42578125" style="20" customWidth="1"/>
    <col min="15620" max="15620" width="5.28515625" style="20" customWidth="1"/>
    <col min="15621" max="15621" width="1.7109375" style="20" customWidth="1"/>
    <col min="15622" max="15622" width="5.42578125" style="20" bestFit="1" customWidth="1"/>
    <col min="15623" max="15623" width="4.42578125" style="20" customWidth="1"/>
    <col min="15624" max="15624" width="5.42578125" style="20" customWidth="1"/>
    <col min="15625" max="15625" width="1.7109375" style="20" customWidth="1"/>
    <col min="15626" max="15627" width="5" style="20" customWidth="1"/>
    <col min="15628" max="15628" width="5.42578125" style="20" customWidth="1"/>
    <col min="15629" max="15868" width="11.42578125" style="20"/>
    <col min="15869" max="15869" width="22.5703125" style="20" customWidth="1"/>
    <col min="15870" max="15870" width="5.140625" style="20" customWidth="1"/>
    <col min="15871" max="15871" width="4.42578125" style="20" customWidth="1"/>
    <col min="15872" max="15872" width="5.5703125" style="20" customWidth="1"/>
    <col min="15873" max="15873" width="1.7109375" style="20" customWidth="1"/>
    <col min="15874" max="15874" width="4.140625" style="20" bestFit="1" customWidth="1"/>
    <col min="15875" max="15875" width="4.42578125" style="20" customWidth="1"/>
    <col min="15876" max="15876" width="5.28515625" style="20" customWidth="1"/>
    <col min="15877" max="15877" width="1.7109375" style="20" customWidth="1"/>
    <col min="15878" max="15878" width="5.42578125" style="20" bestFit="1" customWidth="1"/>
    <col min="15879" max="15879" width="4.42578125" style="20" customWidth="1"/>
    <col min="15880" max="15880" width="5.42578125" style="20" customWidth="1"/>
    <col min="15881" max="15881" width="1.7109375" style="20" customWidth="1"/>
    <col min="15882" max="15883" width="5" style="20" customWidth="1"/>
    <col min="15884" max="15884" width="5.42578125" style="20" customWidth="1"/>
    <col min="15885" max="16124" width="11.42578125" style="20"/>
    <col min="16125" max="16125" width="22.5703125" style="20" customWidth="1"/>
    <col min="16126" max="16126" width="5.140625" style="20" customWidth="1"/>
    <col min="16127" max="16127" width="4.42578125" style="20" customWidth="1"/>
    <col min="16128" max="16128" width="5.5703125" style="20" customWidth="1"/>
    <col min="16129" max="16129" width="1.7109375" style="20" customWidth="1"/>
    <col min="16130" max="16130" width="4.140625" style="20" bestFit="1" customWidth="1"/>
    <col min="16131" max="16131" width="4.42578125" style="20" customWidth="1"/>
    <col min="16132" max="16132" width="5.28515625" style="20" customWidth="1"/>
    <col min="16133" max="16133" width="1.7109375" style="20" customWidth="1"/>
    <col min="16134" max="16134" width="5.42578125" style="20" bestFit="1" customWidth="1"/>
    <col min="16135" max="16135" width="4.42578125" style="20" customWidth="1"/>
    <col min="16136" max="16136" width="5.42578125" style="20" customWidth="1"/>
    <col min="16137" max="16137" width="1.7109375" style="20" customWidth="1"/>
    <col min="16138" max="16139" width="5" style="20" customWidth="1"/>
    <col min="16140" max="16140" width="5.42578125" style="20" customWidth="1"/>
    <col min="16141" max="16384" width="11.42578125" style="20"/>
  </cols>
  <sheetData>
    <row r="1" spans="1:24" ht="19.5" thickBot="1" x14ac:dyDescent="0.35">
      <c r="A1" s="357" t="s">
        <v>226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V1" s="179"/>
      <c r="W1" s="285" t="s">
        <v>195</v>
      </c>
      <c r="X1" s="179"/>
    </row>
    <row r="2" spans="1:24" x14ac:dyDescent="0.2">
      <c r="A2" s="357" t="s">
        <v>381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V2" s="179"/>
      <c r="W2" s="179"/>
      <c r="X2" s="179"/>
    </row>
    <row r="3" spans="1:24" x14ac:dyDescent="0.2">
      <c r="A3" s="357" t="s">
        <v>370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</row>
    <row r="4" spans="1:24" x14ac:dyDescent="0.2">
      <c r="A4" s="357" t="s">
        <v>371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</row>
    <row r="5" spans="1:24" x14ac:dyDescent="0.2">
      <c r="A5" s="357" t="s">
        <v>353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</row>
    <row r="6" spans="1:24" x14ac:dyDescent="0.2">
      <c r="A6" s="357" t="s">
        <v>403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</row>
    <row r="7" spans="1:24" ht="13.5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4" ht="27.75" customHeight="1" x14ac:dyDescent="0.2">
      <c r="A8" s="375" t="s">
        <v>83</v>
      </c>
      <c r="B8" s="367" t="s">
        <v>0</v>
      </c>
      <c r="C8" s="367"/>
      <c r="D8" s="367"/>
      <c r="E8" s="199"/>
      <c r="F8" s="367" t="s">
        <v>81</v>
      </c>
      <c r="G8" s="367"/>
      <c r="H8" s="367"/>
      <c r="I8" s="199"/>
      <c r="J8" s="367" t="s">
        <v>79</v>
      </c>
      <c r="K8" s="367"/>
      <c r="L8" s="367"/>
      <c r="M8" s="199"/>
      <c r="N8" s="367" t="s">
        <v>1</v>
      </c>
      <c r="O8" s="367"/>
      <c r="P8" s="367"/>
      <c r="Q8" s="250"/>
      <c r="R8" s="367" t="s">
        <v>82</v>
      </c>
      <c r="S8" s="367"/>
      <c r="T8" s="367"/>
    </row>
    <row r="9" spans="1:24" ht="13.5" thickBot="1" x14ac:dyDescent="0.25">
      <c r="A9" s="370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s="25" customFormat="1" ht="15" customHeight="1" x14ac:dyDescent="0.25">
      <c r="A10" s="24" t="s">
        <v>14</v>
      </c>
      <c r="B10" s="218">
        <f>SUM(B12:B38)</f>
        <v>41423</v>
      </c>
      <c r="C10" s="218">
        <f>SUM(C12:C38)</f>
        <v>17450</v>
      </c>
      <c r="D10" s="218">
        <f>SUM(D12:D38)</f>
        <v>23973</v>
      </c>
      <c r="E10" s="218"/>
      <c r="F10" s="218">
        <f>SUM(F12:F38)</f>
        <v>2856</v>
      </c>
      <c r="G10" s="218">
        <f>SUM(G12:G38)</f>
        <v>1093</v>
      </c>
      <c r="H10" s="218">
        <f>SUM(H12:H38)</f>
        <v>1763</v>
      </c>
      <c r="I10" s="218"/>
      <c r="J10" s="218">
        <f>SUM(J12:J38)</f>
        <v>1854</v>
      </c>
      <c r="K10" s="218">
        <f>SUM(K12:K38)</f>
        <v>311</v>
      </c>
      <c r="L10" s="218">
        <f>SUM(L12:L38)</f>
        <v>1543</v>
      </c>
      <c r="M10" s="218"/>
      <c r="N10" s="218">
        <f>SUM(N12:N38)</f>
        <v>29788</v>
      </c>
      <c r="O10" s="218">
        <f>SUM(O12:O38)</f>
        <v>13396</v>
      </c>
      <c r="P10" s="218">
        <f t="shared" ref="P10" si="0">SUM(P12:P38)</f>
        <v>16392</v>
      </c>
      <c r="Q10" s="219"/>
      <c r="R10" s="218">
        <f>SUM(R12:R38)</f>
        <v>6925</v>
      </c>
      <c r="S10" s="218">
        <f>SUM(S12:S38)</f>
        <v>2650</v>
      </c>
      <c r="T10" s="220">
        <f>SUM(T12:T38)</f>
        <v>4275</v>
      </c>
    </row>
    <row r="11" spans="1:24" ht="15" customHeight="1" x14ac:dyDescent="0.2">
      <c r="A11" s="26"/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107"/>
      <c r="R11" s="221"/>
      <c r="S11" s="221"/>
      <c r="T11" s="212"/>
    </row>
    <row r="12" spans="1:24" ht="15" customHeight="1" x14ac:dyDescent="0.2">
      <c r="A12" s="16" t="s">
        <v>15</v>
      </c>
      <c r="B12" s="107">
        <v>2254</v>
      </c>
      <c r="C12" s="107">
        <v>928</v>
      </c>
      <c r="D12" s="107">
        <v>1326</v>
      </c>
      <c r="E12" s="107"/>
      <c r="F12" s="107">
        <v>178</v>
      </c>
      <c r="G12" s="107">
        <v>76</v>
      </c>
      <c r="H12" s="107">
        <v>102</v>
      </c>
      <c r="I12" s="107"/>
      <c r="J12" s="107">
        <v>126</v>
      </c>
      <c r="K12" s="107">
        <v>22</v>
      </c>
      <c r="L12" s="107">
        <v>104</v>
      </c>
      <c r="M12" s="107"/>
      <c r="N12" s="107">
        <v>1571</v>
      </c>
      <c r="O12" s="107">
        <v>723</v>
      </c>
      <c r="P12" s="107">
        <v>848</v>
      </c>
      <c r="Q12" s="107"/>
      <c r="R12" s="107">
        <v>379</v>
      </c>
      <c r="S12" s="107">
        <v>107</v>
      </c>
      <c r="T12" s="107">
        <v>272</v>
      </c>
    </row>
    <row r="13" spans="1:24" ht="15" customHeight="1" x14ac:dyDescent="0.2">
      <c r="A13" s="16" t="s">
        <v>16</v>
      </c>
      <c r="B13" s="107">
        <v>2908</v>
      </c>
      <c r="C13" s="107">
        <v>1097</v>
      </c>
      <c r="D13" s="107">
        <v>1811</v>
      </c>
      <c r="E13" s="107"/>
      <c r="F13" s="107">
        <v>231</v>
      </c>
      <c r="G13" s="107">
        <v>69</v>
      </c>
      <c r="H13" s="107">
        <v>162</v>
      </c>
      <c r="I13" s="107"/>
      <c r="J13" s="107">
        <v>139</v>
      </c>
      <c r="K13" s="107">
        <v>27</v>
      </c>
      <c r="L13" s="107">
        <v>112</v>
      </c>
      <c r="M13" s="107"/>
      <c r="N13" s="107">
        <v>1992</v>
      </c>
      <c r="O13" s="107">
        <v>787</v>
      </c>
      <c r="P13" s="107">
        <v>1205</v>
      </c>
      <c r="Q13" s="107"/>
      <c r="R13" s="107">
        <v>546</v>
      </c>
      <c r="S13" s="107">
        <v>214</v>
      </c>
      <c r="T13" s="213">
        <v>332</v>
      </c>
    </row>
    <row r="14" spans="1:24" ht="15" customHeight="1" x14ac:dyDescent="0.2">
      <c r="A14" s="16" t="s">
        <v>17</v>
      </c>
      <c r="B14" s="107">
        <v>2248</v>
      </c>
      <c r="C14" s="107">
        <v>952</v>
      </c>
      <c r="D14" s="107">
        <v>1296</v>
      </c>
      <c r="E14" s="107"/>
      <c r="F14" s="107">
        <v>191</v>
      </c>
      <c r="G14" s="107">
        <v>69</v>
      </c>
      <c r="H14" s="107">
        <v>122</v>
      </c>
      <c r="I14" s="107"/>
      <c r="J14" s="107">
        <v>109</v>
      </c>
      <c r="K14" s="107">
        <v>28</v>
      </c>
      <c r="L14" s="107">
        <v>81</v>
      </c>
      <c r="M14" s="107"/>
      <c r="N14" s="107">
        <v>1419</v>
      </c>
      <c r="O14" s="107">
        <v>662</v>
      </c>
      <c r="P14" s="107">
        <v>757</v>
      </c>
      <c r="Q14" s="107"/>
      <c r="R14" s="107">
        <v>529</v>
      </c>
      <c r="S14" s="107">
        <v>193</v>
      </c>
      <c r="T14" s="213">
        <v>336</v>
      </c>
    </row>
    <row r="15" spans="1:24" ht="15" customHeight="1" x14ac:dyDescent="0.2">
      <c r="A15" s="16" t="s">
        <v>18</v>
      </c>
      <c r="B15" s="107">
        <v>2192</v>
      </c>
      <c r="C15" s="107">
        <v>901</v>
      </c>
      <c r="D15" s="107">
        <v>1291</v>
      </c>
      <c r="E15" s="107"/>
      <c r="F15" s="107">
        <v>146</v>
      </c>
      <c r="G15" s="107">
        <v>55</v>
      </c>
      <c r="H15" s="107">
        <v>91</v>
      </c>
      <c r="I15" s="107"/>
      <c r="J15" s="107">
        <v>107</v>
      </c>
      <c r="K15" s="107">
        <v>21</v>
      </c>
      <c r="L15" s="107">
        <v>86</v>
      </c>
      <c r="M15" s="107"/>
      <c r="N15" s="107">
        <v>1626</v>
      </c>
      <c r="O15" s="107">
        <v>713</v>
      </c>
      <c r="P15" s="107">
        <v>913</v>
      </c>
      <c r="Q15" s="107"/>
      <c r="R15" s="107">
        <v>313</v>
      </c>
      <c r="S15" s="107">
        <v>112</v>
      </c>
      <c r="T15" s="213">
        <v>201</v>
      </c>
    </row>
    <row r="16" spans="1:24" ht="15" customHeight="1" x14ac:dyDescent="0.2">
      <c r="A16" s="16" t="s">
        <v>19</v>
      </c>
      <c r="B16" s="107">
        <v>848</v>
      </c>
      <c r="C16" s="107">
        <v>363</v>
      </c>
      <c r="D16" s="107">
        <v>485</v>
      </c>
      <c r="E16" s="107"/>
      <c r="F16" s="107">
        <v>66</v>
      </c>
      <c r="G16" s="107">
        <v>33</v>
      </c>
      <c r="H16" s="107">
        <v>33</v>
      </c>
      <c r="I16" s="107"/>
      <c r="J16" s="107">
        <v>40</v>
      </c>
      <c r="K16" s="107">
        <v>10</v>
      </c>
      <c r="L16" s="107">
        <v>30</v>
      </c>
      <c r="M16" s="107"/>
      <c r="N16" s="107">
        <v>582</v>
      </c>
      <c r="O16" s="107">
        <v>260</v>
      </c>
      <c r="P16" s="107">
        <v>322</v>
      </c>
      <c r="Q16" s="107"/>
      <c r="R16" s="107">
        <v>160</v>
      </c>
      <c r="S16" s="107">
        <v>60</v>
      </c>
      <c r="T16" s="213">
        <v>100</v>
      </c>
    </row>
    <row r="17" spans="1:20" ht="15" customHeight="1" x14ac:dyDescent="0.2">
      <c r="A17" s="16" t="s">
        <v>20</v>
      </c>
      <c r="B17" s="107">
        <v>1626</v>
      </c>
      <c r="C17" s="107">
        <v>677</v>
      </c>
      <c r="D17" s="107">
        <v>949</v>
      </c>
      <c r="E17" s="107"/>
      <c r="F17" s="107">
        <v>100</v>
      </c>
      <c r="G17" s="107">
        <v>37</v>
      </c>
      <c r="H17" s="107">
        <v>63</v>
      </c>
      <c r="I17" s="107"/>
      <c r="J17" s="107">
        <v>75</v>
      </c>
      <c r="K17" s="107">
        <v>12</v>
      </c>
      <c r="L17" s="107">
        <v>63</v>
      </c>
      <c r="M17" s="107"/>
      <c r="N17" s="107">
        <v>1182</v>
      </c>
      <c r="O17" s="107">
        <v>515</v>
      </c>
      <c r="P17" s="107">
        <v>667</v>
      </c>
      <c r="Q17" s="107"/>
      <c r="R17" s="107">
        <v>269</v>
      </c>
      <c r="S17" s="107">
        <v>113</v>
      </c>
      <c r="T17" s="213">
        <v>156</v>
      </c>
    </row>
    <row r="18" spans="1:20" ht="15" customHeight="1" x14ac:dyDescent="0.2">
      <c r="A18" s="16" t="s">
        <v>21</v>
      </c>
      <c r="B18" s="107">
        <v>451</v>
      </c>
      <c r="C18" s="107">
        <v>218</v>
      </c>
      <c r="D18" s="107">
        <v>233</v>
      </c>
      <c r="E18" s="107"/>
      <c r="F18" s="107">
        <v>32</v>
      </c>
      <c r="G18" s="107">
        <v>14</v>
      </c>
      <c r="H18" s="107">
        <v>18</v>
      </c>
      <c r="I18" s="107"/>
      <c r="J18" s="107">
        <v>17</v>
      </c>
      <c r="K18" s="107">
        <v>2</v>
      </c>
      <c r="L18" s="107">
        <v>15</v>
      </c>
      <c r="M18" s="107"/>
      <c r="N18" s="107">
        <v>323</v>
      </c>
      <c r="O18" s="107">
        <v>164</v>
      </c>
      <c r="P18" s="107">
        <v>159</v>
      </c>
      <c r="Q18" s="107"/>
      <c r="R18" s="107">
        <v>79</v>
      </c>
      <c r="S18" s="107">
        <v>38</v>
      </c>
      <c r="T18" s="213">
        <v>41</v>
      </c>
    </row>
    <row r="19" spans="1:20" ht="15" customHeight="1" x14ac:dyDescent="0.2">
      <c r="A19" s="16" t="s">
        <v>22</v>
      </c>
      <c r="B19" s="107">
        <v>3549</v>
      </c>
      <c r="C19" s="107">
        <v>1457</v>
      </c>
      <c r="D19" s="107">
        <v>2092</v>
      </c>
      <c r="E19" s="107"/>
      <c r="F19" s="107">
        <v>236</v>
      </c>
      <c r="G19" s="107">
        <v>87</v>
      </c>
      <c r="H19" s="107">
        <v>149</v>
      </c>
      <c r="I19" s="107"/>
      <c r="J19" s="107">
        <v>161</v>
      </c>
      <c r="K19" s="107">
        <v>29</v>
      </c>
      <c r="L19" s="107">
        <v>132</v>
      </c>
      <c r="M19" s="107"/>
      <c r="N19" s="107">
        <v>2530</v>
      </c>
      <c r="O19" s="107">
        <v>1128</v>
      </c>
      <c r="P19" s="107">
        <v>1402</v>
      </c>
      <c r="Q19" s="107"/>
      <c r="R19" s="107">
        <v>622</v>
      </c>
      <c r="S19" s="107">
        <v>213</v>
      </c>
      <c r="T19" s="213">
        <v>409</v>
      </c>
    </row>
    <row r="20" spans="1:20" ht="15" customHeight="1" x14ac:dyDescent="0.2">
      <c r="A20" s="16" t="s">
        <v>23</v>
      </c>
      <c r="B20" s="107">
        <v>1888</v>
      </c>
      <c r="C20" s="107">
        <v>729</v>
      </c>
      <c r="D20" s="107">
        <v>1159</v>
      </c>
      <c r="E20" s="107"/>
      <c r="F20" s="107">
        <v>109</v>
      </c>
      <c r="G20" s="107">
        <v>42</v>
      </c>
      <c r="H20" s="107">
        <v>67</v>
      </c>
      <c r="I20" s="107"/>
      <c r="J20" s="107">
        <v>84</v>
      </c>
      <c r="K20" s="107">
        <v>10</v>
      </c>
      <c r="L20" s="107">
        <v>74</v>
      </c>
      <c r="M20" s="107"/>
      <c r="N20" s="107">
        <v>1390</v>
      </c>
      <c r="O20" s="107">
        <v>562</v>
      </c>
      <c r="P20" s="107">
        <v>828</v>
      </c>
      <c r="Q20" s="107"/>
      <c r="R20" s="107">
        <v>305</v>
      </c>
      <c r="S20" s="107">
        <v>115</v>
      </c>
      <c r="T20" s="213">
        <v>190</v>
      </c>
    </row>
    <row r="21" spans="1:20" ht="15" customHeight="1" x14ac:dyDescent="0.2">
      <c r="A21" s="16" t="s">
        <v>24</v>
      </c>
      <c r="B21" s="107">
        <v>2205</v>
      </c>
      <c r="C21" s="107">
        <v>951</v>
      </c>
      <c r="D21" s="107">
        <v>1254</v>
      </c>
      <c r="E21" s="107"/>
      <c r="F21" s="107">
        <v>151</v>
      </c>
      <c r="G21" s="107">
        <v>67</v>
      </c>
      <c r="H21" s="107">
        <v>84</v>
      </c>
      <c r="I21" s="107"/>
      <c r="J21" s="107">
        <v>87</v>
      </c>
      <c r="K21" s="107">
        <v>14</v>
      </c>
      <c r="L21" s="107">
        <v>73</v>
      </c>
      <c r="M21" s="107"/>
      <c r="N21" s="107">
        <v>1634</v>
      </c>
      <c r="O21" s="107">
        <v>753</v>
      </c>
      <c r="P21" s="107">
        <v>881</v>
      </c>
      <c r="Q21" s="107"/>
      <c r="R21" s="107">
        <v>333</v>
      </c>
      <c r="S21" s="107">
        <v>117</v>
      </c>
      <c r="T21" s="213">
        <v>216</v>
      </c>
    </row>
    <row r="22" spans="1:20" ht="15" customHeight="1" x14ac:dyDescent="0.2">
      <c r="A22" s="16" t="s">
        <v>25</v>
      </c>
      <c r="B22" s="107">
        <v>741</v>
      </c>
      <c r="C22" s="107">
        <v>357</v>
      </c>
      <c r="D22" s="107">
        <v>384</v>
      </c>
      <c r="E22" s="107"/>
      <c r="F22" s="107">
        <v>57</v>
      </c>
      <c r="G22" s="107">
        <v>26</v>
      </c>
      <c r="H22" s="107">
        <v>31</v>
      </c>
      <c r="I22" s="107"/>
      <c r="J22" s="107">
        <v>34</v>
      </c>
      <c r="K22" s="107">
        <v>6</v>
      </c>
      <c r="L22" s="107">
        <v>28</v>
      </c>
      <c r="M22" s="107"/>
      <c r="N22" s="107">
        <v>548</v>
      </c>
      <c r="O22" s="107">
        <v>275</v>
      </c>
      <c r="P22" s="107">
        <v>273</v>
      </c>
      <c r="Q22" s="107"/>
      <c r="R22" s="107">
        <v>102</v>
      </c>
      <c r="S22" s="107">
        <v>50</v>
      </c>
      <c r="T22" s="107">
        <v>52</v>
      </c>
    </row>
    <row r="23" spans="1:20" ht="15" customHeight="1" x14ac:dyDescent="0.2">
      <c r="A23" s="28" t="s">
        <v>26</v>
      </c>
      <c r="B23" s="107">
        <v>3172</v>
      </c>
      <c r="C23" s="107">
        <v>1383</v>
      </c>
      <c r="D23" s="107">
        <v>1789</v>
      </c>
      <c r="E23" s="107"/>
      <c r="F23" s="107">
        <v>188</v>
      </c>
      <c r="G23" s="107">
        <v>75</v>
      </c>
      <c r="H23" s="107">
        <v>113</v>
      </c>
      <c r="I23" s="107"/>
      <c r="J23" s="107">
        <v>153</v>
      </c>
      <c r="K23" s="107">
        <v>22</v>
      </c>
      <c r="L23" s="107">
        <v>131</v>
      </c>
      <c r="M23" s="107"/>
      <c r="N23" s="107">
        <v>2360</v>
      </c>
      <c r="O23" s="107">
        <v>1066</v>
      </c>
      <c r="P23" s="107">
        <v>1294</v>
      </c>
      <c r="Q23" s="107"/>
      <c r="R23" s="107">
        <v>471</v>
      </c>
      <c r="S23" s="107">
        <v>220</v>
      </c>
      <c r="T23" s="213">
        <v>251</v>
      </c>
    </row>
    <row r="24" spans="1:20" ht="15" customHeight="1" x14ac:dyDescent="0.2">
      <c r="A24" s="16" t="s">
        <v>27</v>
      </c>
      <c r="B24" s="107">
        <v>829</v>
      </c>
      <c r="C24" s="107">
        <v>357</v>
      </c>
      <c r="D24" s="107">
        <v>472</v>
      </c>
      <c r="E24" s="107"/>
      <c r="F24" s="107">
        <v>58</v>
      </c>
      <c r="G24" s="107">
        <v>24</v>
      </c>
      <c r="H24" s="107">
        <v>34</v>
      </c>
      <c r="I24" s="107"/>
      <c r="J24" s="107">
        <v>37</v>
      </c>
      <c r="K24" s="107">
        <v>7</v>
      </c>
      <c r="L24" s="107">
        <v>30</v>
      </c>
      <c r="M24" s="107"/>
      <c r="N24" s="107">
        <v>583</v>
      </c>
      <c r="O24" s="107">
        <v>269</v>
      </c>
      <c r="P24" s="107">
        <v>314</v>
      </c>
      <c r="Q24" s="107"/>
      <c r="R24" s="107">
        <v>151</v>
      </c>
      <c r="S24" s="107">
        <v>57</v>
      </c>
      <c r="T24" s="213">
        <v>94</v>
      </c>
    </row>
    <row r="25" spans="1:20" ht="15" customHeight="1" x14ac:dyDescent="0.2">
      <c r="A25" s="16" t="s">
        <v>28</v>
      </c>
      <c r="B25" s="107">
        <v>3377</v>
      </c>
      <c r="C25" s="107">
        <v>1362</v>
      </c>
      <c r="D25" s="107">
        <v>2015</v>
      </c>
      <c r="E25" s="107"/>
      <c r="F25" s="107">
        <v>235</v>
      </c>
      <c r="G25" s="107">
        <v>79</v>
      </c>
      <c r="H25" s="107">
        <v>156</v>
      </c>
      <c r="I25" s="107"/>
      <c r="J25" s="107">
        <v>141</v>
      </c>
      <c r="K25" s="107">
        <v>19</v>
      </c>
      <c r="L25" s="107">
        <v>122</v>
      </c>
      <c r="M25" s="107"/>
      <c r="N25" s="107">
        <v>2452</v>
      </c>
      <c r="O25" s="107">
        <v>1044</v>
      </c>
      <c r="P25" s="107">
        <v>1408</v>
      </c>
      <c r="Q25" s="107"/>
      <c r="R25" s="107">
        <v>549</v>
      </c>
      <c r="S25" s="107">
        <v>220</v>
      </c>
      <c r="T25" s="213">
        <v>329</v>
      </c>
    </row>
    <row r="26" spans="1:20" ht="15" customHeight="1" x14ac:dyDescent="0.2">
      <c r="A26" s="16" t="s">
        <v>29</v>
      </c>
      <c r="B26" s="107">
        <v>700</v>
      </c>
      <c r="C26" s="107">
        <v>344</v>
      </c>
      <c r="D26" s="107">
        <v>356</v>
      </c>
      <c r="E26" s="107"/>
      <c r="F26" s="107">
        <v>46</v>
      </c>
      <c r="G26" s="107">
        <v>20</v>
      </c>
      <c r="H26" s="107">
        <v>26</v>
      </c>
      <c r="I26" s="107"/>
      <c r="J26" s="107">
        <v>24</v>
      </c>
      <c r="K26" s="107">
        <v>3</v>
      </c>
      <c r="L26" s="107">
        <v>21</v>
      </c>
      <c r="M26" s="107"/>
      <c r="N26" s="107">
        <v>525</v>
      </c>
      <c r="O26" s="107">
        <v>278</v>
      </c>
      <c r="P26" s="107">
        <v>247</v>
      </c>
      <c r="Q26" s="107"/>
      <c r="R26" s="107">
        <v>105</v>
      </c>
      <c r="S26" s="107">
        <v>43</v>
      </c>
      <c r="T26" s="213">
        <v>62</v>
      </c>
    </row>
    <row r="27" spans="1:20" ht="15" customHeight="1" x14ac:dyDescent="0.2">
      <c r="A27" s="16" t="s">
        <v>30</v>
      </c>
      <c r="B27" s="107">
        <v>1313</v>
      </c>
      <c r="C27" s="107">
        <v>460</v>
      </c>
      <c r="D27" s="107">
        <v>853</v>
      </c>
      <c r="E27" s="107"/>
      <c r="F27" s="107">
        <v>78</v>
      </c>
      <c r="G27" s="107">
        <v>22</v>
      </c>
      <c r="H27" s="107">
        <v>56</v>
      </c>
      <c r="I27" s="107"/>
      <c r="J27" s="107">
        <v>52</v>
      </c>
      <c r="K27" s="107">
        <v>2</v>
      </c>
      <c r="L27" s="107">
        <v>50</v>
      </c>
      <c r="M27" s="107"/>
      <c r="N27" s="107">
        <v>976</v>
      </c>
      <c r="O27" s="107">
        <v>360</v>
      </c>
      <c r="P27" s="107">
        <v>616</v>
      </c>
      <c r="Q27" s="107"/>
      <c r="R27" s="107">
        <v>207</v>
      </c>
      <c r="S27" s="107">
        <v>76</v>
      </c>
      <c r="T27" s="213">
        <v>131</v>
      </c>
    </row>
    <row r="28" spans="1:20" ht="15" customHeight="1" x14ac:dyDescent="0.2">
      <c r="A28" s="16" t="s">
        <v>31</v>
      </c>
      <c r="B28" s="107">
        <v>932</v>
      </c>
      <c r="C28" s="107">
        <v>411</v>
      </c>
      <c r="D28" s="107">
        <v>521</v>
      </c>
      <c r="E28" s="107"/>
      <c r="F28" s="107">
        <v>79</v>
      </c>
      <c r="G28" s="107">
        <v>36</v>
      </c>
      <c r="H28" s="107">
        <v>43</v>
      </c>
      <c r="I28" s="107"/>
      <c r="J28" s="107">
        <v>40</v>
      </c>
      <c r="K28" s="107">
        <v>6</v>
      </c>
      <c r="L28" s="107">
        <v>34</v>
      </c>
      <c r="M28" s="107"/>
      <c r="N28" s="107">
        <v>661</v>
      </c>
      <c r="O28" s="107">
        <v>313</v>
      </c>
      <c r="P28" s="107">
        <v>348</v>
      </c>
      <c r="Q28" s="107"/>
      <c r="R28" s="107">
        <v>152</v>
      </c>
      <c r="S28" s="107">
        <v>56</v>
      </c>
      <c r="T28" s="213">
        <v>96</v>
      </c>
    </row>
    <row r="29" spans="1:20" ht="15" customHeight="1" x14ac:dyDescent="0.2">
      <c r="A29" s="16" t="s">
        <v>32</v>
      </c>
      <c r="B29" s="107">
        <v>1090</v>
      </c>
      <c r="C29" s="107">
        <v>450</v>
      </c>
      <c r="D29" s="107">
        <v>640</v>
      </c>
      <c r="E29" s="107"/>
      <c r="F29" s="107">
        <v>80</v>
      </c>
      <c r="G29" s="107">
        <v>24</v>
      </c>
      <c r="H29" s="107">
        <v>56</v>
      </c>
      <c r="I29" s="107"/>
      <c r="J29" s="107">
        <v>46</v>
      </c>
      <c r="K29" s="107">
        <v>5</v>
      </c>
      <c r="L29" s="107">
        <v>41</v>
      </c>
      <c r="M29" s="107"/>
      <c r="N29" s="107">
        <v>791</v>
      </c>
      <c r="O29" s="107">
        <v>349</v>
      </c>
      <c r="P29" s="107">
        <v>442</v>
      </c>
      <c r="Q29" s="107"/>
      <c r="R29" s="107">
        <v>173</v>
      </c>
      <c r="S29" s="107">
        <v>72</v>
      </c>
      <c r="T29" s="213">
        <v>101</v>
      </c>
    </row>
    <row r="30" spans="1:20" ht="15" customHeight="1" x14ac:dyDescent="0.2">
      <c r="A30" s="16" t="s">
        <v>33</v>
      </c>
      <c r="B30" s="107">
        <v>742</v>
      </c>
      <c r="C30" s="107">
        <v>323</v>
      </c>
      <c r="D30" s="107">
        <v>419</v>
      </c>
      <c r="E30" s="107"/>
      <c r="F30" s="107">
        <v>51</v>
      </c>
      <c r="G30" s="107">
        <v>18</v>
      </c>
      <c r="H30" s="107">
        <v>33</v>
      </c>
      <c r="I30" s="107"/>
      <c r="J30" s="107">
        <v>34</v>
      </c>
      <c r="K30" s="107">
        <v>7</v>
      </c>
      <c r="L30" s="107">
        <v>27</v>
      </c>
      <c r="M30" s="107"/>
      <c r="N30" s="107">
        <v>545</v>
      </c>
      <c r="O30" s="107">
        <v>259</v>
      </c>
      <c r="P30" s="107">
        <v>286</v>
      </c>
      <c r="Q30" s="107"/>
      <c r="R30" s="107">
        <v>112</v>
      </c>
      <c r="S30" s="107">
        <v>39</v>
      </c>
      <c r="T30" s="213">
        <v>73</v>
      </c>
    </row>
    <row r="31" spans="1:20" ht="15" customHeight="1" x14ac:dyDescent="0.2">
      <c r="A31" s="16" t="s">
        <v>34</v>
      </c>
      <c r="B31" s="107">
        <v>1200</v>
      </c>
      <c r="C31" s="107">
        <v>535</v>
      </c>
      <c r="D31" s="107">
        <v>665</v>
      </c>
      <c r="E31" s="107"/>
      <c r="F31" s="107">
        <v>85</v>
      </c>
      <c r="G31" s="107">
        <v>29</v>
      </c>
      <c r="H31" s="107">
        <v>56</v>
      </c>
      <c r="I31" s="107"/>
      <c r="J31" s="107">
        <v>53</v>
      </c>
      <c r="K31" s="107">
        <v>9</v>
      </c>
      <c r="L31" s="107">
        <v>44</v>
      </c>
      <c r="M31" s="107"/>
      <c r="N31" s="107">
        <v>856</v>
      </c>
      <c r="O31" s="107">
        <v>423</v>
      </c>
      <c r="P31" s="107">
        <v>433</v>
      </c>
      <c r="Q31" s="107"/>
      <c r="R31" s="107">
        <v>206</v>
      </c>
      <c r="S31" s="107">
        <v>74</v>
      </c>
      <c r="T31" s="213">
        <v>132</v>
      </c>
    </row>
    <row r="32" spans="1:20" ht="15" customHeight="1" x14ac:dyDescent="0.2">
      <c r="A32" s="16" t="s">
        <v>35</v>
      </c>
      <c r="B32" s="107">
        <v>1427</v>
      </c>
      <c r="C32" s="107">
        <v>678</v>
      </c>
      <c r="D32" s="107">
        <v>749</v>
      </c>
      <c r="E32" s="107"/>
      <c r="F32" s="107">
        <v>89</v>
      </c>
      <c r="G32" s="107">
        <v>43</v>
      </c>
      <c r="H32" s="107">
        <v>46</v>
      </c>
      <c r="I32" s="107"/>
      <c r="J32" s="107">
        <v>58</v>
      </c>
      <c r="K32" s="107">
        <v>11</v>
      </c>
      <c r="L32" s="107">
        <v>47</v>
      </c>
      <c r="M32" s="107"/>
      <c r="N32" s="107">
        <v>1056</v>
      </c>
      <c r="O32" s="107">
        <v>533</v>
      </c>
      <c r="P32" s="107">
        <v>523</v>
      </c>
      <c r="Q32" s="107"/>
      <c r="R32" s="107">
        <v>224</v>
      </c>
      <c r="S32" s="107">
        <v>91</v>
      </c>
      <c r="T32" s="213">
        <v>133</v>
      </c>
    </row>
    <row r="33" spans="1:20" ht="15" customHeight="1" x14ac:dyDescent="0.2">
      <c r="A33" s="16" t="s">
        <v>382</v>
      </c>
      <c r="B33" s="107">
        <v>696</v>
      </c>
      <c r="C33" s="107">
        <v>317</v>
      </c>
      <c r="D33" s="107">
        <v>379</v>
      </c>
      <c r="E33" s="107"/>
      <c r="F33" s="107">
        <v>43</v>
      </c>
      <c r="G33" s="107">
        <v>13</v>
      </c>
      <c r="H33" s="107">
        <v>30</v>
      </c>
      <c r="I33" s="107"/>
      <c r="J33" s="107">
        <v>22</v>
      </c>
      <c r="K33" s="107">
        <v>5</v>
      </c>
      <c r="L33" s="107">
        <v>17</v>
      </c>
      <c r="M33" s="107"/>
      <c r="N33" s="107">
        <v>512</v>
      </c>
      <c r="O33" s="107">
        <v>253</v>
      </c>
      <c r="P33" s="107">
        <v>259</v>
      </c>
      <c r="Q33" s="107"/>
      <c r="R33" s="107">
        <v>119</v>
      </c>
      <c r="S33" s="107">
        <v>46</v>
      </c>
      <c r="T33" s="213">
        <v>73</v>
      </c>
    </row>
    <row r="34" spans="1:20" ht="15" customHeight="1" x14ac:dyDescent="0.2">
      <c r="A34" s="16" t="s">
        <v>37</v>
      </c>
      <c r="B34" s="107">
        <v>995</v>
      </c>
      <c r="C34" s="107">
        <v>462</v>
      </c>
      <c r="D34" s="107">
        <v>533</v>
      </c>
      <c r="E34" s="107"/>
      <c r="F34" s="107">
        <v>73</v>
      </c>
      <c r="G34" s="107">
        <v>32</v>
      </c>
      <c r="H34" s="107">
        <v>41</v>
      </c>
      <c r="I34" s="107"/>
      <c r="J34" s="107">
        <v>48</v>
      </c>
      <c r="K34" s="107">
        <v>4</v>
      </c>
      <c r="L34" s="107">
        <v>44</v>
      </c>
      <c r="M34" s="107"/>
      <c r="N34" s="107">
        <v>701</v>
      </c>
      <c r="O34" s="107">
        <v>352</v>
      </c>
      <c r="P34" s="107">
        <v>349</v>
      </c>
      <c r="Q34" s="107"/>
      <c r="R34" s="107">
        <v>173</v>
      </c>
      <c r="S34" s="107">
        <v>74</v>
      </c>
      <c r="T34" s="213">
        <v>99</v>
      </c>
    </row>
    <row r="35" spans="1:20" ht="15" customHeight="1" x14ac:dyDescent="0.2">
      <c r="A35" s="16" t="s">
        <v>38</v>
      </c>
      <c r="B35" s="107">
        <v>325</v>
      </c>
      <c r="C35" s="107">
        <v>162</v>
      </c>
      <c r="D35" s="107">
        <v>163</v>
      </c>
      <c r="E35" s="107"/>
      <c r="F35" s="107">
        <v>30</v>
      </c>
      <c r="G35" s="107">
        <v>15</v>
      </c>
      <c r="H35" s="107">
        <v>15</v>
      </c>
      <c r="I35" s="107"/>
      <c r="J35" s="107">
        <v>15</v>
      </c>
      <c r="K35" s="107">
        <v>4</v>
      </c>
      <c r="L35" s="107">
        <v>11</v>
      </c>
      <c r="M35" s="107"/>
      <c r="N35" s="107">
        <v>213</v>
      </c>
      <c r="O35" s="107">
        <v>116</v>
      </c>
      <c r="P35" s="107">
        <v>97</v>
      </c>
      <c r="Q35" s="107"/>
      <c r="R35" s="107">
        <v>67</v>
      </c>
      <c r="S35" s="107">
        <v>27</v>
      </c>
      <c r="T35" s="213">
        <v>40</v>
      </c>
    </row>
    <row r="36" spans="1:20" ht="15" customHeight="1" x14ac:dyDescent="0.2">
      <c r="A36" s="16" t="s">
        <v>39</v>
      </c>
      <c r="B36" s="107">
        <v>1881</v>
      </c>
      <c r="C36" s="107">
        <v>753</v>
      </c>
      <c r="D36" s="107">
        <v>1128</v>
      </c>
      <c r="E36" s="107"/>
      <c r="F36" s="107">
        <v>113</v>
      </c>
      <c r="G36" s="107">
        <v>41</v>
      </c>
      <c r="H36" s="107">
        <v>72</v>
      </c>
      <c r="I36" s="107"/>
      <c r="J36" s="107">
        <v>75</v>
      </c>
      <c r="K36" s="107">
        <v>13</v>
      </c>
      <c r="L36" s="107">
        <v>62</v>
      </c>
      <c r="M36" s="107"/>
      <c r="N36" s="107">
        <v>1405</v>
      </c>
      <c r="O36" s="107">
        <v>584</v>
      </c>
      <c r="P36" s="107">
        <v>821</v>
      </c>
      <c r="Q36" s="107"/>
      <c r="R36" s="107">
        <v>288</v>
      </c>
      <c r="S36" s="107">
        <v>115</v>
      </c>
      <c r="T36" s="107">
        <v>173</v>
      </c>
    </row>
    <row r="37" spans="1:20" ht="15" customHeight="1" x14ac:dyDescent="0.2">
      <c r="A37" s="16" t="s">
        <v>40</v>
      </c>
      <c r="B37" s="107">
        <v>1561</v>
      </c>
      <c r="C37" s="107">
        <v>684</v>
      </c>
      <c r="D37" s="107">
        <v>877</v>
      </c>
      <c r="E37" s="107"/>
      <c r="F37" s="107">
        <v>89</v>
      </c>
      <c r="G37" s="107">
        <v>37</v>
      </c>
      <c r="H37" s="107">
        <v>52</v>
      </c>
      <c r="I37" s="107"/>
      <c r="J37" s="107">
        <v>66</v>
      </c>
      <c r="K37" s="107">
        <v>11</v>
      </c>
      <c r="L37" s="107">
        <v>55</v>
      </c>
      <c r="M37" s="107"/>
      <c r="N37" s="107">
        <v>1169</v>
      </c>
      <c r="O37" s="107">
        <v>551</v>
      </c>
      <c r="P37" s="107">
        <v>618</v>
      </c>
      <c r="Q37" s="107"/>
      <c r="R37" s="107">
        <v>237</v>
      </c>
      <c r="S37" s="107">
        <v>85</v>
      </c>
      <c r="T37" s="213">
        <v>152</v>
      </c>
    </row>
    <row r="38" spans="1:20" ht="15" customHeight="1" thickBot="1" x14ac:dyDescent="0.25">
      <c r="A38" s="17" t="s">
        <v>41</v>
      </c>
      <c r="B38" s="107">
        <v>273</v>
      </c>
      <c r="C38" s="107">
        <v>139</v>
      </c>
      <c r="D38" s="107">
        <v>134</v>
      </c>
      <c r="E38" s="112"/>
      <c r="F38" s="112">
        <v>22</v>
      </c>
      <c r="G38" s="112">
        <v>10</v>
      </c>
      <c r="H38" s="112">
        <v>12</v>
      </c>
      <c r="I38" s="112"/>
      <c r="J38" s="112">
        <v>11</v>
      </c>
      <c r="K38" s="112">
        <v>2</v>
      </c>
      <c r="L38" s="112">
        <v>9</v>
      </c>
      <c r="M38" s="112"/>
      <c r="N38" s="112">
        <v>186</v>
      </c>
      <c r="O38" s="112">
        <v>104</v>
      </c>
      <c r="P38" s="112">
        <v>82</v>
      </c>
      <c r="Q38" s="112"/>
      <c r="R38" s="112">
        <v>54</v>
      </c>
      <c r="S38" s="112">
        <v>23</v>
      </c>
      <c r="T38" s="112">
        <v>31</v>
      </c>
    </row>
    <row r="39" spans="1:20" ht="15" customHeight="1" x14ac:dyDescent="0.2">
      <c r="A39" s="374" t="s">
        <v>233</v>
      </c>
      <c r="B39" s="374"/>
      <c r="C39" s="374"/>
      <c r="D39" s="374"/>
      <c r="E39" s="374"/>
      <c r="F39" s="374"/>
      <c r="G39" s="374"/>
      <c r="H39" s="374"/>
      <c r="I39" s="374"/>
      <c r="J39" s="374"/>
      <c r="K39" s="374"/>
      <c r="L39" s="374"/>
      <c r="M39" s="374"/>
      <c r="N39" s="374"/>
      <c r="O39" s="374"/>
      <c r="P39" s="374"/>
      <c r="Q39" s="374"/>
      <c r="R39" s="374"/>
      <c r="S39" s="374"/>
      <c r="T39" s="374"/>
    </row>
    <row r="40" spans="1:20" ht="15" customHeight="1" x14ac:dyDescent="0.2">
      <c r="A40" s="339" t="s">
        <v>232</v>
      </c>
      <c r="B40" s="339"/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39"/>
      <c r="S40" s="339"/>
      <c r="T40" s="339"/>
    </row>
  </sheetData>
  <mergeCells count="14">
    <mergeCell ref="A1:T1"/>
    <mergeCell ref="A39:T39"/>
    <mergeCell ref="A40:T40"/>
    <mergeCell ref="A3:T3"/>
    <mergeCell ref="A4:T4"/>
    <mergeCell ref="A2:T2"/>
    <mergeCell ref="F8:H8"/>
    <mergeCell ref="N8:P8"/>
    <mergeCell ref="A8:A9"/>
    <mergeCell ref="R8:T8"/>
    <mergeCell ref="A5:T5"/>
    <mergeCell ref="A6:T6"/>
    <mergeCell ref="B8:D8"/>
    <mergeCell ref="J8:L8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8.42578125" style="191" customWidth="1"/>
    <col min="2" max="2" width="8.5703125" style="179" customWidth="1"/>
    <col min="3" max="3" width="10.7109375" style="179" bestFit="1" customWidth="1"/>
    <col min="4" max="4" width="10.85546875" style="179" bestFit="1" customWidth="1"/>
    <col min="5" max="5" width="10" style="179" bestFit="1" customWidth="1"/>
    <col min="6" max="6" width="12.85546875" style="179" bestFit="1" customWidth="1"/>
    <col min="7" max="7" width="10.42578125" style="179" bestFit="1" customWidth="1"/>
    <col min="8" max="8" width="7.85546875" style="179" bestFit="1" customWidth="1"/>
    <col min="9" max="256" width="11.42578125" style="179"/>
    <col min="257" max="257" width="8.42578125" style="179" customWidth="1"/>
    <col min="258" max="258" width="8.5703125" style="179" customWidth="1"/>
    <col min="259" max="259" width="10.7109375" style="179" bestFit="1" customWidth="1"/>
    <col min="260" max="260" width="10.85546875" style="179" bestFit="1" customWidth="1"/>
    <col min="261" max="261" width="10" style="179" bestFit="1" customWidth="1"/>
    <col min="262" max="262" width="12.85546875" style="179" bestFit="1" customWidth="1"/>
    <col min="263" max="263" width="10.42578125" style="179" bestFit="1" customWidth="1"/>
    <col min="264" max="264" width="7.85546875" style="179" bestFit="1" customWidth="1"/>
    <col min="265" max="512" width="11.42578125" style="179"/>
    <col min="513" max="513" width="8.42578125" style="179" customWidth="1"/>
    <col min="514" max="514" width="8.5703125" style="179" customWidth="1"/>
    <col min="515" max="515" width="10.7109375" style="179" bestFit="1" customWidth="1"/>
    <col min="516" max="516" width="10.85546875" style="179" bestFit="1" customWidth="1"/>
    <col min="517" max="517" width="10" style="179" bestFit="1" customWidth="1"/>
    <col min="518" max="518" width="12.85546875" style="179" bestFit="1" customWidth="1"/>
    <col min="519" max="519" width="10.42578125" style="179" bestFit="1" customWidth="1"/>
    <col min="520" max="520" width="7.85546875" style="179" bestFit="1" customWidth="1"/>
    <col min="521" max="768" width="11.42578125" style="179"/>
    <col min="769" max="769" width="8.42578125" style="179" customWidth="1"/>
    <col min="770" max="770" width="8.5703125" style="179" customWidth="1"/>
    <col min="771" max="771" width="10.7109375" style="179" bestFit="1" customWidth="1"/>
    <col min="772" max="772" width="10.85546875" style="179" bestFit="1" customWidth="1"/>
    <col min="773" max="773" width="10" style="179" bestFit="1" customWidth="1"/>
    <col min="774" max="774" width="12.85546875" style="179" bestFit="1" customWidth="1"/>
    <col min="775" max="775" width="10.42578125" style="179" bestFit="1" customWidth="1"/>
    <col min="776" max="776" width="7.85546875" style="179" bestFit="1" customWidth="1"/>
    <col min="777" max="1024" width="11.42578125" style="179"/>
    <col min="1025" max="1025" width="8.42578125" style="179" customWidth="1"/>
    <col min="1026" max="1026" width="8.5703125" style="179" customWidth="1"/>
    <col min="1027" max="1027" width="10.7109375" style="179" bestFit="1" customWidth="1"/>
    <col min="1028" max="1028" width="10.85546875" style="179" bestFit="1" customWidth="1"/>
    <col min="1029" max="1029" width="10" style="179" bestFit="1" customWidth="1"/>
    <col min="1030" max="1030" width="12.85546875" style="179" bestFit="1" customWidth="1"/>
    <col min="1031" max="1031" width="10.42578125" style="179" bestFit="1" customWidth="1"/>
    <col min="1032" max="1032" width="7.85546875" style="179" bestFit="1" customWidth="1"/>
    <col min="1033" max="1280" width="11.42578125" style="179"/>
    <col min="1281" max="1281" width="8.42578125" style="179" customWidth="1"/>
    <col min="1282" max="1282" width="8.5703125" style="179" customWidth="1"/>
    <col min="1283" max="1283" width="10.7109375" style="179" bestFit="1" customWidth="1"/>
    <col min="1284" max="1284" width="10.85546875" style="179" bestFit="1" customWidth="1"/>
    <col min="1285" max="1285" width="10" style="179" bestFit="1" customWidth="1"/>
    <col min="1286" max="1286" width="12.85546875" style="179" bestFit="1" customWidth="1"/>
    <col min="1287" max="1287" width="10.42578125" style="179" bestFit="1" customWidth="1"/>
    <col min="1288" max="1288" width="7.85546875" style="179" bestFit="1" customWidth="1"/>
    <col min="1289" max="1536" width="11.42578125" style="179"/>
    <col min="1537" max="1537" width="8.42578125" style="179" customWidth="1"/>
    <col min="1538" max="1538" width="8.5703125" style="179" customWidth="1"/>
    <col min="1539" max="1539" width="10.7109375" style="179" bestFit="1" customWidth="1"/>
    <col min="1540" max="1540" width="10.85546875" style="179" bestFit="1" customWidth="1"/>
    <col min="1541" max="1541" width="10" style="179" bestFit="1" customWidth="1"/>
    <col min="1542" max="1542" width="12.85546875" style="179" bestFit="1" customWidth="1"/>
    <col min="1543" max="1543" width="10.42578125" style="179" bestFit="1" customWidth="1"/>
    <col min="1544" max="1544" width="7.85546875" style="179" bestFit="1" customWidth="1"/>
    <col min="1545" max="1792" width="11.42578125" style="179"/>
    <col min="1793" max="1793" width="8.42578125" style="179" customWidth="1"/>
    <col min="1794" max="1794" width="8.5703125" style="179" customWidth="1"/>
    <col min="1795" max="1795" width="10.7109375" style="179" bestFit="1" customWidth="1"/>
    <col min="1796" max="1796" width="10.85546875" style="179" bestFit="1" customWidth="1"/>
    <col min="1797" max="1797" width="10" style="179" bestFit="1" customWidth="1"/>
    <col min="1798" max="1798" width="12.85546875" style="179" bestFit="1" customWidth="1"/>
    <col min="1799" max="1799" width="10.42578125" style="179" bestFit="1" customWidth="1"/>
    <col min="1800" max="1800" width="7.85546875" style="179" bestFit="1" customWidth="1"/>
    <col min="1801" max="2048" width="11.42578125" style="179"/>
    <col min="2049" max="2049" width="8.42578125" style="179" customWidth="1"/>
    <col min="2050" max="2050" width="8.5703125" style="179" customWidth="1"/>
    <col min="2051" max="2051" width="10.7109375" style="179" bestFit="1" customWidth="1"/>
    <col min="2052" max="2052" width="10.85546875" style="179" bestFit="1" customWidth="1"/>
    <col min="2053" max="2053" width="10" style="179" bestFit="1" customWidth="1"/>
    <col min="2054" max="2054" width="12.85546875" style="179" bestFit="1" customWidth="1"/>
    <col min="2055" max="2055" width="10.42578125" style="179" bestFit="1" customWidth="1"/>
    <col min="2056" max="2056" width="7.85546875" style="179" bestFit="1" customWidth="1"/>
    <col min="2057" max="2304" width="11.42578125" style="179"/>
    <col min="2305" max="2305" width="8.42578125" style="179" customWidth="1"/>
    <col min="2306" max="2306" width="8.5703125" style="179" customWidth="1"/>
    <col min="2307" max="2307" width="10.7109375" style="179" bestFit="1" customWidth="1"/>
    <col min="2308" max="2308" width="10.85546875" style="179" bestFit="1" customWidth="1"/>
    <col min="2309" max="2309" width="10" style="179" bestFit="1" customWidth="1"/>
    <col min="2310" max="2310" width="12.85546875" style="179" bestFit="1" customWidth="1"/>
    <col min="2311" max="2311" width="10.42578125" style="179" bestFit="1" customWidth="1"/>
    <col min="2312" max="2312" width="7.85546875" style="179" bestFit="1" customWidth="1"/>
    <col min="2313" max="2560" width="11.42578125" style="179"/>
    <col min="2561" max="2561" width="8.42578125" style="179" customWidth="1"/>
    <col min="2562" max="2562" width="8.5703125" style="179" customWidth="1"/>
    <col min="2563" max="2563" width="10.7109375" style="179" bestFit="1" customWidth="1"/>
    <col min="2564" max="2564" width="10.85546875" style="179" bestFit="1" customWidth="1"/>
    <col min="2565" max="2565" width="10" style="179" bestFit="1" customWidth="1"/>
    <col min="2566" max="2566" width="12.85546875" style="179" bestFit="1" customWidth="1"/>
    <col min="2567" max="2567" width="10.42578125" style="179" bestFit="1" customWidth="1"/>
    <col min="2568" max="2568" width="7.85546875" style="179" bestFit="1" customWidth="1"/>
    <col min="2569" max="2816" width="11.42578125" style="179"/>
    <col min="2817" max="2817" width="8.42578125" style="179" customWidth="1"/>
    <col min="2818" max="2818" width="8.5703125" style="179" customWidth="1"/>
    <col min="2819" max="2819" width="10.7109375" style="179" bestFit="1" customWidth="1"/>
    <col min="2820" max="2820" width="10.85546875" style="179" bestFit="1" customWidth="1"/>
    <col min="2821" max="2821" width="10" style="179" bestFit="1" customWidth="1"/>
    <col min="2822" max="2822" width="12.85546875" style="179" bestFit="1" customWidth="1"/>
    <col min="2823" max="2823" width="10.42578125" style="179" bestFit="1" customWidth="1"/>
    <col min="2824" max="2824" width="7.85546875" style="179" bestFit="1" customWidth="1"/>
    <col min="2825" max="3072" width="11.42578125" style="179"/>
    <col min="3073" max="3073" width="8.42578125" style="179" customWidth="1"/>
    <col min="3074" max="3074" width="8.5703125" style="179" customWidth="1"/>
    <col min="3075" max="3075" width="10.7109375" style="179" bestFit="1" customWidth="1"/>
    <col min="3076" max="3076" width="10.85546875" style="179" bestFit="1" customWidth="1"/>
    <col min="3077" max="3077" width="10" style="179" bestFit="1" customWidth="1"/>
    <col min="3078" max="3078" width="12.85546875" style="179" bestFit="1" customWidth="1"/>
    <col min="3079" max="3079" width="10.42578125" style="179" bestFit="1" customWidth="1"/>
    <col min="3080" max="3080" width="7.85546875" style="179" bestFit="1" customWidth="1"/>
    <col min="3081" max="3328" width="11.42578125" style="179"/>
    <col min="3329" max="3329" width="8.42578125" style="179" customWidth="1"/>
    <col min="3330" max="3330" width="8.5703125" style="179" customWidth="1"/>
    <col min="3331" max="3331" width="10.7109375" style="179" bestFit="1" customWidth="1"/>
    <col min="3332" max="3332" width="10.85546875" style="179" bestFit="1" customWidth="1"/>
    <col min="3333" max="3333" width="10" style="179" bestFit="1" customWidth="1"/>
    <col min="3334" max="3334" width="12.85546875" style="179" bestFit="1" customWidth="1"/>
    <col min="3335" max="3335" width="10.42578125" style="179" bestFit="1" customWidth="1"/>
    <col min="3336" max="3336" width="7.85546875" style="179" bestFit="1" customWidth="1"/>
    <col min="3337" max="3584" width="11.42578125" style="179"/>
    <col min="3585" max="3585" width="8.42578125" style="179" customWidth="1"/>
    <col min="3586" max="3586" width="8.5703125" style="179" customWidth="1"/>
    <col min="3587" max="3587" width="10.7109375" style="179" bestFit="1" customWidth="1"/>
    <col min="3588" max="3588" width="10.85546875" style="179" bestFit="1" customWidth="1"/>
    <col min="3589" max="3589" width="10" style="179" bestFit="1" customWidth="1"/>
    <col min="3590" max="3590" width="12.85546875" style="179" bestFit="1" customWidth="1"/>
    <col min="3591" max="3591" width="10.42578125" style="179" bestFit="1" customWidth="1"/>
    <col min="3592" max="3592" width="7.85546875" style="179" bestFit="1" customWidth="1"/>
    <col min="3593" max="3840" width="11.42578125" style="179"/>
    <col min="3841" max="3841" width="8.42578125" style="179" customWidth="1"/>
    <col min="3842" max="3842" width="8.5703125" style="179" customWidth="1"/>
    <col min="3843" max="3843" width="10.7109375" style="179" bestFit="1" customWidth="1"/>
    <col min="3844" max="3844" width="10.85546875" style="179" bestFit="1" customWidth="1"/>
    <col min="3845" max="3845" width="10" style="179" bestFit="1" customWidth="1"/>
    <col min="3846" max="3846" width="12.85546875" style="179" bestFit="1" customWidth="1"/>
    <col min="3847" max="3847" width="10.42578125" style="179" bestFit="1" customWidth="1"/>
    <col min="3848" max="3848" width="7.85546875" style="179" bestFit="1" customWidth="1"/>
    <col min="3849" max="4096" width="11.42578125" style="179"/>
    <col min="4097" max="4097" width="8.42578125" style="179" customWidth="1"/>
    <col min="4098" max="4098" width="8.5703125" style="179" customWidth="1"/>
    <col min="4099" max="4099" width="10.7109375" style="179" bestFit="1" customWidth="1"/>
    <col min="4100" max="4100" width="10.85546875" style="179" bestFit="1" customWidth="1"/>
    <col min="4101" max="4101" width="10" style="179" bestFit="1" customWidth="1"/>
    <col min="4102" max="4102" width="12.85546875" style="179" bestFit="1" customWidth="1"/>
    <col min="4103" max="4103" width="10.42578125" style="179" bestFit="1" customWidth="1"/>
    <col min="4104" max="4104" width="7.85546875" style="179" bestFit="1" customWidth="1"/>
    <col min="4105" max="4352" width="11.42578125" style="179"/>
    <col min="4353" max="4353" width="8.42578125" style="179" customWidth="1"/>
    <col min="4354" max="4354" width="8.5703125" style="179" customWidth="1"/>
    <col min="4355" max="4355" width="10.7109375" style="179" bestFit="1" customWidth="1"/>
    <col min="4356" max="4356" width="10.85546875" style="179" bestFit="1" customWidth="1"/>
    <col min="4357" max="4357" width="10" style="179" bestFit="1" customWidth="1"/>
    <col min="4358" max="4358" width="12.85546875" style="179" bestFit="1" customWidth="1"/>
    <col min="4359" max="4359" width="10.42578125" style="179" bestFit="1" customWidth="1"/>
    <col min="4360" max="4360" width="7.85546875" style="179" bestFit="1" customWidth="1"/>
    <col min="4361" max="4608" width="11.42578125" style="179"/>
    <col min="4609" max="4609" width="8.42578125" style="179" customWidth="1"/>
    <col min="4610" max="4610" width="8.5703125" style="179" customWidth="1"/>
    <col min="4611" max="4611" width="10.7109375" style="179" bestFit="1" customWidth="1"/>
    <col min="4612" max="4612" width="10.85546875" style="179" bestFit="1" customWidth="1"/>
    <col min="4613" max="4613" width="10" style="179" bestFit="1" customWidth="1"/>
    <col min="4614" max="4614" width="12.85546875" style="179" bestFit="1" customWidth="1"/>
    <col min="4615" max="4615" width="10.42578125" style="179" bestFit="1" customWidth="1"/>
    <col min="4616" max="4616" width="7.85546875" style="179" bestFit="1" customWidth="1"/>
    <col min="4617" max="4864" width="11.42578125" style="179"/>
    <col min="4865" max="4865" width="8.42578125" style="179" customWidth="1"/>
    <col min="4866" max="4866" width="8.5703125" style="179" customWidth="1"/>
    <col min="4867" max="4867" width="10.7109375" style="179" bestFit="1" customWidth="1"/>
    <col min="4868" max="4868" width="10.85546875" style="179" bestFit="1" customWidth="1"/>
    <col min="4869" max="4869" width="10" style="179" bestFit="1" customWidth="1"/>
    <col min="4870" max="4870" width="12.85546875" style="179" bestFit="1" customWidth="1"/>
    <col min="4871" max="4871" width="10.42578125" style="179" bestFit="1" customWidth="1"/>
    <col min="4872" max="4872" width="7.85546875" style="179" bestFit="1" customWidth="1"/>
    <col min="4873" max="5120" width="11.42578125" style="179"/>
    <col min="5121" max="5121" width="8.42578125" style="179" customWidth="1"/>
    <col min="5122" max="5122" width="8.5703125" style="179" customWidth="1"/>
    <col min="5123" max="5123" width="10.7109375" style="179" bestFit="1" customWidth="1"/>
    <col min="5124" max="5124" width="10.85546875" style="179" bestFit="1" customWidth="1"/>
    <col min="5125" max="5125" width="10" style="179" bestFit="1" customWidth="1"/>
    <col min="5126" max="5126" width="12.85546875" style="179" bestFit="1" customWidth="1"/>
    <col min="5127" max="5127" width="10.42578125" style="179" bestFit="1" customWidth="1"/>
    <col min="5128" max="5128" width="7.85546875" style="179" bestFit="1" customWidth="1"/>
    <col min="5129" max="5376" width="11.42578125" style="179"/>
    <col min="5377" max="5377" width="8.42578125" style="179" customWidth="1"/>
    <col min="5378" max="5378" width="8.5703125" style="179" customWidth="1"/>
    <col min="5379" max="5379" width="10.7109375" style="179" bestFit="1" customWidth="1"/>
    <col min="5380" max="5380" width="10.85546875" style="179" bestFit="1" customWidth="1"/>
    <col min="5381" max="5381" width="10" style="179" bestFit="1" customWidth="1"/>
    <col min="5382" max="5382" width="12.85546875" style="179" bestFit="1" customWidth="1"/>
    <col min="5383" max="5383" width="10.42578125" style="179" bestFit="1" customWidth="1"/>
    <col min="5384" max="5384" width="7.85546875" style="179" bestFit="1" customWidth="1"/>
    <col min="5385" max="5632" width="11.42578125" style="179"/>
    <col min="5633" max="5633" width="8.42578125" style="179" customWidth="1"/>
    <col min="5634" max="5634" width="8.5703125" style="179" customWidth="1"/>
    <col min="5635" max="5635" width="10.7109375" style="179" bestFit="1" customWidth="1"/>
    <col min="5636" max="5636" width="10.85546875" style="179" bestFit="1" customWidth="1"/>
    <col min="5637" max="5637" width="10" style="179" bestFit="1" customWidth="1"/>
    <col min="5638" max="5638" width="12.85546875" style="179" bestFit="1" customWidth="1"/>
    <col min="5639" max="5639" width="10.42578125" style="179" bestFit="1" customWidth="1"/>
    <col min="5640" max="5640" width="7.85546875" style="179" bestFit="1" customWidth="1"/>
    <col min="5641" max="5888" width="11.42578125" style="179"/>
    <col min="5889" max="5889" width="8.42578125" style="179" customWidth="1"/>
    <col min="5890" max="5890" width="8.5703125" style="179" customWidth="1"/>
    <col min="5891" max="5891" width="10.7109375" style="179" bestFit="1" customWidth="1"/>
    <col min="5892" max="5892" width="10.85546875" style="179" bestFit="1" customWidth="1"/>
    <col min="5893" max="5893" width="10" style="179" bestFit="1" customWidth="1"/>
    <col min="5894" max="5894" width="12.85546875" style="179" bestFit="1" customWidth="1"/>
    <col min="5895" max="5895" width="10.42578125" style="179" bestFit="1" customWidth="1"/>
    <col min="5896" max="5896" width="7.85546875" style="179" bestFit="1" customWidth="1"/>
    <col min="5897" max="6144" width="11.42578125" style="179"/>
    <col min="6145" max="6145" width="8.42578125" style="179" customWidth="1"/>
    <col min="6146" max="6146" width="8.5703125" style="179" customWidth="1"/>
    <col min="6147" max="6147" width="10.7109375" style="179" bestFit="1" customWidth="1"/>
    <col min="6148" max="6148" width="10.85546875" style="179" bestFit="1" customWidth="1"/>
    <col min="6149" max="6149" width="10" style="179" bestFit="1" customWidth="1"/>
    <col min="6150" max="6150" width="12.85546875" style="179" bestFit="1" customWidth="1"/>
    <col min="6151" max="6151" width="10.42578125" style="179" bestFit="1" customWidth="1"/>
    <col min="6152" max="6152" width="7.85546875" style="179" bestFit="1" customWidth="1"/>
    <col min="6153" max="6400" width="11.42578125" style="179"/>
    <col min="6401" max="6401" width="8.42578125" style="179" customWidth="1"/>
    <col min="6402" max="6402" width="8.5703125" style="179" customWidth="1"/>
    <col min="6403" max="6403" width="10.7109375" style="179" bestFit="1" customWidth="1"/>
    <col min="6404" max="6404" width="10.85546875" style="179" bestFit="1" customWidth="1"/>
    <col min="6405" max="6405" width="10" style="179" bestFit="1" customWidth="1"/>
    <col min="6406" max="6406" width="12.85546875" style="179" bestFit="1" customWidth="1"/>
    <col min="6407" max="6407" width="10.42578125" style="179" bestFit="1" customWidth="1"/>
    <col min="6408" max="6408" width="7.85546875" style="179" bestFit="1" customWidth="1"/>
    <col min="6409" max="6656" width="11.42578125" style="179"/>
    <col min="6657" max="6657" width="8.42578125" style="179" customWidth="1"/>
    <col min="6658" max="6658" width="8.5703125" style="179" customWidth="1"/>
    <col min="6659" max="6659" width="10.7109375" style="179" bestFit="1" customWidth="1"/>
    <col min="6660" max="6660" width="10.85546875" style="179" bestFit="1" customWidth="1"/>
    <col min="6661" max="6661" width="10" style="179" bestFit="1" customWidth="1"/>
    <col min="6662" max="6662" width="12.85546875" style="179" bestFit="1" customWidth="1"/>
    <col min="6663" max="6663" width="10.42578125" style="179" bestFit="1" customWidth="1"/>
    <col min="6664" max="6664" width="7.85546875" style="179" bestFit="1" customWidth="1"/>
    <col min="6665" max="6912" width="11.42578125" style="179"/>
    <col min="6913" max="6913" width="8.42578125" style="179" customWidth="1"/>
    <col min="6914" max="6914" width="8.5703125" style="179" customWidth="1"/>
    <col min="6915" max="6915" width="10.7109375" style="179" bestFit="1" customWidth="1"/>
    <col min="6916" max="6916" width="10.85546875" style="179" bestFit="1" customWidth="1"/>
    <col min="6917" max="6917" width="10" style="179" bestFit="1" customWidth="1"/>
    <col min="6918" max="6918" width="12.85546875" style="179" bestFit="1" customWidth="1"/>
    <col min="6919" max="6919" width="10.42578125" style="179" bestFit="1" customWidth="1"/>
    <col min="6920" max="6920" width="7.85546875" style="179" bestFit="1" customWidth="1"/>
    <col min="6921" max="7168" width="11.42578125" style="179"/>
    <col min="7169" max="7169" width="8.42578125" style="179" customWidth="1"/>
    <col min="7170" max="7170" width="8.5703125" style="179" customWidth="1"/>
    <col min="7171" max="7171" width="10.7109375" style="179" bestFit="1" customWidth="1"/>
    <col min="7172" max="7172" width="10.85546875" style="179" bestFit="1" customWidth="1"/>
    <col min="7173" max="7173" width="10" style="179" bestFit="1" customWidth="1"/>
    <col min="7174" max="7174" width="12.85546875" style="179" bestFit="1" customWidth="1"/>
    <col min="7175" max="7175" width="10.42578125" style="179" bestFit="1" customWidth="1"/>
    <col min="7176" max="7176" width="7.85546875" style="179" bestFit="1" customWidth="1"/>
    <col min="7177" max="7424" width="11.42578125" style="179"/>
    <col min="7425" max="7425" width="8.42578125" style="179" customWidth="1"/>
    <col min="7426" max="7426" width="8.5703125" style="179" customWidth="1"/>
    <col min="7427" max="7427" width="10.7109375" style="179" bestFit="1" customWidth="1"/>
    <col min="7428" max="7428" width="10.85546875" style="179" bestFit="1" customWidth="1"/>
    <col min="7429" max="7429" width="10" style="179" bestFit="1" customWidth="1"/>
    <col min="7430" max="7430" width="12.85546875" style="179" bestFit="1" customWidth="1"/>
    <col min="7431" max="7431" width="10.42578125" style="179" bestFit="1" customWidth="1"/>
    <col min="7432" max="7432" width="7.85546875" style="179" bestFit="1" customWidth="1"/>
    <col min="7433" max="7680" width="11.42578125" style="179"/>
    <col min="7681" max="7681" width="8.42578125" style="179" customWidth="1"/>
    <col min="7682" max="7682" width="8.5703125" style="179" customWidth="1"/>
    <col min="7683" max="7683" width="10.7109375" style="179" bestFit="1" customWidth="1"/>
    <col min="7684" max="7684" width="10.85546875" style="179" bestFit="1" customWidth="1"/>
    <col min="7685" max="7685" width="10" style="179" bestFit="1" customWidth="1"/>
    <col min="7686" max="7686" width="12.85546875" style="179" bestFit="1" customWidth="1"/>
    <col min="7687" max="7687" width="10.42578125" style="179" bestFit="1" customWidth="1"/>
    <col min="7688" max="7688" width="7.85546875" style="179" bestFit="1" customWidth="1"/>
    <col min="7689" max="7936" width="11.42578125" style="179"/>
    <col min="7937" max="7937" width="8.42578125" style="179" customWidth="1"/>
    <col min="7938" max="7938" width="8.5703125" style="179" customWidth="1"/>
    <col min="7939" max="7939" width="10.7109375" style="179" bestFit="1" customWidth="1"/>
    <col min="7940" max="7940" width="10.85546875" style="179" bestFit="1" customWidth="1"/>
    <col min="7941" max="7941" width="10" style="179" bestFit="1" customWidth="1"/>
    <col min="7942" max="7942" width="12.85546875" style="179" bestFit="1" customWidth="1"/>
    <col min="7943" max="7943" width="10.42578125" style="179" bestFit="1" customWidth="1"/>
    <col min="7944" max="7944" width="7.85546875" style="179" bestFit="1" customWidth="1"/>
    <col min="7945" max="8192" width="11.42578125" style="179"/>
    <col min="8193" max="8193" width="8.42578125" style="179" customWidth="1"/>
    <col min="8194" max="8194" width="8.5703125" style="179" customWidth="1"/>
    <col min="8195" max="8195" width="10.7109375" style="179" bestFit="1" customWidth="1"/>
    <col min="8196" max="8196" width="10.85546875" style="179" bestFit="1" customWidth="1"/>
    <col min="8197" max="8197" width="10" style="179" bestFit="1" customWidth="1"/>
    <col min="8198" max="8198" width="12.85546875" style="179" bestFit="1" customWidth="1"/>
    <col min="8199" max="8199" width="10.42578125" style="179" bestFit="1" customWidth="1"/>
    <col min="8200" max="8200" width="7.85546875" style="179" bestFit="1" customWidth="1"/>
    <col min="8201" max="8448" width="11.42578125" style="179"/>
    <col min="8449" max="8449" width="8.42578125" style="179" customWidth="1"/>
    <col min="8450" max="8450" width="8.5703125" style="179" customWidth="1"/>
    <col min="8451" max="8451" width="10.7109375" style="179" bestFit="1" customWidth="1"/>
    <col min="8452" max="8452" width="10.85546875" style="179" bestFit="1" customWidth="1"/>
    <col min="8453" max="8453" width="10" style="179" bestFit="1" customWidth="1"/>
    <col min="8454" max="8454" width="12.85546875" style="179" bestFit="1" customWidth="1"/>
    <col min="8455" max="8455" width="10.42578125" style="179" bestFit="1" customWidth="1"/>
    <col min="8456" max="8456" width="7.85546875" style="179" bestFit="1" customWidth="1"/>
    <col min="8457" max="8704" width="11.42578125" style="179"/>
    <col min="8705" max="8705" width="8.42578125" style="179" customWidth="1"/>
    <col min="8706" max="8706" width="8.5703125" style="179" customWidth="1"/>
    <col min="8707" max="8707" width="10.7109375" style="179" bestFit="1" customWidth="1"/>
    <col min="8708" max="8708" width="10.85546875" style="179" bestFit="1" customWidth="1"/>
    <col min="8709" max="8709" width="10" style="179" bestFit="1" customWidth="1"/>
    <col min="8710" max="8710" width="12.85546875" style="179" bestFit="1" customWidth="1"/>
    <col min="8711" max="8711" width="10.42578125" style="179" bestFit="1" customWidth="1"/>
    <col min="8712" max="8712" width="7.85546875" style="179" bestFit="1" customWidth="1"/>
    <col min="8713" max="8960" width="11.42578125" style="179"/>
    <col min="8961" max="8961" width="8.42578125" style="179" customWidth="1"/>
    <col min="8962" max="8962" width="8.5703125" style="179" customWidth="1"/>
    <col min="8963" max="8963" width="10.7109375" style="179" bestFit="1" customWidth="1"/>
    <col min="8964" max="8964" width="10.85546875" style="179" bestFit="1" customWidth="1"/>
    <col min="8965" max="8965" width="10" style="179" bestFit="1" customWidth="1"/>
    <col min="8966" max="8966" width="12.85546875" style="179" bestFit="1" customWidth="1"/>
    <col min="8967" max="8967" width="10.42578125" style="179" bestFit="1" customWidth="1"/>
    <col min="8968" max="8968" width="7.85546875" style="179" bestFit="1" customWidth="1"/>
    <col min="8969" max="9216" width="11.42578125" style="179"/>
    <col min="9217" max="9217" width="8.42578125" style="179" customWidth="1"/>
    <col min="9218" max="9218" width="8.5703125" style="179" customWidth="1"/>
    <col min="9219" max="9219" width="10.7109375" style="179" bestFit="1" customWidth="1"/>
    <col min="9220" max="9220" width="10.85546875" style="179" bestFit="1" customWidth="1"/>
    <col min="9221" max="9221" width="10" style="179" bestFit="1" customWidth="1"/>
    <col min="9222" max="9222" width="12.85546875" style="179" bestFit="1" customWidth="1"/>
    <col min="9223" max="9223" width="10.42578125" style="179" bestFit="1" customWidth="1"/>
    <col min="9224" max="9224" width="7.85546875" style="179" bestFit="1" customWidth="1"/>
    <col min="9225" max="9472" width="11.42578125" style="179"/>
    <col min="9473" max="9473" width="8.42578125" style="179" customWidth="1"/>
    <col min="9474" max="9474" width="8.5703125" style="179" customWidth="1"/>
    <col min="9475" max="9475" width="10.7109375" style="179" bestFit="1" customWidth="1"/>
    <col min="9476" max="9476" width="10.85546875" style="179" bestFit="1" customWidth="1"/>
    <col min="9477" max="9477" width="10" style="179" bestFit="1" customWidth="1"/>
    <col min="9478" max="9478" width="12.85546875" style="179" bestFit="1" customWidth="1"/>
    <col min="9479" max="9479" width="10.42578125" style="179" bestFit="1" customWidth="1"/>
    <col min="9480" max="9480" width="7.85546875" style="179" bestFit="1" customWidth="1"/>
    <col min="9481" max="9728" width="11.42578125" style="179"/>
    <col min="9729" max="9729" width="8.42578125" style="179" customWidth="1"/>
    <col min="9730" max="9730" width="8.5703125" style="179" customWidth="1"/>
    <col min="9731" max="9731" width="10.7109375" style="179" bestFit="1" customWidth="1"/>
    <col min="9732" max="9732" width="10.85546875" style="179" bestFit="1" customWidth="1"/>
    <col min="9733" max="9733" width="10" style="179" bestFit="1" customWidth="1"/>
    <col min="9734" max="9734" width="12.85546875" style="179" bestFit="1" customWidth="1"/>
    <col min="9735" max="9735" width="10.42578125" style="179" bestFit="1" customWidth="1"/>
    <col min="9736" max="9736" width="7.85546875" style="179" bestFit="1" customWidth="1"/>
    <col min="9737" max="9984" width="11.42578125" style="179"/>
    <col min="9985" max="9985" width="8.42578125" style="179" customWidth="1"/>
    <col min="9986" max="9986" width="8.5703125" style="179" customWidth="1"/>
    <col min="9987" max="9987" width="10.7109375" style="179" bestFit="1" customWidth="1"/>
    <col min="9988" max="9988" width="10.85546875" style="179" bestFit="1" customWidth="1"/>
    <col min="9989" max="9989" width="10" style="179" bestFit="1" customWidth="1"/>
    <col min="9990" max="9990" width="12.85546875" style="179" bestFit="1" customWidth="1"/>
    <col min="9991" max="9991" width="10.42578125" style="179" bestFit="1" customWidth="1"/>
    <col min="9992" max="9992" width="7.85546875" style="179" bestFit="1" customWidth="1"/>
    <col min="9993" max="10240" width="11.42578125" style="179"/>
    <col min="10241" max="10241" width="8.42578125" style="179" customWidth="1"/>
    <col min="10242" max="10242" width="8.5703125" style="179" customWidth="1"/>
    <col min="10243" max="10243" width="10.7109375" style="179" bestFit="1" customWidth="1"/>
    <col min="10244" max="10244" width="10.85546875" style="179" bestFit="1" customWidth="1"/>
    <col min="10245" max="10245" width="10" style="179" bestFit="1" customWidth="1"/>
    <col min="10246" max="10246" width="12.85546875" style="179" bestFit="1" customWidth="1"/>
    <col min="10247" max="10247" width="10.42578125" style="179" bestFit="1" customWidth="1"/>
    <col min="10248" max="10248" width="7.85546875" style="179" bestFit="1" customWidth="1"/>
    <col min="10249" max="10496" width="11.42578125" style="179"/>
    <col min="10497" max="10497" width="8.42578125" style="179" customWidth="1"/>
    <col min="10498" max="10498" width="8.5703125" style="179" customWidth="1"/>
    <col min="10499" max="10499" width="10.7109375" style="179" bestFit="1" customWidth="1"/>
    <col min="10500" max="10500" width="10.85546875" style="179" bestFit="1" customWidth="1"/>
    <col min="10501" max="10501" width="10" style="179" bestFit="1" customWidth="1"/>
    <col min="10502" max="10502" width="12.85546875" style="179" bestFit="1" customWidth="1"/>
    <col min="10503" max="10503" width="10.42578125" style="179" bestFit="1" customWidth="1"/>
    <col min="10504" max="10504" width="7.85546875" style="179" bestFit="1" customWidth="1"/>
    <col min="10505" max="10752" width="11.42578125" style="179"/>
    <col min="10753" max="10753" width="8.42578125" style="179" customWidth="1"/>
    <col min="10754" max="10754" width="8.5703125" style="179" customWidth="1"/>
    <col min="10755" max="10755" width="10.7109375" style="179" bestFit="1" customWidth="1"/>
    <col min="10756" max="10756" width="10.85546875" style="179" bestFit="1" customWidth="1"/>
    <col min="10757" max="10757" width="10" style="179" bestFit="1" customWidth="1"/>
    <col min="10758" max="10758" width="12.85546875" style="179" bestFit="1" customWidth="1"/>
    <col min="10759" max="10759" width="10.42578125" style="179" bestFit="1" customWidth="1"/>
    <col min="10760" max="10760" width="7.85546875" style="179" bestFit="1" customWidth="1"/>
    <col min="10761" max="11008" width="11.42578125" style="179"/>
    <col min="11009" max="11009" width="8.42578125" style="179" customWidth="1"/>
    <col min="11010" max="11010" width="8.5703125" style="179" customWidth="1"/>
    <col min="11011" max="11011" width="10.7109375" style="179" bestFit="1" customWidth="1"/>
    <col min="11012" max="11012" width="10.85546875" style="179" bestFit="1" customWidth="1"/>
    <col min="11013" max="11013" width="10" style="179" bestFit="1" customWidth="1"/>
    <col min="11014" max="11014" width="12.85546875" style="179" bestFit="1" customWidth="1"/>
    <col min="11015" max="11015" width="10.42578125" style="179" bestFit="1" customWidth="1"/>
    <col min="11016" max="11016" width="7.85546875" style="179" bestFit="1" customWidth="1"/>
    <col min="11017" max="11264" width="11.42578125" style="179"/>
    <col min="11265" max="11265" width="8.42578125" style="179" customWidth="1"/>
    <col min="11266" max="11266" width="8.5703125" style="179" customWidth="1"/>
    <col min="11267" max="11267" width="10.7109375" style="179" bestFit="1" customWidth="1"/>
    <col min="11268" max="11268" width="10.85546875" style="179" bestFit="1" customWidth="1"/>
    <col min="11269" max="11269" width="10" style="179" bestFit="1" customWidth="1"/>
    <col min="11270" max="11270" width="12.85546875" style="179" bestFit="1" customWidth="1"/>
    <col min="11271" max="11271" width="10.42578125" style="179" bestFit="1" customWidth="1"/>
    <col min="11272" max="11272" width="7.85546875" style="179" bestFit="1" customWidth="1"/>
    <col min="11273" max="11520" width="11.42578125" style="179"/>
    <col min="11521" max="11521" width="8.42578125" style="179" customWidth="1"/>
    <col min="11522" max="11522" width="8.5703125" style="179" customWidth="1"/>
    <col min="11523" max="11523" width="10.7109375" style="179" bestFit="1" customWidth="1"/>
    <col min="11524" max="11524" width="10.85546875" style="179" bestFit="1" customWidth="1"/>
    <col min="11525" max="11525" width="10" style="179" bestFit="1" customWidth="1"/>
    <col min="11526" max="11526" width="12.85546875" style="179" bestFit="1" customWidth="1"/>
    <col min="11527" max="11527" width="10.42578125" style="179" bestFit="1" customWidth="1"/>
    <col min="11528" max="11528" width="7.85546875" style="179" bestFit="1" customWidth="1"/>
    <col min="11529" max="11776" width="11.42578125" style="179"/>
    <col min="11777" max="11777" width="8.42578125" style="179" customWidth="1"/>
    <col min="11778" max="11778" width="8.5703125" style="179" customWidth="1"/>
    <col min="11779" max="11779" width="10.7109375" style="179" bestFit="1" customWidth="1"/>
    <col min="11780" max="11780" width="10.85546875" style="179" bestFit="1" customWidth="1"/>
    <col min="11781" max="11781" width="10" style="179" bestFit="1" customWidth="1"/>
    <col min="11782" max="11782" width="12.85546875" style="179" bestFit="1" customWidth="1"/>
    <col min="11783" max="11783" width="10.42578125" style="179" bestFit="1" customWidth="1"/>
    <col min="11784" max="11784" width="7.85546875" style="179" bestFit="1" customWidth="1"/>
    <col min="11785" max="12032" width="11.42578125" style="179"/>
    <col min="12033" max="12033" width="8.42578125" style="179" customWidth="1"/>
    <col min="12034" max="12034" width="8.5703125" style="179" customWidth="1"/>
    <col min="12035" max="12035" width="10.7109375" style="179" bestFit="1" customWidth="1"/>
    <col min="12036" max="12036" width="10.85546875" style="179" bestFit="1" customWidth="1"/>
    <col min="12037" max="12037" width="10" style="179" bestFit="1" customWidth="1"/>
    <col min="12038" max="12038" width="12.85546875" style="179" bestFit="1" customWidth="1"/>
    <col min="12039" max="12039" width="10.42578125" style="179" bestFit="1" customWidth="1"/>
    <col min="12040" max="12040" width="7.85546875" style="179" bestFit="1" customWidth="1"/>
    <col min="12041" max="12288" width="11.42578125" style="179"/>
    <col min="12289" max="12289" width="8.42578125" style="179" customWidth="1"/>
    <col min="12290" max="12290" width="8.5703125" style="179" customWidth="1"/>
    <col min="12291" max="12291" width="10.7109375" style="179" bestFit="1" customWidth="1"/>
    <col min="12292" max="12292" width="10.85546875" style="179" bestFit="1" customWidth="1"/>
    <col min="12293" max="12293" width="10" style="179" bestFit="1" customWidth="1"/>
    <col min="12294" max="12294" width="12.85546875" style="179" bestFit="1" customWidth="1"/>
    <col min="12295" max="12295" width="10.42578125" style="179" bestFit="1" customWidth="1"/>
    <col min="12296" max="12296" width="7.85546875" style="179" bestFit="1" customWidth="1"/>
    <col min="12297" max="12544" width="11.42578125" style="179"/>
    <col min="12545" max="12545" width="8.42578125" style="179" customWidth="1"/>
    <col min="12546" max="12546" width="8.5703125" style="179" customWidth="1"/>
    <col min="12547" max="12547" width="10.7109375" style="179" bestFit="1" customWidth="1"/>
    <col min="12548" max="12548" width="10.85546875" style="179" bestFit="1" customWidth="1"/>
    <col min="12549" max="12549" width="10" style="179" bestFit="1" customWidth="1"/>
    <col min="12550" max="12550" width="12.85546875" style="179" bestFit="1" customWidth="1"/>
    <col min="12551" max="12551" width="10.42578125" style="179" bestFit="1" customWidth="1"/>
    <col min="12552" max="12552" width="7.85546875" style="179" bestFit="1" customWidth="1"/>
    <col min="12553" max="12800" width="11.42578125" style="179"/>
    <col min="12801" max="12801" width="8.42578125" style="179" customWidth="1"/>
    <col min="12802" max="12802" width="8.5703125" style="179" customWidth="1"/>
    <col min="12803" max="12803" width="10.7109375" style="179" bestFit="1" customWidth="1"/>
    <col min="12804" max="12804" width="10.85546875" style="179" bestFit="1" customWidth="1"/>
    <col min="12805" max="12805" width="10" style="179" bestFit="1" customWidth="1"/>
    <col min="12806" max="12806" width="12.85546875" style="179" bestFit="1" customWidth="1"/>
    <col min="12807" max="12807" width="10.42578125" style="179" bestFit="1" customWidth="1"/>
    <col min="12808" max="12808" width="7.85546875" style="179" bestFit="1" customWidth="1"/>
    <col min="12809" max="13056" width="11.42578125" style="179"/>
    <col min="13057" max="13057" width="8.42578125" style="179" customWidth="1"/>
    <col min="13058" max="13058" width="8.5703125" style="179" customWidth="1"/>
    <col min="13059" max="13059" width="10.7109375" style="179" bestFit="1" customWidth="1"/>
    <col min="13060" max="13060" width="10.85546875" style="179" bestFit="1" customWidth="1"/>
    <col min="13061" max="13061" width="10" style="179" bestFit="1" customWidth="1"/>
    <col min="13062" max="13062" width="12.85546875" style="179" bestFit="1" customWidth="1"/>
    <col min="13063" max="13063" width="10.42578125" style="179" bestFit="1" customWidth="1"/>
    <col min="13064" max="13064" width="7.85546875" style="179" bestFit="1" customWidth="1"/>
    <col min="13065" max="13312" width="11.42578125" style="179"/>
    <col min="13313" max="13313" width="8.42578125" style="179" customWidth="1"/>
    <col min="13314" max="13314" width="8.5703125" style="179" customWidth="1"/>
    <col min="13315" max="13315" width="10.7109375" style="179" bestFit="1" customWidth="1"/>
    <col min="13316" max="13316" width="10.85546875" style="179" bestFit="1" customWidth="1"/>
    <col min="13317" max="13317" width="10" style="179" bestFit="1" customWidth="1"/>
    <col min="13318" max="13318" width="12.85546875" style="179" bestFit="1" customWidth="1"/>
    <col min="13319" max="13319" width="10.42578125" style="179" bestFit="1" customWidth="1"/>
    <col min="13320" max="13320" width="7.85546875" style="179" bestFit="1" customWidth="1"/>
    <col min="13321" max="13568" width="11.42578125" style="179"/>
    <col min="13569" max="13569" width="8.42578125" style="179" customWidth="1"/>
    <col min="13570" max="13570" width="8.5703125" style="179" customWidth="1"/>
    <col min="13571" max="13571" width="10.7109375" style="179" bestFit="1" customWidth="1"/>
    <col min="13572" max="13572" width="10.85546875" style="179" bestFit="1" customWidth="1"/>
    <col min="13573" max="13573" width="10" style="179" bestFit="1" customWidth="1"/>
    <col min="13574" max="13574" width="12.85546875" style="179" bestFit="1" customWidth="1"/>
    <col min="13575" max="13575" width="10.42578125" style="179" bestFit="1" customWidth="1"/>
    <col min="13576" max="13576" width="7.85546875" style="179" bestFit="1" customWidth="1"/>
    <col min="13577" max="13824" width="11.42578125" style="179"/>
    <col min="13825" max="13825" width="8.42578125" style="179" customWidth="1"/>
    <col min="13826" max="13826" width="8.5703125" style="179" customWidth="1"/>
    <col min="13827" max="13827" width="10.7109375" style="179" bestFit="1" customWidth="1"/>
    <col min="13828" max="13828" width="10.85546875" style="179" bestFit="1" customWidth="1"/>
    <col min="13829" max="13829" width="10" style="179" bestFit="1" customWidth="1"/>
    <col min="13830" max="13830" width="12.85546875" style="179" bestFit="1" customWidth="1"/>
    <col min="13831" max="13831" width="10.42578125" style="179" bestFit="1" customWidth="1"/>
    <col min="13832" max="13832" width="7.85546875" style="179" bestFit="1" customWidth="1"/>
    <col min="13833" max="14080" width="11.42578125" style="179"/>
    <col min="14081" max="14081" width="8.42578125" style="179" customWidth="1"/>
    <col min="14082" max="14082" width="8.5703125" style="179" customWidth="1"/>
    <col min="14083" max="14083" width="10.7109375" style="179" bestFit="1" customWidth="1"/>
    <col min="14084" max="14084" width="10.85546875" style="179" bestFit="1" customWidth="1"/>
    <col min="14085" max="14085" width="10" style="179" bestFit="1" customWidth="1"/>
    <col min="14086" max="14086" width="12.85546875" style="179" bestFit="1" customWidth="1"/>
    <col min="14087" max="14087" width="10.42578125" style="179" bestFit="1" customWidth="1"/>
    <col min="14088" max="14088" width="7.85546875" style="179" bestFit="1" customWidth="1"/>
    <col min="14089" max="14336" width="11.42578125" style="179"/>
    <col min="14337" max="14337" width="8.42578125" style="179" customWidth="1"/>
    <col min="14338" max="14338" width="8.5703125" style="179" customWidth="1"/>
    <col min="14339" max="14339" width="10.7109375" style="179" bestFit="1" customWidth="1"/>
    <col min="14340" max="14340" width="10.85546875" style="179" bestFit="1" customWidth="1"/>
    <col min="14341" max="14341" width="10" style="179" bestFit="1" customWidth="1"/>
    <col min="14342" max="14342" width="12.85546875" style="179" bestFit="1" customWidth="1"/>
    <col min="14343" max="14343" width="10.42578125" style="179" bestFit="1" customWidth="1"/>
    <col min="14344" max="14344" width="7.85546875" style="179" bestFit="1" customWidth="1"/>
    <col min="14345" max="14592" width="11.42578125" style="179"/>
    <col min="14593" max="14593" width="8.42578125" style="179" customWidth="1"/>
    <col min="14594" max="14594" width="8.5703125" style="179" customWidth="1"/>
    <col min="14595" max="14595" width="10.7109375" style="179" bestFit="1" customWidth="1"/>
    <col min="14596" max="14596" width="10.85546875" style="179" bestFit="1" customWidth="1"/>
    <col min="14597" max="14597" width="10" style="179" bestFit="1" customWidth="1"/>
    <col min="14598" max="14598" width="12.85546875" style="179" bestFit="1" customWidth="1"/>
    <col min="14599" max="14599" width="10.42578125" style="179" bestFit="1" customWidth="1"/>
    <col min="14600" max="14600" width="7.85546875" style="179" bestFit="1" customWidth="1"/>
    <col min="14601" max="14848" width="11.42578125" style="179"/>
    <col min="14849" max="14849" width="8.42578125" style="179" customWidth="1"/>
    <col min="14850" max="14850" width="8.5703125" style="179" customWidth="1"/>
    <col min="14851" max="14851" width="10.7109375" style="179" bestFit="1" customWidth="1"/>
    <col min="14852" max="14852" width="10.85546875" style="179" bestFit="1" customWidth="1"/>
    <col min="14853" max="14853" width="10" style="179" bestFit="1" customWidth="1"/>
    <col min="14854" max="14854" width="12.85546875" style="179" bestFit="1" customWidth="1"/>
    <col min="14855" max="14855" width="10.42578125" style="179" bestFit="1" customWidth="1"/>
    <col min="14856" max="14856" width="7.85546875" style="179" bestFit="1" customWidth="1"/>
    <col min="14857" max="15104" width="11.42578125" style="179"/>
    <col min="15105" max="15105" width="8.42578125" style="179" customWidth="1"/>
    <col min="15106" max="15106" width="8.5703125" style="179" customWidth="1"/>
    <col min="15107" max="15107" width="10.7109375" style="179" bestFit="1" customWidth="1"/>
    <col min="15108" max="15108" width="10.85546875" style="179" bestFit="1" customWidth="1"/>
    <col min="15109" max="15109" width="10" style="179" bestFit="1" customWidth="1"/>
    <col min="15110" max="15110" width="12.85546875" style="179" bestFit="1" customWidth="1"/>
    <col min="15111" max="15111" width="10.42578125" style="179" bestFit="1" customWidth="1"/>
    <col min="15112" max="15112" width="7.85546875" style="179" bestFit="1" customWidth="1"/>
    <col min="15113" max="15360" width="11.42578125" style="179"/>
    <col min="15361" max="15361" width="8.42578125" style="179" customWidth="1"/>
    <col min="15362" max="15362" width="8.5703125" style="179" customWidth="1"/>
    <col min="15363" max="15363" width="10.7109375" style="179" bestFit="1" customWidth="1"/>
    <col min="15364" max="15364" width="10.85546875" style="179" bestFit="1" customWidth="1"/>
    <col min="15365" max="15365" width="10" style="179" bestFit="1" customWidth="1"/>
    <col min="15366" max="15366" width="12.85546875" style="179" bestFit="1" customWidth="1"/>
    <col min="15367" max="15367" width="10.42578125" style="179" bestFit="1" customWidth="1"/>
    <col min="15368" max="15368" width="7.85546875" style="179" bestFit="1" customWidth="1"/>
    <col min="15369" max="15616" width="11.42578125" style="179"/>
    <col min="15617" max="15617" width="8.42578125" style="179" customWidth="1"/>
    <col min="15618" max="15618" width="8.5703125" style="179" customWidth="1"/>
    <col min="15619" max="15619" width="10.7109375" style="179" bestFit="1" customWidth="1"/>
    <col min="15620" max="15620" width="10.85546875" style="179" bestFit="1" customWidth="1"/>
    <col min="15621" max="15621" width="10" style="179" bestFit="1" customWidth="1"/>
    <col min="15622" max="15622" width="12.85546875" style="179" bestFit="1" customWidth="1"/>
    <col min="15623" max="15623" width="10.42578125" style="179" bestFit="1" customWidth="1"/>
    <col min="15624" max="15624" width="7.85546875" style="179" bestFit="1" customWidth="1"/>
    <col min="15625" max="15872" width="11.42578125" style="179"/>
    <col min="15873" max="15873" width="8.42578125" style="179" customWidth="1"/>
    <col min="15874" max="15874" width="8.5703125" style="179" customWidth="1"/>
    <col min="15875" max="15875" width="10.7109375" style="179" bestFit="1" customWidth="1"/>
    <col min="15876" max="15876" width="10.85546875" style="179" bestFit="1" customWidth="1"/>
    <col min="15877" max="15877" width="10" style="179" bestFit="1" customWidth="1"/>
    <col min="15878" max="15878" width="12.85546875" style="179" bestFit="1" customWidth="1"/>
    <col min="15879" max="15879" width="10.42578125" style="179" bestFit="1" customWidth="1"/>
    <col min="15880" max="15880" width="7.85546875" style="179" bestFit="1" customWidth="1"/>
    <col min="15881" max="16128" width="11.42578125" style="179"/>
    <col min="16129" max="16129" width="8.42578125" style="179" customWidth="1"/>
    <col min="16130" max="16130" width="8.5703125" style="179" customWidth="1"/>
    <col min="16131" max="16131" width="10.7109375" style="179" bestFit="1" customWidth="1"/>
    <col min="16132" max="16132" width="10.85546875" style="179" bestFit="1" customWidth="1"/>
    <col min="16133" max="16133" width="10" style="179" bestFit="1" customWidth="1"/>
    <col min="16134" max="16134" width="12.85546875" style="179" bestFit="1" customWidth="1"/>
    <col min="16135" max="16135" width="10.42578125" style="179" bestFit="1" customWidth="1"/>
    <col min="16136" max="16136" width="7.85546875" style="179" bestFit="1" customWidth="1"/>
    <col min="16137" max="16384" width="11.42578125" style="179"/>
  </cols>
  <sheetData>
    <row r="1" spans="1:12" ht="15.75" thickBot="1" x14ac:dyDescent="0.3">
      <c r="A1" s="340" t="s">
        <v>208</v>
      </c>
      <c r="B1" s="340"/>
      <c r="C1" s="340"/>
      <c r="D1" s="340"/>
      <c r="E1" s="340"/>
      <c r="F1" s="340"/>
      <c r="G1" s="340"/>
      <c r="H1" s="340"/>
      <c r="J1"/>
      <c r="K1"/>
      <c r="L1"/>
    </row>
    <row r="2" spans="1:12" ht="19.5" thickBot="1" x14ac:dyDescent="0.35">
      <c r="A2" s="341" t="s">
        <v>125</v>
      </c>
      <c r="B2" s="341"/>
      <c r="C2" s="341"/>
      <c r="D2" s="341"/>
      <c r="E2" s="341"/>
      <c r="F2" s="341"/>
      <c r="G2" s="341"/>
      <c r="H2" s="341"/>
      <c r="K2" s="285" t="s">
        <v>195</v>
      </c>
      <c r="L2" s="284"/>
    </row>
    <row r="3" spans="1:12" ht="15" x14ac:dyDescent="0.25">
      <c r="A3" s="341" t="s">
        <v>368</v>
      </c>
      <c r="B3" s="341"/>
      <c r="C3" s="341"/>
      <c r="D3" s="341"/>
      <c r="E3" s="341"/>
      <c r="F3" s="341"/>
      <c r="G3" s="341"/>
      <c r="H3" s="341"/>
      <c r="J3"/>
      <c r="K3"/>
      <c r="L3"/>
    </row>
    <row r="4" spans="1:12" x14ac:dyDescent="0.2">
      <c r="A4" s="340" t="s">
        <v>361</v>
      </c>
      <c r="B4" s="340"/>
      <c r="C4" s="340"/>
      <c r="D4" s="340"/>
      <c r="E4" s="340"/>
      <c r="F4" s="340"/>
      <c r="G4" s="340"/>
      <c r="H4" s="340"/>
    </row>
    <row r="5" spans="1:12" x14ac:dyDescent="0.2">
      <c r="A5" s="342" t="s">
        <v>400</v>
      </c>
      <c r="B5" s="342"/>
      <c r="C5" s="342"/>
      <c r="D5" s="342"/>
      <c r="E5" s="342"/>
      <c r="F5" s="342"/>
      <c r="G5" s="342"/>
      <c r="H5" s="342"/>
    </row>
    <row r="6" spans="1:12" ht="13.5" thickBot="1" x14ac:dyDescent="0.25">
      <c r="A6" s="180"/>
      <c r="B6" s="181"/>
      <c r="C6" s="181"/>
      <c r="D6" s="181"/>
      <c r="E6" s="181"/>
      <c r="F6" s="181"/>
      <c r="G6" s="181"/>
      <c r="H6" s="181"/>
    </row>
    <row r="7" spans="1:12" ht="39" thickBot="1" x14ac:dyDescent="0.25">
      <c r="A7" s="174" t="s">
        <v>126</v>
      </c>
      <c r="B7" s="175" t="s">
        <v>0</v>
      </c>
      <c r="C7" s="175" t="s">
        <v>127</v>
      </c>
      <c r="D7" s="176" t="s">
        <v>128</v>
      </c>
      <c r="E7" s="175" t="s">
        <v>132</v>
      </c>
      <c r="F7" s="175" t="s">
        <v>133</v>
      </c>
      <c r="G7" s="175" t="s">
        <v>134</v>
      </c>
      <c r="H7" s="175" t="s">
        <v>135</v>
      </c>
    </row>
    <row r="8" spans="1:12" x14ac:dyDescent="0.2">
      <c r="A8" s="182"/>
      <c r="B8" s="183"/>
      <c r="C8" s="183"/>
      <c r="D8" s="183"/>
      <c r="E8" s="183"/>
      <c r="F8" s="183"/>
      <c r="G8" s="183"/>
      <c r="H8" s="183"/>
    </row>
    <row r="9" spans="1:12" x14ac:dyDescent="0.2">
      <c r="A9" s="184">
        <v>1986</v>
      </c>
      <c r="B9" s="185">
        <f t="shared" ref="B9:B24" si="0">+C9+D9+E9+F9+G9</f>
        <v>29062</v>
      </c>
      <c r="C9" s="185">
        <v>1544</v>
      </c>
      <c r="D9" s="185">
        <v>16106</v>
      </c>
      <c r="E9" s="185">
        <v>170</v>
      </c>
      <c r="F9" s="185">
        <v>10667</v>
      </c>
      <c r="G9" s="185">
        <v>575</v>
      </c>
      <c r="H9" s="185" t="s">
        <v>129</v>
      </c>
    </row>
    <row r="10" spans="1:12" x14ac:dyDescent="0.2">
      <c r="A10" s="184">
        <v>1987</v>
      </c>
      <c r="B10" s="185">
        <f t="shared" si="0"/>
        <v>30437</v>
      </c>
      <c r="C10" s="185">
        <v>1961</v>
      </c>
      <c r="D10" s="185">
        <v>17355</v>
      </c>
      <c r="E10" s="185">
        <v>180</v>
      </c>
      <c r="F10" s="185">
        <v>10333</v>
      </c>
      <c r="G10" s="185">
        <v>608</v>
      </c>
      <c r="H10" s="185" t="s">
        <v>129</v>
      </c>
    </row>
    <row r="11" spans="1:12" x14ac:dyDescent="0.2">
      <c r="A11" s="184">
        <v>1988</v>
      </c>
      <c r="B11" s="185">
        <f t="shared" si="0"/>
        <v>30267</v>
      </c>
      <c r="C11" s="185">
        <v>2113</v>
      </c>
      <c r="D11" s="185">
        <v>16711</v>
      </c>
      <c r="E11" s="185">
        <v>159</v>
      </c>
      <c r="F11" s="185">
        <v>10670</v>
      </c>
      <c r="G11" s="185">
        <v>614</v>
      </c>
      <c r="H11" s="185" t="s">
        <v>129</v>
      </c>
    </row>
    <row r="12" spans="1:12" x14ac:dyDescent="0.2">
      <c r="A12" s="184">
        <v>1989</v>
      </c>
      <c r="B12" s="185">
        <f t="shared" si="0"/>
        <v>31206</v>
      </c>
      <c r="C12" s="185">
        <v>1777</v>
      </c>
      <c r="D12" s="185">
        <v>18155</v>
      </c>
      <c r="E12" s="185">
        <v>113</v>
      </c>
      <c r="F12" s="185">
        <v>10395</v>
      </c>
      <c r="G12" s="185">
        <v>766</v>
      </c>
      <c r="H12" s="185" t="s">
        <v>129</v>
      </c>
    </row>
    <row r="13" spans="1:12" x14ac:dyDescent="0.2">
      <c r="A13" s="184">
        <v>1990</v>
      </c>
      <c r="B13" s="185">
        <f t="shared" si="0"/>
        <v>33894</v>
      </c>
      <c r="C13" s="185">
        <v>2635</v>
      </c>
      <c r="D13" s="185">
        <v>18794</v>
      </c>
      <c r="E13" s="185">
        <v>141</v>
      </c>
      <c r="F13" s="185">
        <v>11219</v>
      </c>
      <c r="G13" s="185">
        <v>1105</v>
      </c>
      <c r="H13" s="185" t="s">
        <v>129</v>
      </c>
    </row>
    <row r="14" spans="1:12" x14ac:dyDescent="0.2">
      <c r="A14" s="184">
        <v>1991</v>
      </c>
      <c r="B14" s="185">
        <f t="shared" si="0"/>
        <v>32421</v>
      </c>
      <c r="C14" s="185">
        <v>2483</v>
      </c>
      <c r="D14" s="185">
        <v>17841</v>
      </c>
      <c r="E14" s="185">
        <v>115</v>
      </c>
      <c r="F14" s="185">
        <v>11190</v>
      </c>
      <c r="G14" s="185">
        <v>792</v>
      </c>
      <c r="H14" s="185" t="s">
        <v>129</v>
      </c>
    </row>
    <row r="15" spans="1:12" x14ac:dyDescent="0.2">
      <c r="A15" s="184">
        <v>1992</v>
      </c>
      <c r="B15" s="185">
        <f t="shared" si="0"/>
        <v>33619</v>
      </c>
      <c r="C15" s="185">
        <v>2505</v>
      </c>
      <c r="D15" s="185">
        <v>18449</v>
      </c>
      <c r="E15" s="185">
        <v>111</v>
      </c>
      <c r="F15" s="185">
        <v>11791</v>
      </c>
      <c r="G15" s="185">
        <v>763</v>
      </c>
      <c r="H15" s="185" t="s">
        <v>129</v>
      </c>
    </row>
    <row r="16" spans="1:12" x14ac:dyDescent="0.2">
      <c r="A16" s="184">
        <v>1993</v>
      </c>
      <c r="B16" s="185">
        <f t="shared" si="0"/>
        <v>35447</v>
      </c>
      <c r="C16" s="186">
        <v>2728</v>
      </c>
      <c r="D16" s="185">
        <v>19171</v>
      </c>
      <c r="E16" s="185">
        <v>128</v>
      </c>
      <c r="F16" s="185">
        <v>12492</v>
      </c>
      <c r="G16" s="185">
        <v>928</v>
      </c>
      <c r="H16" s="185" t="s">
        <v>129</v>
      </c>
    </row>
    <row r="17" spans="1:9" x14ac:dyDescent="0.2">
      <c r="A17" s="184">
        <v>1994</v>
      </c>
      <c r="B17" s="185">
        <f t="shared" si="0"/>
        <v>38482</v>
      </c>
      <c r="C17" s="185">
        <v>2993</v>
      </c>
      <c r="D17" s="185">
        <v>20994</v>
      </c>
      <c r="E17" s="185">
        <v>116</v>
      </c>
      <c r="F17" s="185">
        <v>13386</v>
      </c>
      <c r="G17" s="185">
        <v>993</v>
      </c>
      <c r="H17" s="185" t="s">
        <v>129</v>
      </c>
    </row>
    <row r="18" spans="1:9" x14ac:dyDescent="0.2">
      <c r="A18" s="184">
        <v>1995</v>
      </c>
      <c r="B18" s="185">
        <f t="shared" si="0"/>
        <v>40336</v>
      </c>
      <c r="C18" s="185">
        <v>3035</v>
      </c>
      <c r="D18" s="185">
        <v>22034</v>
      </c>
      <c r="E18" s="185">
        <v>112</v>
      </c>
      <c r="F18" s="185">
        <v>14102</v>
      </c>
      <c r="G18" s="185">
        <v>1053</v>
      </c>
      <c r="H18" s="185" t="s">
        <v>129</v>
      </c>
    </row>
    <row r="19" spans="1:9" x14ac:dyDescent="0.2">
      <c r="A19" s="184">
        <v>1996</v>
      </c>
      <c r="B19" s="185">
        <f t="shared" si="0"/>
        <v>43051</v>
      </c>
      <c r="C19" s="185">
        <v>3312</v>
      </c>
      <c r="D19" s="185">
        <v>23440</v>
      </c>
      <c r="E19" s="185">
        <v>119</v>
      </c>
      <c r="F19" s="185">
        <v>15075</v>
      </c>
      <c r="G19" s="185">
        <v>1105</v>
      </c>
      <c r="H19" s="185" t="s">
        <v>129</v>
      </c>
    </row>
    <row r="20" spans="1:9" x14ac:dyDescent="0.2">
      <c r="A20" s="184">
        <v>1997</v>
      </c>
      <c r="B20" s="185">
        <f t="shared" si="0"/>
        <v>45787</v>
      </c>
      <c r="C20" s="185">
        <v>3809</v>
      </c>
      <c r="D20" s="185">
        <v>24517</v>
      </c>
      <c r="E20" s="185">
        <v>73</v>
      </c>
      <c r="F20" s="185">
        <v>16150</v>
      </c>
      <c r="G20" s="185">
        <v>1238</v>
      </c>
      <c r="H20" s="185" t="s">
        <v>129</v>
      </c>
    </row>
    <row r="21" spans="1:9" x14ac:dyDescent="0.2">
      <c r="A21" s="187">
        <v>1998</v>
      </c>
      <c r="B21" s="185">
        <f t="shared" si="0"/>
        <v>47289</v>
      </c>
      <c r="C21" s="186">
        <v>3773</v>
      </c>
      <c r="D21" s="186">
        <v>25627</v>
      </c>
      <c r="E21" s="186">
        <v>73</v>
      </c>
      <c r="F21" s="186">
        <v>16441</v>
      </c>
      <c r="G21" s="186">
        <v>1375</v>
      </c>
      <c r="H21" s="185" t="s">
        <v>129</v>
      </c>
      <c r="I21" s="188"/>
    </row>
    <row r="22" spans="1:9" x14ac:dyDescent="0.2">
      <c r="A22" s="187">
        <v>1999</v>
      </c>
      <c r="B22" s="185">
        <f t="shared" si="0"/>
        <v>50465</v>
      </c>
      <c r="C22" s="186">
        <v>4077</v>
      </c>
      <c r="D22" s="186">
        <v>27208</v>
      </c>
      <c r="E22" s="186">
        <v>73</v>
      </c>
      <c r="F22" s="186">
        <v>17636</v>
      </c>
      <c r="G22" s="186">
        <v>1471</v>
      </c>
      <c r="H22" s="185" t="s">
        <v>129</v>
      </c>
      <c r="I22" s="188"/>
    </row>
    <row r="23" spans="1:9" x14ac:dyDescent="0.2">
      <c r="A23" s="187">
        <v>2000</v>
      </c>
      <c r="B23" s="185">
        <f t="shared" si="0"/>
        <v>53292</v>
      </c>
      <c r="C23" s="186">
        <v>4403</v>
      </c>
      <c r="D23" s="186">
        <v>28679</v>
      </c>
      <c r="E23" s="186">
        <v>63</v>
      </c>
      <c r="F23" s="186">
        <v>18550</v>
      </c>
      <c r="G23" s="186">
        <v>1597</v>
      </c>
      <c r="H23" s="185" t="s">
        <v>129</v>
      </c>
      <c r="I23" s="188"/>
    </row>
    <row r="24" spans="1:9" x14ac:dyDescent="0.2">
      <c r="A24" s="187">
        <v>2001</v>
      </c>
      <c r="B24" s="185">
        <f t="shared" si="0"/>
        <v>56087</v>
      </c>
      <c r="C24" s="186">
        <v>5299</v>
      </c>
      <c r="D24" s="186">
        <v>29633</v>
      </c>
      <c r="E24" s="186">
        <v>72</v>
      </c>
      <c r="F24" s="186">
        <v>19304</v>
      </c>
      <c r="G24" s="186">
        <v>1779</v>
      </c>
      <c r="H24" s="185" t="s">
        <v>129</v>
      </c>
    </row>
    <row r="25" spans="1:9" x14ac:dyDescent="0.2">
      <c r="A25" s="187">
        <v>2002</v>
      </c>
      <c r="B25" s="186">
        <f t="shared" ref="B25:B34" si="1">+C25+D25+E25+F25+H25+G25</f>
        <v>61827</v>
      </c>
      <c r="C25" s="186">
        <v>6030</v>
      </c>
      <c r="D25" s="186">
        <v>31266</v>
      </c>
      <c r="E25" s="186">
        <v>58</v>
      </c>
      <c r="F25" s="186">
        <v>20549</v>
      </c>
      <c r="G25" s="186">
        <v>2528</v>
      </c>
      <c r="H25" s="186">
        <v>1396</v>
      </c>
    </row>
    <row r="26" spans="1:9" x14ac:dyDescent="0.2">
      <c r="A26" s="187">
        <v>2003</v>
      </c>
      <c r="B26" s="186">
        <f t="shared" si="1"/>
        <v>66215</v>
      </c>
      <c r="C26" s="186">
        <v>6905</v>
      </c>
      <c r="D26" s="186">
        <v>32677</v>
      </c>
      <c r="E26" s="186">
        <v>51</v>
      </c>
      <c r="F26" s="186">
        <v>22016</v>
      </c>
      <c r="G26" s="186">
        <v>3317</v>
      </c>
      <c r="H26" s="186">
        <v>1249</v>
      </c>
      <c r="I26" s="188"/>
    </row>
    <row r="27" spans="1:9" x14ac:dyDescent="0.2">
      <c r="A27" s="187">
        <v>2004</v>
      </c>
      <c r="B27" s="186">
        <f t="shared" si="1"/>
        <v>70890</v>
      </c>
      <c r="C27" s="186">
        <v>7414</v>
      </c>
      <c r="D27" s="186">
        <v>34444</v>
      </c>
      <c r="E27" s="186">
        <v>60</v>
      </c>
      <c r="F27" s="186">
        <v>23538</v>
      </c>
      <c r="G27" s="186">
        <v>4129</v>
      </c>
      <c r="H27" s="186">
        <v>1305</v>
      </c>
      <c r="I27" s="188"/>
    </row>
    <row r="28" spans="1:9" x14ac:dyDescent="0.2">
      <c r="A28" s="187">
        <v>2005</v>
      </c>
      <c r="B28" s="186">
        <f t="shared" si="1"/>
        <v>74167</v>
      </c>
      <c r="C28" s="186">
        <v>7958</v>
      </c>
      <c r="D28" s="186">
        <v>35413</v>
      </c>
      <c r="E28" s="186">
        <v>46</v>
      </c>
      <c r="F28" s="186">
        <v>24445</v>
      </c>
      <c r="G28" s="186">
        <v>4551</v>
      </c>
      <c r="H28" s="186">
        <v>1754</v>
      </c>
      <c r="I28" s="188"/>
    </row>
    <row r="29" spans="1:9" x14ac:dyDescent="0.2">
      <c r="A29" s="187">
        <v>2006</v>
      </c>
      <c r="B29" s="186">
        <f t="shared" si="1"/>
        <v>77447</v>
      </c>
      <c r="C29" s="186">
        <v>8301</v>
      </c>
      <c r="D29" s="186">
        <v>35815</v>
      </c>
      <c r="E29" s="186">
        <v>45</v>
      </c>
      <c r="F29" s="186">
        <v>25902</v>
      </c>
      <c r="G29" s="186">
        <v>5128</v>
      </c>
      <c r="H29" s="186">
        <v>2256</v>
      </c>
      <c r="I29" s="188"/>
    </row>
    <row r="30" spans="1:9" x14ac:dyDescent="0.2">
      <c r="A30" s="187">
        <v>2007</v>
      </c>
      <c r="B30" s="186">
        <f t="shared" si="1"/>
        <v>77011</v>
      </c>
      <c r="C30" s="186">
        <v>7440</v>
      </c>
      <c r="D30" s="186">
        <v>35832</v>
      </c>
      <c r="E30" s="186">
        <v>41</v>
      </c>
      <c r="F30" s="186">
        <v>26306</v>
      </c>
      <c r="G30" s="186">
        <v>5183</v>
      </c>
      <c r="H30" s="186">
        <v>2209</v>
      </c>
      <c r="I30" s="188"/>
    </row>
    <row r="31" spans="1:9" s="188" customFormat="1" x14ac:dyDescent="0.2">
      <c r="A31" s="187">
        <v>2008</v>
      </c>
      <c r="B31" s="186">
        <f t="shared" si="1"/>
        <v>81073</v>
      </c>
      <c r="C31" s="186">
        <v>8327</v>
      </c>
      <c r="D31" s="186">
        <v>36899</v>
      </c>
      <c r="E31" s="186">
        <v>30</v>
      </c>
      <c r="F31" s="186">
        <v>27792</v>
      </c>
      <c r="G31" s="186">
        <v>5596</v>
      </c>
      <c r="H31" s="186">
        <v>2429</v>
      </c>
    </row>
    <row r="32" spans="1:9" s="188" customFormat="1" x14ac:dyDescent="0.2">
      <c r="A32" s="187">
        <v>2009</v>
      </c>
      <c r="B32" s="186">
        <f t="shared" si="1"/>
        <v>84259</v>
      </c>
      <c r="C32" s="186">
        <v>8947</v>
      </c>
      <c r="D32" s="186">
        <v>38020</v>
      </c>
      <c r="E32" s="186">
        <v>43</v>
      </c>
      <c r="F32" s="186">
        <v>28517</v>
      </c>
      <c r="G32" s="186">
        <v>6057</v>
      </c>
      <c r="H32" s="186">
        <v>2675</v>
      </c>
    </row>
    <row r="33" spans="1:24" s="188" customFormat="1" x14ac:dyDescent="0.2">
      <c r="A33" s="187">
        <v>2010</v>
      </c>
      <c r="B33" s="186">
        <f t="shared" si="1"/>
        <v>86038</v>
      </c>
      <c r="C33" s="186">
        <v>8346</v>
      </c>
      <c r="D33" s="186">
        <v>39389</v>
      </c>
      <c r="E33" s="186">
        <v>44</v>
      </c>
      <c r="F33" s="186">
        <v>29377</v>
      </c>
      <c r="G33" s="186">
        <v>5996</v>
      </c>
      <c r="H33" s="186">
        <v>2886</v>
      </c>
    </row>
    <row r="34" spans="1:24" x14ac:dyDescent="0.2">
      <c r="A34" s="187">
        <v>2011</v>
      </c>
      <c r="B34" s="186">
        <f t="shared" si="1"/>
        <v>88548</v>
      </c>
      <c r="C34" s="186">
        <v>8345</v>
      </c>
      <c r="D34" s="186">
        <v>39993</v>
      </c>
      <c r="E34" s="186">
        <v>41</v>
      </c>
      <c r="F34" s="186">
        <v>30934</v>
      </c>
      <c r="G34" s="186">
        <v>6591</v>
      </c>
      <c r="H34" s="186">
        <v>2644</v>
      </c>
    </row>
    <row r="35" spans="1:24" x14ac:dyDescent="0.2">
      <c r="A35" s="187">
        <v>2012</v>
      </c>
      <c r="B35" s="186" t="s">
        <v>131</v>
      </c>
      <c r="C35" s="186" t="s">
        <v>131</v>
      </c>
      <c r="D35" s="186" t="s">
        <v>131</v>
      </c>
      <c r="E35" s="186" t="s">
        <v>131</v>
      </c>
      <c r="F35" s="186" t="s">
        <v>131</v>
      </c>
      <c r="G35" s="186" t="s">
        <v>131</v>
      </c>
      <c r="H35" s="186" t="s">
        <v>131</v>
      </c>
    </row>
    <row r="36" spans="1:24" x14ac:dyDescent="0.2">
      <c r="A36" s="187">
        <v>2013</v>
      </c>
      <c r="B36" s="186" t="s">
        <v>131</v>
      </c>
      <c r="C36" s="186" t="s">
        <v>131</v>
      </c>
      <c r="D36" s="186" t="s">
        <v>131</v>
      </c>
      <c r="E36" s="186" t="s">
        <v>131</v>
      </c>
      <c r="F36" s="186" t="s">
        <v>131</v>
      </c>
      <c r="G36" s="186" t="s">
        <v>131</v>
      </c>
      <c r="H36" s="186" t="s">
        <v>131</v>
      </c>
      <c r="R36" s="192"/>
    </row>
    <row r="37" spans="1:24" x14ac:dyDescent="0.2">
      <c r="A37" s="187">
        <v>2014</v>
      </c>
      <c r="B37" s="186">
        <f>+C37+D37+E37+F37+H37+G37</f>
        <v>104393</v>
      </c>
      <c r="C37" s="186">
        <v>9700</v>
      </c>
      <c r="D37" s="186">
        <v>44226</v>
      </c>
      <c r="E37" s="186">
        <v>30</v>
      </c>
      <c r="F37" s="186">
        <v>37275</v>
      </c>
      <c r="G37" s="186">
        <v>10075</v>
      </c>
      <c r="H37" s="186">
        <v>3087</v>
      </c>
    </row>
    <row r="38" spans="1:24" x14ac:dyDescent="0.2">
      <c r="A38" s="187">
        <v>2015</v>
      </c>
      <c r="B38" s="186">
        <f>+C38+D38+E38+F38+H38+G38</f>
        <v>107387</v>
      </c>
      <c r="C38" s="186">
        <v>10373</v>
      </c>
      <c r="D38" s="186">
        <v>44915</v>
      </c>
      <c r="E38" s="186">
        <v>32</v>
      </c>
      <c r="F38" s="186">
        <v>37565</v>
      </c>
      <c r="G38" s="186">
        <v>10847</v>
      </c>
      <c r="H38" s="186">
        <v>3655</v>
      </c>
      <c r="J38" s="192"/>
      <c r="K38" s="192"/>
      <c r="L38" s="192"/>
      <c r="M38" s="192"/>
      <c r="N38" s="192"/>
      <c r="O38" s="192"/>
      <c r="P38" s="192"/>
    </row>
    <row r="39" spans="1:24" x14ac:dyDescent="0.2">
      <c r="A39" s="187">
        <v>2016</v>
      </c>
      <c r="B39" s="186">
        <f>+C39+D39+E39+F39+H39+G39</f>
        <v>115073</v>
      </c>
      <c r="C39" s="186">
        <v>10518</v>
      </c>
      <c r="D39" s="186">
        <v>47301</v>
      </c>
      <c r="E39" s="186">
        <v>33</v>
      </c>
      <c r="F39" s="186">
        <v>40969</v>
      </c>
      <c r="G39" s="186">
        <v>12323</v>
      </c>
      <c r="H39" s="186">
        <v>3929</v>
      </c>
    </row>
    <row r="40" spans="1:24" x14ac:dyDescent="0.2">
      <c r="A40" s="187">
        <v>2017</v>
      </c>
      <c r="B40" s="186">
        <f>+C40+D40+E40+F40+H40+G40</f>
        <v>116303</v>
      </c>
      <c r="C40" s="186">
        <v>10910</v>
      </c>
      <c r="D40" s="186">
        <v>49237</v>
      </c>
      <c r="E40" s="186">
        <v>37</v>
      </c>
      <c r="F40" s="186">
        <v>40380</v>
      </c>
      <c r="G40" s="186">
        <v>12589</v>
      </c>
      <c r="H40" s="186">
        <v>3150</v>
      </c>
    </row>
    <row r="41" spans="1:24" ht="13.5" thickBot="1" x14ac:dyDescent="0.25">
      <c r="A41" s="187">
        <v>2018</v>
      </c>
      <c r="B41" s="186">
        <f>+C41+D41+E41+F41+H41+G41</f>
        <v>121259</v>
      </c>
      <c r="C41" s="186">
        <v>11470</v>
      </c>
      <c r="D41" s="186">
        <v>50141</v>
      </c>
      <c r="E41" s="186">
        <v>36</v>
      </c>
      <c r="F41" s="186">
        <v>41423</v>
      </c>
      <c r="G41" s="186">
        <v>13926</v>
      </c>
      <c r="H41" s="186">
        <v>4263</v>
      </c>
    </row>
    <row r="42" spans="1:24" s="190" customFormat="1" ht="41.25" customHeight="1" x14ac:dyDescent="0.2">
      <c r="A42" s="343" t="s">
        <v>240</v>
      </c>
      <c r="B42" s="343"/>
      <c r="C42" s="343"/>
      <c r="D42" s="343"/>
      <c r="E42" s="343"/>
      <c r="F42" s="343"/>
      <c r="G42" s="343"/>
      <c r="H42" s="343"/>
    </row>
    <row r="43" spans="1:24" s="190" customFormat="1" ht="11.25" x14ac:dyDescent="0.2">
      <c r="A43" s="338" t="s">
        <v>236</v>
      </c>
      <c r="B43" s="338"/>
      <c r="C43" s="338"/>
      <c r="D43" s="338"/>
      <c r="E43" s="338"/>
      <c r="F43" s="338"/>
      <c r="G43" s="338"/>
      <c r="H43" s="338"/>
    </row>
    <row r="44" spans="1:24" s="190" customFormat="1" ht="11.25" x14ac:dyDescent="0.2">
      <c r="A44" s="339" t="s">
        <v>232</v>
      </c>
      <c r="B44" s="339"/>
      <c r="C44" s="339"/>
      <c r="D44" s="339"/>
      <c r="E44" s="339"/>
      <c r="F44" s="339"/>
      <c r="G44" s="339"/>
      <c r="H44" s="33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</row>
  </sheetData>
  <mergeCells count="8">
    <mergeCell ref="A43:H43"/>
    <mergeCell ref="A44:H44"/>
    <mergeCell ref="A1:H1"/>
    <mergeCell ref="A2:H2"/>
    <mergeCell ref="A3:H3"/>
    <mergeCell ref="A4:H4"/>
    <mergeCell ref="A5:H5"/>
    <mergeCell ref="A42:H42"/>
  </mergeCells>
  <hyperlinks>
    <hyperlink ref="K2" location="INDICE!A1" display="INDICE"/>
  </hyperlinks>
  <printOptions horizontalCentered="1"/>
  <pageMargins left="0.39370078740157483" right="0.39370078740157483" top="0.78740157480314965" bottom="1" header="0.51181102362204722" footer="0.51181102362204722"/>
  <pageSetup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C67"/>
  <sheetViews>
    <sheetView showGridLines="0" zoomScaleNormal="100" workbookViewId="0">
      <selection activeCell="A2" sqref="A2:X2"/>
    </sheetView>
  </sheetViews>
  <sheetFormatPr baseColWidth="10" defaultRowHeight="12.75" x14ac:dyDescent="0.2"/>
  <cols>
    <col min="1" max="1" width="44.5703125" style="20" bestFit="1" customWidth="1"/>
    <col min="2" max="4" width="7.7109375" style="20" customWidth="1"/>
    <col min="5" max="5" width="2.7109375" style="20" customWidth="1"/>
    <col min="6" max="8" width="7.7109375" style="69" customWidth="1"/>
    <col min="9" max="9" width="2.7109375" style="69" customWidth="1"/>
    <col min="10" max="12" width="7.7109375" style="69" customWidth="1"/>
    <col min="13" max="13" width="2.7109375" style="69" customWidth="1"/>
    <col min="14" max="16" width="7.7109375" style="69" customWidth="1"/>
    <col min="17" max="17" width="2.7109375" style="69" customWidth="1"/>
    <col min="18" max="18" width="7.140625" style="69" bestFit="1" customWidth="1"/>
    <col min="19" max="19" width="5.7109375" style="69" bestFit="1" customWidth="1"/>
    <col min="20" max="20" width="7.140625" style="69" bestFit="1" customWidth="1"/>
    <col min="21" max="21" width="2.7109375" style="69" customWidth="1"/>
    <col min="22" max="23" width="5.7109375" style="69" bestFit="1" customWidth="1"/>
    <col min="24" max="24" width="4.7109375" style="113" bestFit="1" customWidth="1"/>
    <col min="25" max="25" width="3.7109375" style="69" customWidth="1"/>
    <col min="26" max="26" width="11.140625" style="69" bestFit="1" customWidth="1"/>
    <col min="27" max="27" width="3.7109375" style="69" customWidth="1"/>
    <col min="28" max="28" width="9.5703125" style="69" customWidth="1"/>
    <col min="29" max="107" width="3.7109375" style="69" customWidth="1"/>
    <col min="108" max="254" width="11.42578125" style="20"/>
    <col min="255" max="255" width="33.28515625" style="20" customWidth="1"/>
    <col min="256" max="256" width="6.28515625" style="20" customWidth="1"/>
    <col min="257" max="258" width="7.7109375" style="20" bestFit="1" customWidth="1"/>
    <col min="259" max="259" width="1" style="20" customWidth="1"/>
    <col min="260" max="260" width="7.7109375" style="20" bestFit="1" customWidth="1"/>
    <col min="261" max="261" width="6.85546875" style="20" bestFit="1" customWidth="1"/>
    <col min="262" max="262" width="7.7109375" style="20" bestFit="1" customWidth="1"/>
    <col min="263" max="263" width="0.85546875" style="20" customWidth="1"/>
    <col min="264" max="265" width="6.5703125" style="20" bestFit="1" customWidth="1"/>
    <col min="266" max="266" width="6.140625" style="20" bestFit="1" customWidth="1"/>
    <col min="267" max="267" width="1" style="20" customWidth="1"/>
    <col min="268" max="269" width="6.85546875" style="20" bestFit="1" customWidth="1"/>
    <col min="270" max="270" width="6.5703125" style="20" bestFit="1" customWidth="1"/>
    <col min="271" max="271" width="1.42578125" style="20" customWidth="1"/>
    <col min="272" max="272" width="5.42578125" style="20" bestFit="1" customWidth="1"/>
    <col min="273" max="274" width="4.42578125" style="20" bestFit="1" customWidth="1"/>
    <col min="275" max="363" width="3.7109375" style="20" customWidth="1"/>
    <col min="364" max="510" width="11.42578125" style="20"/>
    <col min="511" max="511" width="33.28515625" style="20" customWidth="1"/>
    <col min="512" max="512" width="6.28515625" style="20" customWidth="1"/>
    <col min="513" max="514" width="7.7109375" style="20" bestFit="1" customWidth="1"/>
    <col min="515" max="515" width="1" style="20" customWidth="1"/>
    <col min="516" max="516" width="7.7109375" style="20" bestFit="1" customWidth="1"/>
    <col min="517" max="517" width="6.85546875" style="20" bestFit="1" customWidth="1"/>
    <col min="518" max="518" width="7.7109375" style="20" bestFit="1" customWidth="1"/>
    <col min="519" max="519" width="0.85546875" style="20" customWidth="1"/>
    <col min="520" max="521" width="6.5703125" style="20" bestFit="1" customWidth="1"/>
    <col min="522" max="522" width="6.140625" style="20" bestFit="1" customWidth="1"/>
    <col min="523" max="523" width="1" style="20" customWidth="1"/>
    <col min="524" max="525" width="6.85546875" style="20" bestFit="1" customWidth="1"/>
    <col min="526" max="526" width="6.5703125" style="20" bestFit="1" customWidth="1"/>
    <col min="527" max="527" width="1.42578125" style="20" customWidth="1"/>
    <col min="528" max="528" width="5.42578125" style="20" bestFit="1" customWidth="1"/>
    <col min="529" max="530" width="4.42578125" style="20" bestFit="1" customWidth="1"/>
    <col min="531" max="619" width="3.7109375" style="20" customWidth="1"/>
    <col min="620" max="766" width="11.42578125" style="20"/>
    <col min="767" max="767" width="33.28515625" style="20" customWidth="1"/>
    <col min="768" max="768" width="6.28515625" style="20" customWidth="1"/>
    <col min="769" max="770" width="7.7109375" style="20" bestFit="1" customWidth="1"/>
    <col min="771" max="771" width="1" style="20" customWidth="1"/>
    <col min="772" max="772" width="7.7109375" style="20" bestFit="1" customWidth="1"/>
    <col min="773" max="773" width="6.85546875" style="20" bestFit="1" customWidth="1"/>
    <col min="774" max="774" width="7.7109375" style="20" bestFit="1" customWidth="1"/>
    <col min="775" max="775" width="0.85546875" style="20" customWidth="1"/>
    <col min="776" max="777" width="6.5703125" style="20" bestFit="1" customWidth="1"/>
    <col min="778" max="778" width="6.140625" style="20" bestFit="1" customWidth="1"/>
    <col min="779" max="779" width="1" style="20" customWidth="1"/>
    <col min="780" max="781" width="6.85546875" style="20" bestFit="1" customWidth="1"/>
    <col min="782" max="782" width="6.5703125" style="20" bestFit="1" customWidth="1"/>
    <col min="783" max="783" width="1.42578125" style="20" customWidth="1"/>
    <col min="784" max="784" width="5.42578125" style="20" bestFit="1" customWidth="1"/>
    <col min="785" max="786" width="4.42578125" style="20" bestFit="1" customWidth="1"/>
    <col min="787" max="875" width="3.7109375" style="20" customWidth="1"/>
    <col min="876" max="1022" width="11.42578125" style="20"/>
    <col min="1023" max="1023" width="33.28515625" style="20" customWidth="1"/>
    <col min="1024" max="1024" width="6.28515625" style="20" customWidth="1"/>
    <col min="1025" max="1026" width="7.7109375" style="20" bestFit="1" customWidth="1"/>
    <col min="1027" max="1027" width="1" style="20" customWidth="1"/>
    <col min="1028" max="1028" width="7.7109375" style="20" bestFit="1" customWidth="1"/>
    <col min="1029" max="1029" width="6.85546875" style="20" bestFit="1" customWidth="1"/>
    <col min="1030" max="1030" width="7.7109375" style="20" bestFit="1" customWidth="1"/>
    <col min="1031" max="1031" width="0.85546875" style="20" customWidth="1"/>
    <col min="1032" max="1033" width="6.5703125" style="20" bestFit="1" customWidth="1"/>
    <col min="1034" max="1034" width="6.140625" style="20" bestFit="1" customWidth="1"/>
    <col min="1035" max="1035" width="1" style="20" customWidth="1"/>
    <col min="1036" max="1037" width="6.85546875" style="20" bestFit="1" customWidth="1"/>
    <col min="1038" max="1038" width="6.5703125" style="20" bestFit="1" customWidth="1"/>
    <col min="1039" max="1039" width="1.42578125" style="20" customWidth="1"/>
    <col min="1040" max="1040" width="5.42578125" style="20" bestFit="1" customWidth="1"/>
    <col min="1041" max="1042" width="4.42578125" style="20" bestFit="1" customWidth="1"/>
    <col min="1043" max="1131" width="3.7109375" style="20" customWidth="1"/>
    <col min="1132" max="1278" width="11.42578125" style="20"/>
    <col min="1279" max="1279" width="33.28515625" style="20" customWidth="1"/>
    <col min="1280" max="1280" width="6.28515625" style="20" customWidth="1"/>
    <col min="1281" max="1282" width="7.7109375" style="20" bestFit="1" customWidth="1"/>
    <col min="1283" max="1283" width="1" style="20" customWidth="1"/>
    <col min="1284" max="1284" width="7.7109375" style="20" bestFit="1" customWidth="1"/>
    <col min="1285" max="1285" width="6.85546875" style="20" bestFit="1" customWidth="1"/>
    <col min="1286" max="1286" width="7.7109375" style="20" bestFit="1" customWidth="1"/>
    <col min="1287" max="1287" width="0.85546875" style="20" customWidth="1"/>
    <col min="1288" max="1289" width="6.5703125" style="20" bestFit="1" customWidth="1"/>
    <col min="1290" max="1290" width="6.140625" style="20" bestFit="1" customWidth="1"/>
    <col min="1291" max="1291" width="1" style="20" customWidth="1"/>
    <col min="1292" max="1293" width="6.85546875" style="20" bestFit="1" customWidth="1"/>
    <col min="1294" max="1294" width="6.5703125" style="20" bestFit="1" customWidth="1"/>
    <col min="1295" max="1295" width="1.42578125" style="20" customWidth="1"/>
    <col min="1296" max="1296" width="5.42578125" style="20" bestFit="1" customWidth="1"/>
    <col min="1297" max="1298" width="4.42578125" style="20" bestFit="1" customWidth="1"/>
    <col min="1299" max="1387" width="3.7109375" style="20" customWidth="1"/>
    <col min="1388" max="1534" width="11.42578125" style="20"/>
    <col min="1535" max="1535" width="33.28515625" style="20" customWidth="1"/>
    <col min="1536" max="1536" width="6.28515625" style="20" customWidth="1"/>
    <col min="1537" max="1538" width="7.7109375" style="20" bestFit="1" customWidth="1"/>
    <col min="1539" max="1539" width="1" style="20" customWidth="1"/>
    <col min="1540" max="1540" width="7.7109375" style="20" bestFit="1" customWidth="1"/>
    <col min="1541" max="1541" width="6.85546875" style="20" bestFit="1" customWidth="1"/>
    <col min="1542" max="1542" width="7.7109375" style="20" bestFit="1" customWidth="1"/>
    <col min="1543" max="1543" width="0.85546875" style="20" customWidth="1"/>
    <col min="1544" max="1545" width="6.5703125" style="20" bestFit="1" customWidth="1"/>
    <col min="1546" max="1546" width="6.140625" style="20" bestFit="1" customWidth="1"/>
    <col min="1547" max="1547" width="1" style="20" customWidth="1"/>
    <col min="1548" max="1549" width="6.85546875" style="20" bestFit="1" customWidth="1"/>
    <col min="1550" max="1550" width="6.5703125" style="20" bestFit="1" customWidth="1"/>
    <col min="1551" max="1551" width="1.42578125" style="20" customWidth="1"/>
    <col min="1552" max="1552" width="5.42578125" style="20" bestFit="1" customWidth="1"/>
    <col min="1553" max="1554" width="4.42578125" style="20" bestFit="1" customWidth="1"/>
    <col min="1555" max="1643" width="3.7109375" style="20" customWidth="1"/>
    <col min="1644" max="1790" width="11.42578125" style="20"/>
    <col min="1791" max="1791" width="33.28515625" style="20" customWidth="1"/>
    <col min="1792" max="1792" width="6.28515625" style="20" customWidth="1"/>
    <col min="1793" max="1794" width="7.7109375" style="20" bestFit="1" customWidth="1"/>
    <col min="1795" max="1795" width="1" style="20" customWidth="1"/>
    <col min="1796" max="1796" width="7.7109375" style="20" bestFit="1" customWidth="1"/>
    <col min="1797" max="1797" width="6.85546875" style="20" bestFit="1" customWidth="1"/>
    <col min="1798" max="1798" width="7.7109375" style="20" bestFit="1" customWidth="1"/>
    <col min="1799" max="1799" width="0.85546875" style="20" customWidth="1"/>
    <col min="1800" max="1801" width="6.5703125" style="20" bestFit="1" customWidth="1"/>
    <col min="1802" max="1802" width="6.140625" style="20" bestFit="1" customWidth="1"/>
    <col min="1803" max="1803" width="1" style="20" customWidth="1"/>
    <col min="1804" max="1805" width="6.85546875" style="20" bestFit="1" customWidth="1"/>
    <col min="1806" max="1806" width="6.5703125" style="20" bestFit="1" customWidth="1"/>
    <col min="1807" max="1807" width="1.42578125" style="20" customWidth="1"/>
    <col min="1808" max="1808" width="5.42578125" style="20" bestFit="1" customWidth="1"/>
    <col min="1809" max="1810" width="4.42578125" style="20" bestFit="1" customWidth="1"/>
    <col min="1811" max="1899" width="3.7109375" style="20" customWidth="1"/>
    <col min="1900" max="2046" width="11.42578125" style="20"/>
    <col min="2047" max="2047" width="33.28515625" style="20" customWidth="1"/>
    <col min="2048" max="2048" width="6.28515625" style="20" customWidth="1"/>
    <col min="2049" max="2050" width="7.7109375" style="20" bestFit="1" customWidth="1"/>
    <col min="2051" max="2051" width="1" style="20" customWidth="1"/>
    <col min="2052" max="2052" width="7.7109375" style="20" bestFit="1" customWidth="1"/>
    <col min="2053" max="2053" width="6.85546875" style="20" bestFit="1" customWidth="1"/>
    <col min="2054" max="2054" width="7.7109375" style="20" bestFit="1" customWidth="1"/>
    <col min="2055" max="2055" width="0.85546875" style="20" customWidth="1"/>
    <col min="2056" max="2057" width="6.5703125" style="20" bestFit="1" customWidth="1"/>
    <col min="2058" max="2058" width="6.140625" style="20" bestFit="1" customWidth="1"/>
    <col min="2059" max="2059" width="1" style="20" customWidth="1"/>
    <col min="2060" max="2061" width="6.85546875" style="20" bestFit="1" customWidth="1"/>
    <col min="2062" max="2062" width="6.5703125" style="20" bestFit="1" customWidth="1"/>
    <col min="2063" max="2063" width="1.42578125" style="20" customWidth="1"/>
    <col min="2064" max="2064" width="5.42578125" style="20" bestFit="1" customWidth="1"/>
    <col min="2065" max="2066" width="4.42578125" style="20" bestFit="1" customWidth="1"/>
    <col min="2067" max="2155" width="3.7109375" style="20" customWidth="1"/>
    <col min="2156" max="2302" width="11.42578125" style="20"/>
    <col min="2303" max="2303" width="33.28515625" style="20" customWidth="1"/>
    <col min="2304" max="2304" width="6.28515625" style="20" customWidth="1"/>
    <col min="2305" max="2306" width="7.7109375" style="20" bestFit="1" customWidth="1"/>
    <col min="2307" max="2307" width="1" style="20" customWidth="1"/>
    <col min="2308" max="2308" width="7.7109375" style="20" bestFit="1" customWidth="1"/>
    <col min="2309" max="2309" width="6.85546875" style="20" bestFit="1" customWidth="1"/>
    <col min="2310" max="2310" width="7.7109375" style="20" bestFit="1" customWidth="1"/>
    <col min="2311" max="2311" width="0.85546875" style="20" customWidth="1"/>
    <col min="2312" max="2313" width="6.5703125" style="20" bestFit="1" customWidth="1"/>
    <col min="2314" max="2314" width="6.140625" style="20" bestFit="1" customWidth="1"/>
    <col min="2315" max="2315" width="1" style="20" customWidth="1"/>
    <col min="2316" max="2317" width="6.85546875" style="20" bestFit="1" customWidth="1"/>
    <col min="2318" max="2318" width="6.5703125" style="20" bestFit="1" customWidth="1"/>
    <col min="2319" max="2319" width="1.42578125" style="20" customWidth="1"/>
    <col min="2320" max="2320" width="5.42578125" style="20" bestFit="1" customWidth="1"/>
    <col min="2321" max="2322" width="4.42578125" style="20" bestFit="1" customWidth="1"/>
    <col min="2323" max="2411" width="3.7109375" style="20" customWidth="1"/>
    <col min="2412" max="2558" width="11.42578125" style="20"/>
    <col min="2559" max="2559" width="33.28515625" style="20" customWidth="1"/>
    <col min="2560" max="2560" width="6.28515625" style="20" customWidth="1"/>
    <col min="2561" max="2562" width="7.7109375" style="20" bestFit="1" customWidth="1"/>
    <col min="2563" max="2563" width="1" style="20" customWidth="1"/>
    <col min="2564" max="2564" width="7.7109375" style="20" bestFit="1" customWidth="1"/>
    <col min="2565" max="2565" width="6.85546875" style="20" bestFit="1" customWidth="1"/>
    <col min="2566" max="2566" width="7.7109375" style="20" bestFit="1" customWidth="1"/>
    <col min="2567" max="2567" width="0.85546875" style="20" customWidth="1"/>
    <col min="2568" max="2569" width="6.5703125" style="20" bestFit="1" customWidth="1"/>
    <col min="2570" max="2570" width="6.140625" style="20" bestFit="1" customWidth="1"/>
    <col min="2571" max="2571" width="1" style="20" customWidth="1"/>
    <col min="2572" max="2573" width="6.85546875" style="20" bestFit="1" customWidth="1"/>
    <col min="2574" max="2574" width="6.5703125" style="20" bestFit="1" customWidth="1"/>
    <col min="2575" max="2575" width="1.42578125" style="20" customWidth="1"/>
    <col min="2576" max="2576" width="5.42578125" style="20" bestFit="1" customWidth="1"/>
    <col min="2577" max="2578" width="4.42578125" style="20" bestFit="1" customWidth="1"/>
    <col min="2579" max="2667" width="3.7109375" style="20" customWidth="1"/>
    <col min="2668" max="2814" width="11.42578125" style="20"/>
    <col min="2815" max="2815" width="33.28515625" style="20" customWidth="1"/>
    <col min="2816" max="2816" width="6.28515625" style="20" customWidth="1"/>
    <col min="2817" max="2818" width="7.7109375" style="20" bestFit="1" customWidth="1"/>
    <col min="2819" max="2819" width="1" style="20" customWidth="1"/>
    <col min="2820" max="2820" width="7.7109375" style="20" bestFit="1" customWidth="1"/>
    <col min="2821" max="2821" width="6.85546875" style="20" bestFit="1" customWidth="1"/>
    <col min="2822" max="2822" width="7.7109375" style="20" bestFit="1" customWidth="1"/>
    <col min="2823" max="2823" width="0.85546875" style="20" customWidth="1"/>
    <col min="2824" max="2825" width="6.5703125" style="20" bestFit="1" customWidth="1"/>
    <col min="2826" max="2826" width="6.140625" style="20" bestFit="1" customWidth="1"/>
    <col min="2827" max="2827" width="1" style="20" customWidth="1"/>
    <col min="2828" max="2829" width="6.85546875" style="20" bestFit="1" customWidth="1"/>
    <col min="2830" max="2830" width="6.5703125" style="20" bestFit="1" customWidth="1"/>
    <col min="2831" max="2831" width="1.42578125" style="20" customWidth="1"/>
    <col min="2832" max="2832" width="5.42578125" style="20" bestFit="1" customWidth="1"/>
    <col min="2833" max="2834" width="4.42578125" style="20" bestFit="1" customWidth="1"/>
    <col min="2835" max="2923" width="3.7109375" style="20" customWidth="1"/>
    <col min="2924" max="3070" width="11.42578125" style="20"/>
    <col min="3071" max="3071" width="33.28515625" style="20" customWidth="1"/>
    <col min="3072" max="3072" width="6.28515625" style="20" customWidth="1"/>
    <col min="3073" max="3074" width="7.7109375" style="20" bestFit="1" customWidth="1"/>
    <col min="3075" max="3075" width="1" style="20" customWidth="1"/>
    <col min="3076" max="3076" width="7.7109375" style="20" bestFit="1" customWidth="1"/>
    <col min="3077" max="3077" width="6.85546875" style="20" bestFit="1" customWidth="1"/>
    <col min="3078" max="3078" width="7.7109375" style="20" bestFit="1" customWidth="1"/>
    <col min="3079" max="3079" width="0.85546875" style="20" customWidth="1"/>
    <col min="3080" max="3081" width="6.5703125" style="20" bestFit="1" customWidth="1"/>
    <col min="3082" max="3082" width="6.140625" style="20" bestFit="1" customWidth="1"/>
    <col min="3083" max="3083" width="1" style="20" customWidth="1"/>
    <col min="3084" max="3085" width="6.85546875" style="20" bestFit="1" customWidth="1"/>
    <col min="3086" max="3086" width="6.5703125" style="20" bestFit="1" customWidth="1"/>
    <col min="3087" max="3087" width="1.42578125" style="20" customWidth="1"/>
    <col min="3088" max="3088" width="5.42578125" style="20" bestFit="1" customWidth="1"/>
    <col min="3089" max="3090" width="4.42578125" style="20" bestFit="1" customWidth="1"/>
    <col min="3091" max="3179" width="3.7109375" style="20" customWidth="1"/>
    <col min="3180" max="3326" width="11.42578125" style="20"/>
    <col min="3327" max="3327" width="33.28515625" style="20" customWidth="1"/>
    <col min="3328" max="3328" width="6.28515625" style="20" customWidth="1"/>
    <col min="3329" max="3330" width="7.7109375" style="20" bestFit="1" customWidth="1"/>
    <col min="3331" max="3331" width="1" style="20" customWidth="1"/>
    <col min="3332" max="3332" width="7.7109375" style="20" bestFit="1" customWidth="1"/>
    <col min="3333" max="3333" width="6.85546875" style="20" bestFit="1" customWidth="1"/>
    <col min="3334" max="3334" width="7.7109375" style="20" bestFit="1" customWidth="1"/>
    <col min="3335" max="3335" width="0.85546875" style="20" customWidth="1"/>
    <col min="3336" max="3337" width="6.5703125" style="20" bestFit="1" customWidth="1"/>
    <col min="3338" max="3338" width="6.140625" style="20" bestFit="1" customWidth="1"/>
    <col min="3339" max="3339" width="1" style="20" customWidth="1"/>
    <col min="3340" max="3341" width="6.85546875" style="20" bestFit="1" customWidth="1"/>
    <col min="3342" max="3342" width="6.5703125" style="20" bestFit="1" customWidth="1"/>
    <col min="3343" max="3343" width="1.42578125" style="20" customWidth="1"/>
    <col min="3344" max="3344" width="5.42578125" style="20" bestFit="1" customWidth="1"/>
    <col min="3345" max="3346" width="4.42578125" style="20" bestFit="1" customWidth="1"/>
    <col min="3347" max="3435" width="3.7109375" style="20" customWidth="1"/>
    <col min="3436" max="3582" width="11.42578125" style="20"/>
    <col min="3583" max="3583" width="33.28515625" style="20" customWidth="1"/>
    <col min="3584" max="3584" width="6.28515625" style="20" customWidth="1"/>
    <col min="3585" max="3586" width="7.7109375" style="20" bestFit="1" customWidth="1"/>
    <col min="3587" max="3587" width="1" style="20" customWidth="1"/>
    <col min="3588" max="3588" width="7.7109375" style="20" bestFit="1" customWidth="1"/>
    <col min="3589" max="3589" width="6.85546875" style="20" bestFit="1" customWidth="1"/>
    <col min="3590" max="3590" width="7.7109375" style="20" bestFit="1" customWidth="1"/>
    <col min="3591" max="3591" width="0.85546875" style="20" customWidth="1"/>
    <col min="3592" max="3593" width="6.5703125" style="20" bestFit="1" customWidth="1"/>
    <col min="3594" max="3594" width="6.140625" style="20" bestFit="1" customWidth="1"/>
    <col min="3595" max="3595" width="1" style="20" customWidth="1"/>
    <col min="3596" max="3597" width="6.85546875" style="20" bestFit="1" customWidth="1"/>
    <col min="3598" max="3598" width="6.5703125" style="20" bestFit="1" customWidth="1"/>
    <col min="3599" max="3599" width="1.42578125" style="20" customWidth="1"/>
    <col min="3600" max="3600" width="5.42578125" style="20" bestFit="1" customWidth="1"/>
    <col min="3601" max="3602" width="4.42578125" style="20" bestFit="1" customWidth="1"/>
    <col min="3603" max="3691" width="3.7109375" style="20" customWidth="1"/>
    <col min="3692" max="3838" width="11.42578125" style="20"/>
    <col min="3839" max="3839" width="33.28515625" style="20" customWidth="1"/>
    <col min="3840" max="3840" width="6.28515625" style="20" customWidth="1"/>
    <col min="3841" max="3842" width="7.7109375" style="20" bestFit="1" customWidth="1"/>
    <col min="3843" max="3843" width="1" style="20" customWidth="1"/>
    <col min="3844" max="3844" width="7.7109375" style="20" bestFit="1" customWidth="1"/>
    <col min="3845" max="3845" width="6.85546875" style="20" bestFit="1" customWidth="1"/>
    <col min="3846" max="3846" width="7.7109375" style="20" bestFit="1" customWidth="1"/>
    <col min="3847" max="3847" width="0.85546875" style="20" customWidth="1"/>
    <col min="3848" max="3849" width="6.5703125" style="20" bestFit="1" customWidth="1"/>
    <col min="3850" max="3850" width="6.140625" style="20" bestFit="1" customWidth="1"/>
    <col min="3851" max="3851" width="1" style="20" customWidth="1"/>
    <col min="3852" max="3853" width="6.85546875" style="20" bestFit="1" customWidth="1"/>
    <col min="3854" max="3854" width="6.5703125" style="20" bestFit="1" customWidth="1"/>
    <col min="3855" max="3855" width="1.42578125" style="20" customWidth="1"/>
    <col min="3856" max="3856" width="5.42578125" style="20" bestFit="1" customWidth="1"/>
    <col min="3857" max="3858" width="4.42578125" style="20" bestFit="1" customWidth="1"/>
    <col min="3859" max="3947" width="3.7109375" style="20" customWidth="1"/>
    <col min="3948" max="4094" width="11.42578125" style="20"/>
    <col min="4095" max="4095" width="33.28515625" style="20" customWidth="1"/>
    <col min="4096" max="4096" width="6.28515625" style="20" customWidth="1"/>
    <col min="4097" max="4098" width="7.7109375" style="20" bestFit="1" customWidth="1"/>
    <col min="4099" max="4099" width="1" style="20" customWidth="1"/>
    <col min="4100" max="4100" width="7.7109375" style="20" bestFit="1" customWidth="1"/>
    <col min="4101" max="4101" width="6.85546875" style="20" bestFit="1" customWidth="1"/>
    <col min="4102" max="4102" width="7.7109375" style="20" bestFit="1" customWidth="1"/>
    <col min="4103" max="4103" width="0.85546875" style="20" customWidth="1"/>
    <col min="4104" max="4105" width="6.5703125" style="20" bestFit="1" customWidth="1"/>
    <col min="4106" max="4106" width="6.140625" style="20" bestFit="1" customWidth="1"/>
    <col min="4107" max="4107" width="1" style="20" customWidth="1"/>
    <col min="4108" max="4109" width="6.85546875" style="20" bestFit="1" customWidth="1"/>
    <col min="4110" max="4110" width="6.5703125" style="20" bestFit="1" customWidth="1"/>
    <col min="4111" max="4111" width="1.42578125" style="20" customWidth="1"/>
    <col min="4112" max="4112" width="5.42578125" style="20" bestFit="1" customWidth="1"/>
    <col min="4113" max="4114" width="4.42578125" style="20" bestFit="1" customWidth="1"/>
    <col min="4115" max="4203" width="3.7109375" style="20" customWidth="1"/>
    <col min="4204" max="4350" width="11.42578125" style="20"/>
    <col min="4351" max="4351" width="33.28515625" style="20" customWidth="1"/>
    <col min="4352" max="4352" width="6.28515625" style="20" customWidth="1"/>
    <col min="4353" max="4354" width="7.7109375" style="20" bestFit="1" customWidth="1"/>
    <col min="4355" max="4355" width="1" style="20" customWidth="1"/>
    <col min="4356" max="4356" width="7.7109375" style="20" bestFit="1" customWidth="1"/>
    <col min="4357" max="4357" width="6.85546875" style="20" bestFit="1" customWidth="1"/>
    <col min="4358" max="4358" width="7.7109375" style="20" bestFit="1" customWidth="1"/>
    <col min="4359" max="4359" width="0.85546875" style="20" customWidth="1"/>
    <col min="4360" max="4361" width="6.5703125" style="20" bestFit="1" customWidth="1"/>
    <col min="4362" max="4362" width="6.140625" style="20" bestFit="1" customWidth="1"/>
    <col min="4363" max="4363" width="1" style="20" customWidth="1"/>
    <col min="4364" max="4365" width="6.85546875" style="20" bestFit="1" customWidth="1"/>
    <col min="4366" max="4366" width="6.5703125" style="20" bestFit="1" customWidth="1"/>
    <col min="4367" max="4367" width="1.42578125" style="20" customWidth="1"/>
    <col min="4368" max="4368" width="5.42578125" style="20" bestFit="1" customWidth="1"/>
    <col min="4369" max="4370" width="4.42578125" style="20" bestFit="1" customWidth="1"/>
    <col min="4371" max="4459" width="3.7109375" style="20" customWidth="1"/>
    <col min="4460" max="4606" width="11.42578125" style="20"/>
    <col min="4607" max="4607" width="33.28515625" style="20" customWidth="1"/>
    <col min="4608" max="4608" width="6.28515625" style="20" customWidth="1"/>
    <col min="4609" max="4610" width="7.7109375" style="20" bestFit="1" customWidth="1"/>
    <col min="4611" max="4611" width="1" style="20" customWidth="1"/>
    <col min="4612" max="4612" width="7.7109375" style="20" bestFit="1" customWidth="1"/>
    <col min="4613" max="4613" width="6.85546875" style="20" bestFit="1" customWidth="1"/>
    <col min="4614" max="4614" width="7.7109375" style="20" bestFit="1" customWidth="1"/>
    <col min="4615" max="4615" width="0.85546875" style="20" customWidth="1"/>
    <col min="4616" max="4617" width="6.5703125" style="20" bestFit="1" customWidth="1"/>
    <col min="4618" max="4618" width="6.140625" style="20" bestFit="1" customWidth="1"/>
    <col min="4619" max="4619" width="1" style="20" customWidth="1"/>
    <col min="4620" max="4621" width="6.85546875" style="20" bestFit="1" customWidth="1"/>
    <col min="4622" max="4622" width="6.5703125" style="20" bestFit="1" customWidth="1"/>
    <col min="4623" max="4623" width="1.42578125" style="20" customWidth="1"/>
    <col min="4624" max="4624" width="5.42578125" style="20" bestFit="1" customWidth="1"/>
    <col min="4625" max="4626" width="4.42578125" style="20" bestFit="1" customWidth="1"/>
    <col min="4627" max="4715" width="3.7109375" style="20" customWidth="1"/>
    <col min="4716" max="4862" width="11.42578125" style="20"/>
    <col min="4863" max="4863" width="33.28515625" style="20" customWidth="1"/>
    <col min="4864" max="4864" width="6.28515625" style="20" customWidth="1"/>
    <col min="4865" max="4866" width="7.7109375" style="20" bestFit="1" customWidth="1"/>
    <col min="4867" max="4867" width="1" style="20" customWidth="1"/>
    <col min="4868" max="4868" width="7.7109375" style="20" bestFit="1" customWidth="1"/>
    <col min="4869" max="4869" width="6.85546875" style="20" bestFit="1" customWidth="1"/>
    <col min="4870" max="4870" width="7.7109375" style="20" bestFit="1" customWidth="1"/>
    <col min="4871" max="4871" width="0.85546875" style="20" customWidth="1"/>
    <col min="4872" max="4873" width="6.5703125" style="20" bestFit="1" customWidth="1"/>
    <col min="4874" max="4874" width="6.140625" style="20" bestFit="1" customWidth="1"/>
    <col min="4875" max="4875" width="1" style="20" customWidth="1"/>
    <col min="4876" max="4877" width="6.85546875" style="20" bestFit="1" customWidth="1"/>
    <col min="4878" max="4878" width="6.5703125" style="20" bestFit="1" customWidth="1"/>
    <col min="4879" max="4879" width="1.42578125" style="20" customWidth="1"/>
    <col min="4880" max="4880" width="5.42578125" style="20" bestFit="1" customWidth="1"/>
    <col min="4881" max="4882" width="4.42578125" style="20" bestFit="1" customWidth="1"/>
    <col min="4883" max="4971" width="3.7109375" style="20" customWidth="1"/>
    <col min="4972" max="5118" width="11.42578125" style="20"/>
    <col min="5119" max="5119" width="33.28515625" style="20" customWidth="1"/>
    <col min="5120" max="5120" width="6.28515625" style="20" customWidth="1"/>
    <col min="5121" max="5122" width="7.7109375" style="20" bestFit="1" customWidth="1"/>
    <col min="5123" max="5123" width="1" style="20" customWidth="1"/>
    <col min="5124" max="5124" width="7.7109375" style="20" bestFit="1" customWidth="1"/>
    <col min="5125" max="5125" width="6.85546875" style="20" bestFit="1" customWidth="1"/>
    <col min="5126" max="5126" width="7.7109375" style="20" bestFit="1" customWidth="1"/>
    <col min="5127" max="5127" width="0.85546875" style="20" customWidth="1"/>
    <col min="5128" max="5129" width="6.5703125" style="20" bestFit="1" customWidth="1"/>
    <col min="5130" max="5130" width="6.140625" style="20" bestFit="1" customWidth="1"/>
    <col min="5131" max="5131" width="1" style="20" customWidth="1"/>
    <col min="5132" max="5133" width="6.85546875" style="20" bestFit="1" customWidth="1"/>
    <col min="5134" max="5134" width="6.5703125" style="20" bestFit="1" customWidth="1"/>
    <col min="5135" max="5135" width="1.42578125" style="20" customWidth="1"/>
    <col min="5136" max="5136" width="5.42578125" style="20" bestFit="1" customWidth="1"/>
    <col min="5137" max="5138" width="4.42578125" style="20" bestFit="1" customWidth="1"/>
    <col min="5139" max="5227" width="3.7109375" style="20" customWidth="1"/>
    <col min="5228" max="5374" width="11.42578125" style="20"/>
    <col min="5375" max="5375" width="33.28515625" style="20" customWidth="1"/>
    <col min="5376" max="5376" width="6.28515625" style="20" customWidth="1"/>
    <col min="5377" max="5378" width="7.7109375" style="20" bestFit="1" customWidth="1"/>
    <col min="5379" max="5379" width="1" style="20" customWidth="1"/>
    <col min="5380" max="5380" width="7.7109375" style="20" bestFit="1" customWidth="1"/>
    <col min="5381" max="5381" width="6.85546875" style="20" bestFit="1" customWidth="1"/>
    <col min="5382" max="5382" width="7.7109375" style="20" bestFit="1" customWidth="1"/>
    <col min="5383" max="5383" width="0.85546875" style="20" customWidth="1"/>
    <col min="5384" max="5385" width="6.5703125" style="20" bestFit="1" customWidth="1"/>
    <col min="5386" max="5386" width="6.140625" style="20" bestFit="1" customWidth="1"/>
    <col min="5387" max="5387" width="1" style="20" customWidth="1"/>
    <col min="5388" max="5389" width="6.85546875" style="20" bestFit="1" customWidth="1"/>
    <col min="5390" max="5390" width="6.5703125" style="20" bestFit="1" customWidth="1"/>
    <col min="5391" max="5391" width="1.42578125" style="20" customWidth="1"/>
    <col min="5392" max="5392" width="5.42578125" style="20" bestFit="1" customWidth="1"/>
    <col min="5393" max="5394" width="4.42578125" style="20" bestFit="1" customWidth="1"/>
    <col min="5395" max="5483" width="3.7109375" style="20" customWidth="1"/>
    <col min="5484" max="5630" width="11.42578125" style="20"/>
    <col min="5631" max="5631" width="33.28515625" style="20" customWidth="1"/>
    <col min="5632" max="5632" width="6.28515625" style="20" customWidth="1"/>
    <col min="5633" max="5634" width="7.7109375" style="20" bestFit="1" customWidth="1"/>
    <col min="5635" max="5635" width="1" style="20" customWidth="1"/>
    <col min="5636" max="5636" width="7.7109375" style="20" bestFit="1" customWidth="1"/>
    <col min="5637" max="5637" width="6.85546875" style="20" bestFit="1" customWidth="1"/>
    <col min="5638" max="5638" width="7.7109375" style="20" bestFit="1" customWidth="1"/>
    <col min="5639" max="5639" width="0.85546875" style="20" customWidth="1"/>
    <col min="5640" max="5641" width="6.5703125" style="20" bestFit="1" customWidth="1"/>
    <col min="5642" max="5642" width="6.140625" style="20" bestFit="1" customWidth="1"/>
    <col min="5643" max="5643" width="1" style="20" customWidth="1"/>
    <col min="5644" max="5645" width="6.85546875" style="20" bestFit="1" customWidth="1"/>
    <col min="5646" max="5646" width="6.5703125" style="20" bestFit="1" customWidth="1"/>
    <col min="5647" max="5647" width="1.42578125" style="20" customWidth="1"/>
    <col min="5648" max="5648" width="5.42578125" style="20" bestFit="1" customWidth="1"/>
    <col min="5649" max="5650" width="4.42578125" style="20" bestFit="1" customWidth="1"/>
    <col min="5651" max="5739" width="3.7109375" style="20" customWidth="1"/>
    <col min="5740" max="5886" width="11.42578125" style="20"/>
    <col min="5887" max="5887" width="33.28515625" style="20" customWidth="1"/>
    <col min="5888" max="5888" width="6.28515625" style="20" customWidth="1"/>
    <col min="5889" max="5890" width="7.7109375" style="20" bestFit="1" customWidth="1"/>
    <col min="5891" max="5891" width="1" style="20" customWidth="1"/>
    <col min="5892" max="5892" width="7.7109375" style="20" bestFit="1" customWidth="1"/>
    <col min="5893" max="5893" width="6.85546875" style="20" bestFit="1" customWidth="1"/>
    <col min="5894" max="5894" width="7.7109375" style="20" bestFit="1" customWidth="1"/>
    <col min="5895" max="5895" width="0.85546875" style="20" customWidth="1"/>
    <col min="5896" max="5897" width="6.5703125" style="20" bestFit="1" customWidth="1"/>
    <col min="5898" max="5898" width="6.140625" style="20" bestFit="1" customWidth="1"/>
    <col min="5899" max="5899" width="1" style="20" customWidth="1"/>
    <col min="5900" max="5901" width="6.85546875" style="20" bestFit="1" customWidth="1"/>
    <col min="5902" max="5902" width="6.5703125" style="20" bestFit="1" customWidth="1"/>
    <col min="5903" max="5903" width="1.42578125" style="20" customWidth="1"/>
    <col min="5904" max="5904" width="5.42578125" style="20" bestFit="1" customWidth="1"/>
    <col min="5905" max="5906" width="4.42578125" style="20" bestFit="1" customWidth="1"/>
    <col min="5907" max="5995" width="3.7109375" style="20" customWidth="1"/>
    <col min="5996" max="6142" width="11.42578125" style="20"/>
    <col min="6143" max="6143" width="33.28515625" style="20" customWidth="1"/>
    <col min="6144" max="6144" width="6.28515625" style="20" customWidth="1"/>
    <col min="6145" max="6146" width="7.7109375" style="20" bestFit="1" customWidth="1"/>
    <col min="6147" max="6147" width="1" style="20" customWidth="1"/>
    <col min="6148" max="6148" width="7.7109375" style="20" bestFit="1" customWidth="1"/>
    <col min="6149" max="6149" width="6.85546875" style="20" bestFit="1" customWidth="1"/>
    <col min="6150" max="6150" width="7.7109375" style="20" bestFit="1" customWidth="1"/>
    <col min="6151" max="6151" width="0.85546875" style="20" customWidth="1"/>
    <col min="6152" max="6153" width="6.5703125" style="20" bestFit="1" customWidth="1"/>
    <col min="6154" max="6154" width="6.140625" style="20" bestFit="1" customWidth="1"/>
    <col min="6155" max="6155" width="1" style="20" customWidth="1"/>
    <col min="6156" max="6157" width="6.85546875" style="20" bestFit="1" customWidth="1"/>
    <col min="6158" max="6158" width="6.5703125" style="20" bestFit="1" customWidth="1"/>
    <col min="6159" max="6159" width="1.42578125" style="20" customWidth="1"/>
    <col min="6160" max="6160" width="5.42578125" style="20" bestFit="1" customWidth="1"/>
    <col min="6161" max="6162" width="4.42578125" style="20" bestFit="1" customWidth="1"/>
    <col min="6163" max="6251" width="3.7109375" style="20" customWidth="1"/>
    <col min="6252" max="6398" width="11.42578125" style="20"/>
    <col min="6399" max="6399" width="33.28515625" style="20" customWidth="1"/>
    <col min="6400" max="6400" width="6.28515625" style="20" customWidth="1"/>
    <col min="6401" max="6402" width="7.7109375" style="20" bestFit="1" customWidth="1"/>
    <col min="6403" max="6403" width="1" style="20" customWidth="1"/>
    <col min="6404" max="6404" width="7.7109375" style="20" bestFit="1" customWidth="1"/>
    <col min="6405" max="6405" width="6.85546875" style="20" bestFit="1" customWidth="1"/>
    <col min="6406" max="6406" width="7.7109375" style="20" bestFit="1" customWidth="1"/>
    <col min="6407" max="6407" width="0.85546875" style="20" customWidth="1"/>
    <col min="6408" max="6409" width="6.5703125" style="20" bestFit="1" customWidth="1"/>
    <col min="6410" max="6410" width="6.140625" style="20" bestFit="1" customWidth="1"/>
    <col min="6411" max="6411" width="1" style="20" customWidth="1"/>
    <col min="6412" max="6413" width="6.85546875" style="20" bestFit="1" customWidth="1"/>
    <col min="6414" max="6414" width="6.5703125" style="20" bestFit="1" customWidth="1"/>
    <col min="6415" max="6415" width="1.42578125" style="20" customWidth="1"/>
    <col min="6416" max="6416" width="5.42578125" style="20" bestFit="1" customWidth="1"/>
    <col min="6417" max="6418" width="4.42578125" style="20" bestFit="1" customWidth="1"/>
    <col min="6419" max="6507" width="3.7109375" style="20" customWidth="1"/>
    <col min="6508" max="6654" width="11.42578125" style="20"/>
    <col min="6655" max="6655" width="33.28515625" style="20" customWidth="1"/>
    <col min="6656" max="6656" width="6.28515625" style="20" customWidth="1"/>
    <col min="6657" max="6658" width="7.7109375" style="20" bestFit="1" customWidth="1"/>
    <col min="6659" max="6659" width="1" style="20" customWidth="1"/>
    <col min="6660" max="6660" width="7.7109375" style="20" bestFit="1" customWidth="1"/>
    <col min="6661" max="6661" width="6.85546875" style="20" bestFit="1" customWidth="1"/>
    <col min="6662" max="6662" width="7.7109375" style="20" bestFit="1" customWidth="1"/>
    <col min="6663" max="6663" width="0.85546875" style="20" customWidth="1"/>
    <col min="6664" max="6665" width="6.5703125" style="20" bestFit="1" customWidth="1"/>
    <col min="6666" max="6666" width="6.140625" style="20" bestFit="1" customWidth="1"/>
    <col min="6667" max="6667" width="1" style="20" customWidth="1"/>
    <col min="6668" max="6669" width="6.85546875" style="20" bestFit="1" customWidth="1"/>
    <col min="6670" max="6670" width="6.5703125" style="20" bestFit="1" customWidth="1"/>
    <col min="6671" max="6671" width="1.42578125" style="20" customWidth="1"/>
    <col min="6672" max="6672" width="5.42578125" style="20" bestFit="1" customWidth="1"/>
    <col min="6673" max="6674" width="4.42578125" style="20" bestFit="1" customWidth="1"/>
    <col min="6675" max="6763" width="3.7109375" style="20" customWidth="1"/>
    <col min="6764" max="6910" width="11.42578125" style="20"/>
    <col min="6911" max="6911" width="33.28515625" style="20" customWidth="1"/>
    <col min="6912" max="6912" width="6.28515625" style="20" customWidth="1"/>
    <col min="6913" max="6914" width="7.7109375" style="20" bestFit="1" customWidth="1"/>
    <col min="6915" max="6915" width="1" style="20" customWidth="1"/>
    <col min="6916" max="6916" width="7.7109375" style="20" bestFit="1" customWidth="1"/>
    <col min="6917" max="6917" width="6.85546875" style="20" bestFit="1" customWidth="1"/>
    <col min="6918" max="6918" width="7.7109375" style="20" bestFit="1" customWidth="1"/>
    <col min="6919" max="6919" width="0.85546875" style="20" customWidth="1"/>
    <col min="6920" max="6921" width="6.5703125" style="20" bestFit="1" customWidth="1"/>
    <col min="6922" max="6922" width="6.140625" style="20" bestFit="1" customWidth="1"/>
    <col min="6923" max="6923" width="1" style="20" customWidth="1"/>
    <col min="6924" max="6925" width="6.85546875" style="20" bestFit="1" customWidth="1"/>
    <col min="6926" max="6926" width="6.5703125" style="20" bestFit="1" customWidth="1"/>
    <col min="6927" max="6927" width="1.42578125" style="20" customWidth="1"/>
    <col min="6928" max="6928" width="5.42578125" style="20" bestFit="1" customWidth="1"/>
    <col min="6929" max="6930" width="4.42578125" style="20" bestFit="1" customWidth="1"/>
    <col min="6931" max="7019" width="3.7109375" style="20" customWidth="1"/>
    <col min="7020" max="7166" width="11.42578125" style="20"/>
    <col min="7167" max="7167" width="33.28515625" style="20" customWidth="1"/>
    <col min="7168" max="7168" width="6.28515625" style="20" customWidth="1"/>
    <col min="7169" max="7170" width="7.7109375" style="20" bestFit="1" customWidth="1"/>
    <col min="7171" max="7171" width="1" style="20" customWidth="1"/>
    <col min="7172" max="7172" width="7.7109375" style="20" bestFit="1" customWidth="1"/>
    <col min="7173" max="7173" width="6.85546875" style="20" bestFit="1" customWidth="1"/>
    <col min="7174" max="7174" width="7.7109375" style="20" bestFit="1" customWidth="1"/>
    <col min="7175" max="7175" width="0.85546875" style="20" customWidth="1"/>
    <col min="7176" max="7177" width="6.5703125" style="20" bestFit="1" customWidth="1"/>
    <col min="7178" max="7178" width="6.140625" style="20" bestFit="1" customWidth="1"/>
    <col min="7179" max="7179" width="1" style="20" customWidth="1"/>
    <col min="7180" max="7181" width="6.85546875" style="20" bestFit="1" customWidth="1"/>
    <col min="7182" max="7182" width="6.5703125" style="20" bestFit="1" customWidth="1"/>
    <col min="7183" max="7183" width="1.42578125" style="20" customWidth="1"/>
    <col min="7184" max="7184" width="5.42578125" style="20" bestFit="1" customWidth="1"/>
    <col min="7185" max="7186" width="4.42578125" style="20" bestFit="1" customWidth="1"/>
    <col min="7187" max="7275" width="3.7109375" style="20" customWidth="1"/>
    <col min="7276" max="7422" width="11.42578125" style="20"/>
    <col min="7423" max="7423" width="33.28515625" style="20" customWidth="1"/>
    <col min="7424" max="7424" width="6.28515625" style="20" customWidth="1"/>
    <col min="7425" max="7426" width="7.7109375" style="20" bestFit="1" customWidth="1"/>
    <col min="7427" max="7427" width="1" style="20" customWidth="1"/>
    <col min="7428" max="7428" width="7.7109375" style="20" bestFit="1" customWidth="1"/>
    <col min="7429" max="7429" width="6.85546875" style="20" bestFit="1" customWidth="1"/>
    <col min="7430" max="7430" width="7.7109375" style="20" bestFit="1" customWidth="1"/>
    <col min="7431" max="7431" width="0.85546875" style="20" customWidth="1"/>
    <col min="7432" max="7433" width="6.5703125" style="20" bestFit="1" customWidth="1"/>
    <col min="7434" max="7434" width="6.140625" style="20" bestFit="1" customWidth="1"/>
    <col min="7435" max="7435" width="1" style="20" customWidth="1"/>
    <col min="7436" max="7437" width="6.85546875" style="20" bestFit="1" customWidth="1"/>
    <col min="7438" max="7438" width="6.5703125" style="20" bestFit="1" customWidth="1"/>
    <col min="7439" max="7439" width="1.42578125" style="20" customWidth="1"/>
    <col min="7440" max="7440" width="5.42578125" style="20" bestFit="1" customWidth="1"/>
    <col min="7441" max="7442" width="4.42578125" style="20" bestFit="1" customWidth="1"/>
    <col min="7443" max="7531" width="3.7109375" style="20" customWidth="1"/>
    <col min="7532" max="7678" width="11.42578125" style="20"/>
    <col min="7679" max="7679" width="33.28515625" style="20" customWidth="1"/>
    <col min="7680" max="7680" width="6.28515625" style="20" customWidth="1"/>
    <col min="7681" max="7682" width="7.7109375" style="20" bestFit="1" customWidth="1"/>
    <col min="7683" max="7683" width="1" style="20" customWidth="1"/>
    <col min="7684" max="7684" width="7.7109375" style="20" bestFit="1" customWidth="1"/>
    <col min="7685" max="7685" width="6.85546875" style="20" bestFit="1" customWidth="1"/>
    <col min="7686" max="7686" width="7.7109375" style="20" bestFit="1" customWidth="1"/>
    <col min="7687" max="7687" width="0.85546875" style="20" customWidth="1"/>
    <col min="7688" max="7689" width="6.5703125" style="20" bestFit="1" customWidth="1"/>
    <col min="7690" max="7690" width="6.140625" style="20" bestFit="1" customWidth="1"/>
    <col min="7691" max="7691" width="1" style="20" customWidth="1"/>
    <col min="7692" max="7693" width="6.85546875" style="20" bestFit="1" customWidth="1"/>
    <col min="7694" max="7694" width="6.5703125" style="20" bestFit="1" customWidth="1"/>
    <col min="7695" max="7695" width="1.42578125" style="20" customWidth="1"/>
    <col min="7696" max="7696" width="5.42578125" style="20" bestFit="1" customWidth="1"/>
    <col min="7697" max="7698" width="4.42578125" style="20" bestFit="1" customWidth="1"/>
    <col min="7699" max="7787" width="3.7109375" style="20" customWidth="1"/>
    <col min="7788" max="7934" width="11.42578125" style="20"/>
    <col min="7935" max="7935" width="33.28515625" style="20" customWidth="1"/>
    <col min="7936" max="7936" width="6.28515625" style="20" customWidth="1"/>
    <col min="7937" max="7938" width="7.7109375" style="20" bestFit="1" customWidth="1"/>
    <col min="7939" max="7939" width="1" style="20" customWidth="1"/>
    <col min="7940" max="7940" width="7.7109375" style="20" bestFit="1" customWidth="1"/>
    <col min="7941" max="7941" width="6.85546875" style="20" bestFit="1" customWidth="1"/>
    <col min="7942" max="7942" width="7.7109375" style="20" bestFit="1" customWidth="1"/>
    <col min="7943" max="7943" width="0.85546875" style="20" customWidth="1"/>
    <col min="7944" max="7945" width="6.5703125" style="20" bestFit="1" customWidth="1"/>
    <col min="7946" max="7946" width="6.140625" style="20" bestFit="1" customWidth="1"/>
    <col min="7947" max="7947" width="1" style="20" customWidth="1"/>
    <col min="7948" max="7949" width="6.85546875" style="20" bestFit="1" customWidth="1"/>
    <col min="7950" max="7950" width="6.5703125" style="20" bestFit="1" customWidth="1"/>
    <col min="7951" max="7951" width="1.42578125" style="20" customWidth="1"/>
    <col min="7952" max="7952" width="5.42578125" style="20" bestFit="1" customWidth="1"/>
    <col min="7953" max="7954" width="4.42578125" style="20" bestFit="1" customWidth="1"/>
    <col min="7955" max="8043" width="3.7109375" style="20" customWidth="1"/>
    <col min="8044" max="8190" width="11.42578125" style="20"/>
    <col min="8191" max="8191" width="33.28515625" style="20" customWidth="1"/>
    <col min="8192" max="8192" width="6.28515625" style="20" customWidth="1"/>
    <col min="8193" max="8194" width="7.7109375" style="20" bestFit="1" customWidth="1"/>
    <col min="8195" max="8195" width="1" style="20" customWidth="1"/>
    <col min="8196" max="8196" width="7.7109375" style="20" bestFit="1" customWidth="1"/>
    <col min="8197" max="8197" width="6.85546875" style="20" bestFit="1" customWidth="1"/>
    <col min="8198" max="8198" width="7.7109375" style="20" bestFit="1" customWidth="1"/>
    <col min="8199" max="8199" width="0.85546875" style="20" customWidth="1"/>
    <col min="8200" max="8201" width="6.5703125" style="20" bestFit="1" customWidth="1"/>
    <col min="8202" max="8202" width="6.140625" style="20" bestFit="1" customWidth="1"/>
    <col min="8203" max="8203" width="1" style="20" customWidth="1"/>
    <col min="8204" max="8205" width="6.85546875" style="20" bestFit="1" customWidth="1"/>
    <col min="8206" max="8206" width="6.5703125" style="20" bestFit="1" customWidth="1"/>
    <col min="8207" max="8207" width="1.42578125" style="20" customWidth="1"/>
    <col min="8208" max="8208" width="5.42578125" style="20" bestFit="1" customWidth="1"/>
    <col min="8209" max="8210" width="4.42578125" style="20" bestFit="1" customWidth="1"/>
    <col min="8211" max="8299" width="3.7109375" style="20" customWidth="1"/>
    <col min="8300" max="8446" width="11.42578125" style="20"/>
    <col min="8447" max="8447" width="33.28515625" style="20" customWidth="1"/>
    <col min="8448" max="8448" width="6.28515625" style="20" customWidth="1"/>
    <col min="8449" max="8450" width="7.7109375" style="20" bestFit="1" customWidth="1"/>
    <col min="8451" max="8451" width="1" style="20" customWidth="1"/>
    <col min="8452" max="8452" width="7.7109375" style="20" bestFit="1" customWidth="1"/>
    <col min="8453" max="8453" width="6.85546875" style="20" bestFit="1" customWidth="1"/>
    <col min="8454" max="8454" width="7.7109375" style="20" bestFit="1" customWidth="1"/>
    <col min="8455" max="8455" width="0.85546875" style="20" customWidth="1"/>
    <col min="8456" max="8457" width="6.5703125" style="20" bestFit="1" customWidth="1"/>
    <col min="8458" max="8458" width="6.140625" style="20" bestFit="1" customWidth="1"/>
    <col min="8459" max="8459" width="1" style="20" customWidth="1"/>
    <col min="8460" max="8461" width="6.85546875" style="20" bestFit="1" customWidth="1"/>
    <col min="8462" max="8462" width="6.5703125" style="20" bestFit="1" customWidth="1"/>
    <col min="8463" max="8463" width="1.42578125" style="20" customWidth="1"/>
    <col min="8464" max="8464" width="5.42578125" style="20" bestFit="1" customWidth="1"/>
    <col min="8465" max="8466" width="4.42578125" style="20" bestFit="1" customWidth="1"/>
    <col min="8467" max="8555" width="3.7109375" style="20" customWidth="1"/>
    <col min="8556" max="8702" width="11.42578125" style="20"/>
    <col min="8703" max="8703" width="33.28515625" style="20" customWidth="1"/>
    <col min="8704" max="8704" width="6.28515625" style="20" customWidth="1"/>
    <col min="8705" max="8706" width="7.7109375" style="20" bestFit="1" customWidth="1"/>
    <col min="8707" max="8707" width="1" style="20" customWidth="1"/>
    <col min="8708" max="8708" width="7.7109375" style="20" bestFit="1" customWidth="1"/>
    <col min="8709" max="8709" width="6.85546875" style="20" bestFit="1" customWidth="1"/>
    <col min="8710" max="8710" width="7.7109375" style="20" bestFit="1" customWidth="1"/>
    <col min="8711" max="8711" width="0.85546875" style="20" customWidth="1"/>
    <col min="8712" max="8713" width="6.5703125" style="20" bestFit="1" customWidth="1"/>
    <col min="8714" max="8714" width="6.140625" style="20" bestFit="1" customWidth="1"/>
    <col min="8715" max="8715" width="1" style="20" customWidth="1"/>
    <col min="8716" max="8717" width="6.85546875" style="20" bestFit="1" customWidth="1"/>
    <col min="8718" max="8718" width="6.5703125" style="20" bestFit="1" customWidth="1"/>
    <col min="8719" max="8719" width="1.42578125" style="20" customWidth="1"/>
    <col min="8720" max="8720" width="5.42578125" style="20" bestFit="1" customWidth="1"/>
    <col min="8721" max="8722" width="4.42578125" style="20" bestFit="1" customWidth="1"/>
    <col min="8723" max="8811" width="3.7109375" style="20" customWidth="1"/>
    <col min="8812" max="8958" width="11.42578125" style="20"/>
    <col min="8959" max="8959" width="33.28515625" style="20" customWidth="1"/>
    <col min="8960" max="8960" width="6.28515625" style="20" customWidth="1"/>
    <col min="8961" max="8962" width="7.7109375" style="20" bestFit="1" customWidth="1"/>
    <col min="8963" max="8963" width="1" style="20" customWidth="1"/>
    <col min="8964" max="8964" width="7.7109375" style="20" bestFit="1" customWidth="1"/>
    <col min="8965" max="8965" width="6.85546875" style="20" bestFit="1" customWidth="1"/>
    <col min="8966" max="8966" width="7.7109375" style="20" bestFit="1" customWidth="1"/>
    <col min="8967" max="8967" width="0.85546875" style="20" customWidth="1"/>
    <col min="8968" max="8969" width="6.5703125" style="20" bestFit="1" customWidth="1"/>
    <col min="8970" max="8970" width="6.140625" style="20" bestFit="1" customWidth="1"/>
    <col min="8971" max="8971" width="1" style="20" customWidth="1"/>
    <col min="8972" max="8973" width="6.85546875" style="20" bestFit="1" customWidth="1"/>
    <col min="8974" max="8974" width="6.5703125" style="20" bestFit="1" customWidth="1"/>
    <col min="8975" max="8975" width="1.42578125" style="20" customWidth="1"/>
    <col min="8976" max="8976" width="5.42578125" style="20" bestFit="1" customWidth="1"/>
    <col min="8977" max="8978" width="4.42578125" style="20" bestFit="1" customWidth="1"/>
    <col min="8979" max="9067" width="3.7109375" style="20" customWidth="1"/>
    <col min="9068" max="9214" width="11.42578125" style="20"/>
    <col min="9215" max="9215" width="33.28515625" style="20" customWidth="1"/>
    <col min="9216" max="9216" width="6.28515625" style="20" customWidth="1"/>
    <col min="9217" max="9218" width="7.7109375" style="20" bestFit="1" customWidth="1"/>
    <col min="9219" max="9219" width="1" style="20" customWidth="1"/>
    <col min="9220" max="9220" width="7.7109375" style="20" bestFit="1" customWidth="1"/>
    <col min="9221" max="9221" width="6.85546875" style="20" bestFit="1" customWidth="1"/>
    <col min="9222" max="9222" width="7.7109375" style="20" bestFit="1" customWidth="1"/>
    <col min="9223" max="9223" width="0.85546875" style="20" customWidth="1"/>
    <col min="9224" max="9225" width="6.5703125" style="20" bestFit="1" customWidth="1"/>
    <col min="9226" max="9226" width="6.140625" style="20" bestFit="1" customWidth="1"/>
    <col min="9227" max="9227" width="1" style="20" customWidth="1"/>
    <col min="9228" max="9229" width="6.85546875" style="20" bestFit="1" customWidth="1"/>
    <col min="9230" max="9230" width="6.5703125" style="20" bestFit="1" customWidth="1"/>
    <col min="9231" max="9231" width="1.42578125" style="20" customWidth="1"/>
    <col min="9232" max="9232" width="5.42578125" style="20" bestFit="1" customWidth="1"/>
    <col min="9233" max="9234" width="4.42578125" style="20" bestFit="1" customWidth="1"/>
    <col min="9235" max="9323" width="3.7109375" style="20" customWidth="1"/>
    <col min="9324" max="9470" width="11.42578125" style="20"/>
    <col min="9471" max="9471" width="33.28515625" style="20" customWidth="1"/>
    <col min="9472" max="9472" width="6.28515625" style="20" customWidth="1"/>
    <col min="9473" max="9474" width="7.7109375" style="20" bestFit="1" customWidth="1"/>
    <col min="9475" max="9475" width="1" style="20" customWidth="1"/>
    <col min="9476" max="9476" width="7.7109375" style="20" bestFit="1" customWidth="1"/>
    <col min="9477" max="9477" width="6.85546875" style="20" bestFit="1" customWidth="1"/>
    <col min="9478" max="9478" width="7.7109375" style="20" bestFit="1" customWidth="1"/>
    <col min="9479" max="9479" width="0.85546875" style="20" customWidth="1"/>
    <col min="9480" max="9481" width="6.5703125" style="20" bestFit="1" customWidth="1"/>
    <col min="9482" max="9482" width="6.140625" style="20" bestFit="1" customWidth="1"/>
    <col min="9483" max="9483" width="1" style="20" customWidth="1"/>
    <col min="9484" max="9485" width="6.85546875" style="20" bestFit="1" customWidth="1"/>
    <col min="9486" max="9486" width="6.5703125" style="20" bestFit="1" customWidth="1"/>
    <col min="9487" max="9487" width="1.42578125" style="20" customWidth="1"/>
    <col min="9488" max="9488" width="5.42578125" style="20" bestFit="1" customWidth="1"/>
    <col min="9489" max="9490" width="4.42578125" style="20" bestFit="1" customWidth="1"/>
    <col min="9491" max="9579" width="3.7109375" style="20" customWidth="1"/>
    <col min="9580" max="9726" width="11.42578125" style="20"/>
    <col min="9727" max="9727" width="33.28515625" style="20" customWidth="1"/>
    <col min="9728" max="9728" width="6.28515625" style="20" customWidth="1"/>
    <col min="9729" max="9730" width="7.7109375" style="20" bestFit="1" customWidth="1"/>
    <col min="9731" max="9731" width="1" style="20" customWidth="1"/>
    <col min="9732" max="9732" width="7.7109375" style="20" bestFit="1" customWidth="1"/>
    <col min="9733" max="9733" width="6.85546875" style="20" bestFit="1" customWidth="1"/>
    <col min="9734" max="9734" width="7.7109375" style="20" bestFit="1" customWidth="1"/>
    <col min="9735" max="9735" width="0.85546875" style="20" customWidth="1"/>
    <col min="9736" max="9737" width="6.5703125" style="20" bestFit="1" customWidth="1"/>
    <col min="9738" max="9738" width="6.140625" style="20" bestFit="1" customWidth="1"/>
    <col min="9739" max="9739" width="1" style="20" customWidth="1"/>
    <col min="9740" max="9741" width="6.85546875" style="20" bestFit="1" customWidth="1"/>
    <col min="9742" max="9742" width="6.5703125" style="20" bestFit="1" customWidth="1"/>
    <col min="9743" max="9743" width="1.42578125" style="20" customWidth="1"/>
    <col min="9744" max="9744" width="5.42578125" style="20" bestFit="1" customWidth="1"/>
    <col min="9745" max="9746" width="4.42578125" style="20" bestFit="1" customWidth="1"/>
    <col min="9747" max="9835" width="3.7109375" style="20" customWidth="1"/>
    <col min="9836" max="9982" width="11.42578125" style="20"/>
    <col min="9983" max="9983" width="33.28515625" style="20" customWidth="1"/>
    <col min="9984" max="9984" width="6.28515625" style="20" customWidth="1"/>
    <col min="9985" max="9986" width="7.7109375" style="20" bestFit="1" customWidth="1"/>
    <col min="9987" max="9987" width="1" style="20" customWidth="1"/>
    <col min="9988" max="9988" width="7.7109375" style="20" bestFit="1" customWidth="1"/>
    <col min="9989" max="9989" width="6.85546875" style="20" bestFit="1" customWidth="1"/>
    <col min="9990" max="9990" width="7.7109375" style="20" bestFit="1" customWidth="1"/>
    <col min="9991" max="9991" width="0.85546875" style="20" customWidth="1"/>
    <col min="9992" max="9993" width="6.5703125" style="20" bestFit="1" customWidth="1"/>
    <col min="9994" max="9994" width="6.140625" style="20" bestFit="1" customWidth="1"/>
    <col min="9995" max="9995" width="1" style="20" customWidth="1"/>
    <col min="9996" max="9997" width="6.85546875" style="20" bestFit="1" customWidth="1"/>
    <col min="9998" max="9998" width="6.5703125" style="20" bestFit="1" customWidth="1"/>
    <col min="9999" max="9999" width="1.42578125" style="20" customWidth="1"/>
    <col min="10000" max="10000" width="5.42578125" style="20" bestFit="1" customWidth="1"/>
    <col min="10001" max="10002" width="4.42578125" style="20" bestFit="1" customWidth="1"/>
    <col min="10003" max="10091" width="3.7109375" style="20" customWidth="1"/>
    <col min="10092" max="10238" width="11.42578125" style="20"/>
    <col min="10239" max="10239" width="33.28515625" style="20" customWidth="1"/>
    <col min="10240" max="10240" width="6.28515625" style="20" customWidth="1"/>
    <col min="10241" max="10242" width="7.7109375" style="20" bestFit="1" customWidth="1"/>
    <col min="10243" max="10243" width="1" style="20" customWidth="1"/>
    <col min="10244" max="10244" width="7.7109375" style="20" bestFit="1" customWidth="1"/>
    <col min="10245" max="10245" width="6.85546875" style="20" bestFit="1" customWidth="1"/>
    <col min="10246" max="10246" width="7.7109375" style="20" bestFit="1" customWidth="1"/>
    <col min="10247" max="10247" width="0.85546875" style="20" customWidth="1"/>
    <col min="10248" max="10249" width="6.5703125" style="20" bestFit="1" customWidth="1"/>
    <col min="10250" max="10250" width="6.140625" style="20" bestFit="1" customWidth="1"/>
    <col min="10251" max="10251" width="1" style="20" customWidth="1"/>
    <col min="10252" max="10253" width="6.85546875" style="20" bestFit="1" customWidth="1"/>
    <col min="10254" max="10254" width="6.5703125" style="20" bestFit="1" customWidth="1"/>
    <col min="10255" max="10255" width="1.42578125" style="20" customWidth="1"/>
    <col min="10256" max="10256" width="5.42578125" style="20" bestFit="1" customWidth="1"/>
    <col min="10257" max="10258" width="4.42578125" style="20" bestFit="1" customWidth="1"/>
    <col min="10259" max="10347" width="3.7109375" style="20" customWidth="1"/>
    <col min="10348" max="10494" width="11.42578125" style="20"/>
    <col min="10495" max="10495" width="33.28515625" style="20" customWidth="1"/>
    <col min="10496" max="10496" width="6.28515625" style="20" customWidth="1"/>
    <col min="10497" max="10498" width="7.7109375" style="20" bestFit="1" customWidth="1"/>
    <col min="10499" max="10499" width="1" style="20" customWidth="1"/>
    <col min="10500" max="10500" width="7.7109375" style="20" bestFit="1" customWidth="1"/>
    <col min="10501" max="10501" width="6.85546875" style="20" bestFit="1" customWidth="1"/>
    <col min="10502" max="10502" width="7.7109375" style="20" bestFit="1" customWidth="1"/>
    <col min="10503" max="10503" width="0.85546875" style="20" customWidth="1"/>
    <col min="10504" max="10505" width="6.5703125" style="20" bestFit="1" customWidth="1"/>
    <col min="10506" max="10506" width="6.140625" style="20" bestFit="1" customWidth="1"/>
    <col min="10507" max="10507" width="1" style="20" customWidth="1"/>
    <col min="10508" max="10509" width="6.85546875" style="20" bestFit="1" customWidth="1"/>
    <col min="10510" max="10510" width="6.5703125" style="20" bestFit="1" customWidth="1"/>
    <col min="10511" max="10511" width="1.42578125" style="20" customWidth="1"/>
    <col min="10512" max="10512" width="5.42578125" style="20" bestFit="1" customWidth="1"/>
    <col min="10513" max="10514" width="4.42578125" style="20" bestFit="1" customWidth="1"/>
    <col min="10515" max="10603" width="3.7109375" style="20" customWidth="1"/>
    <col min="10604" max="10750" width="11.42578125" style="20"/>
    <col min="10751" max="10751" width="33.28515625" style="20" customWidth="1"/>
    <col min="10752" max="10752" width="6.28515625" style="20" customWidth="1"/>
    <col min="10753" max="10754" width="7.7109375" style="20" bestFit="1" customWidth="1"/>
    <col min="10755" max="10755" width="1" style="20" customWidth="1"/>
    <col min="10756" max="10756" width="7.7109375" style="20" bestFit="1" customWidth="1"/>
    <col min="10757" max="10757" width="6.85546875" style="20" bestFit="1" customWidth="1"/>
    <col min="10758" max="10758" width="7.7109375" style="20" bestFit="1" customWidth="1"/>
    <col min="10759" max="10759" width="0.85546875" style="20" customWidth="1"/>
    <col min="10760" max="10761" width="6.5703125" style="20" bestFit="1" customWidth="1"/>
    <col min="10762" max="10762" width="6.140625" style="20" bestFit="1" customWidth="1"/>
    <col min="10763" max="10763" width="1" style="20" customWidth="1"/>
    <col min="10764" max="10765" width="6.85546875" style="20" bestFit="1" customWidth="1"/>
    <col min="10766" max="10766" width="6.5703125" style="20" bestFit="1" customWidth="1"/>
    <col min="10767" max="10767" width="1.42578125" style="20" customWidth="1"/>
    <col min="10768" max="10768" width="5.42578125" style="20" bestFit="1" customWidth="1"/>
    <col min="10769" max="10770" width="4.42578125" style="20" bestFit="1" customWidth="1"/>
    <col min="10771" max="10859" width="3.7109375" style="20" customWidth="1"/>
    <col min="10860" max="11006" width="11.42578125" style="20"/>
    <col min="11007" max="11007" width="33.28515625" style="20" customWidth="1"/>
    <col min="11008" max="11008" width="6.28515625" style="20" customWidth="1"/>
    <col min="11009" max="11010" width="7.7109375" style="20" bestFit="1" customWidth="1"/>
    <col min="11011" max="11011" width="1" style="20" customWidth="1"/>
    <col min="11012" max="11012" width="7.7109375" style="20" bestFit="1" customWidth="1"/>
    <col min="11013" max="11013" width="6.85546875" style="20" bestFit="1" customWidth="1"/>
    <col min="11014" max="11014" width="7.7109375" style="20" bestFit="1" customWidth="1"/>
    <col min="11015" max="11015" width="0.85546875" style="20" customWidth="1"/>
    <col min="11016" max="11017" width="6.5703125" style="20" bestFit="1" customWidth="1"/>
    <col min="11018" max="11018" width="6.140625" style="20" bestFit="1" customWidth="1"/>
    <col min="11019" max="11019" width="1" style="20" customWidth="1"/>
    <col min="11020" max="11021" width="6.85546875" style="20" bestFit="1" customWidth="1"/>
    <col min="11022" max="11022" width="6.5703125" style="20" bestFit="1" customWidth="1"/>
    <col min="11023" max="11023" width="1.42578125" style="20" customWidth="1"/>
    <col min="11024" max="11024" width="5.42578125" style="20" bestFit="1" customWidth="1"/>
    <col min="11025" max="11026" width="4.42578125" style="20" bestFit="1" customWidth="1"/>
    <col min="11027" max="11115" width="3.7109375" style="20" customWidth="1"/>
    <col min="11116" max="11262" width="11.42578125" style="20"/>
    <col min="11263" max="11263" width="33.28515625" style="20" customWidth="1"/>
    <col min="11264" max="11264" width="6.28515625" style="20" customWidth="1"/>
    <col min="11265" max="11266" width="7.7109375" style="20" bestFit="1" customWidth="1"/>
    <col min="11267" max="11267" width="1" style="20" customWidth="1"/>
    <col min="11268" max="11268" width="7.7109375" style="20" bestFit="1" customWidth="1"/>
    <col min="11269" max="11269" width="6.85546875" style="20" bestFit="1" customWidth="1"/>
    <col min="11270" max="11270" width="7.7109375" style="20" bestFit="1" customWidth="1"/>
    <col min="11271" max="11271" width="0.85546875" style="20" customWidth="1"/>
    <col min="11272" max="11273" width="6.5703125" style="20" bestFit="1" customWidth="1"/>
    <col min="11274" max="11274" width="6.140625" style="20" bestFit="1" customWidth="1"/>
    <col min="11275" max="11275" width="1" style="20" customWidth="1"/>
    <col min="11276" max="11277" width="6.85546875" style="20" bestFit="1" customWidth="1"/>
    <col min="11278" max="11278" width="6.5703125" style="20" bestFit="1" customWidth="1"/>
    <col min="11279" max="11279" width="1.42578125" style="20" customWidth="1"/>
    <col min="11280" max="11280" width="5.42578125" style="20" bestFit="1" customWidth="1"/>
    <col min="11281" max="11282" width="4.42578125" style="20" bestFit="1" customWidth="1"/>
    <col min="11283" max="11371" width="3.7109375" style="20" customWidth="1"/>
    <col min="11372" max="11518" width="11.42578125" style="20"/>
    <col min="11519" max="11519" width="33.28515625" style="20" customWidth="1"/>
    <col min="11520" max="11520" width="6.28515625" style="20" customWidth="1"/>
    <col min="11521" max="11522" width="7.7109375" style="20" bestFit="1" customWidth="1"/>
    <col min="11523" max="11523" width="1" style="20" customWidth="1"/>
    <col min="11524" max="11524" width="7.7109375" style="20" bestFit="1" customWidth="1"/>
    <col min="11525" max="11525" width="6.85546875" style="20" bestFit="1" customWidth="1"/>
    <col min="11526" max="11526" width="7.7109375" style="20" bestFit="1" customWidth="1"/>
    <col min="11527" max="11527" width="0.85546875" style="20" customWidth="1"/>
    <col min="11528" max="11529" width="6.5703125" style="20" bestFit="1" customWidth="1"/>
    <col min="11530" max="11530" width="6.140625" style="20" bestFit="1" customWidth="1"/>
    <col min="11531" max="11531" width="1" style="20" customWidth="1"/>
    <col min="11532" max="11533" width="6.85546875" style="20" bestFit="1" customWidth="1"/>
    <col min="11534" max="11534" width="6.5703125" style="20" bestFit="1" customWidth="1"/>
    <col min="11535" max="11535" width="1.42578125" style="20" customWidth="1"/>
    <col min="11536" max="11536" width="5.42578125" style="20" bestFit="1" customWidth="1"/>
    <col min="11537" max="11538" width="4.42578125" style="20" bestFit="1" customWidth="1"/>
    <col min="11539" max="11627" width="3.7109375" style="20" customWidth="1"/>
    <col min="11628" max="11774" width="11.42578125" style="20"/>
    <col min="11775" max="11775" width="33.28515625" style="20" customWidth="1"/>
    <col min="11776" max="11776" width="6.28515625" style="20" customWidth="1"/>
    <col min="11777" max="11778" width="7.7109375" style="20" bestFit="1" customWidth="1"/>
    <col min="11779" max="11779" width="1" style="20" customWidth="1"/>
    <col min="11780" max="11780" width="7.7109375" style="20" bestFit="1" customWidth="1"/>
    <col min="11781" max="11781" width="6.85546875" style="20" bestFit="1" customWidth="1"/>
    <col min="11782" max="11782" width="7.7109375" style="20" bestFit="1" customWidth="1"/>
    <col min="11783" max="11783" width="0.85546875" style="20" customWidth="1"/>
    <col min="11784" max="11785" width="6.5703125" style="20" bestFit="1" customWidth="1"/>
    <col min="11786" max="11786" width="6.140625" style="20" bestFit="1" customWidth="1"/>
    <col min="11787" max="11787" width="1" style="20" customWidth="1"/>
    <col min="11788" max="11789" width="6.85546875" style="20" bestFit="1" customWidth="1"/>
    <col min="11790" max="11790" width="6.5703125" style="20" bestFit="1" customWidth="1"/>
    <col min="11791" max="11791" width="1.42578125" style="20" customWidth="1"/>
    <col min="11792" max="11792" width="5.42578125" style="20" bestFit="1" customWidth="1"/>
    <col min="11793" max="11794" width="4.42578125" style="20" bestFit="1" customWidth="1"/>
    <col min="11795" max="11883" width="3.7109375" style="20" customWidth="1"/>
    <col min="11884" max="12030" width="11.42578125" style="20"/>
    <col min="12031" max="12031" width="33.28515625" style="20" customWidth="1"/>
    <col min="12032" max="12032" width="6.28515625" style="20" customWidth="1"/>
    <col min="12033" max="12034" width="7.7109375" style="20" bestFit="1" customWidth="1"/>
    <col min="12035" max="12035" width="1" style="20" customWidth="1"/>
    <col min="12036" max="12036" width="7.7109375" style="20" bestFit="1" customWidth="1"/>
    <col min="12037" max="12037" width="6.85546875" style="20" bestFit="1" customWidth="1"/>
    <col min="12038" max="12038" width="7.7109375" style="20" bestFit="1" customWidth="1"/>
    <col min="12039" max="12039" width="0.85546875" style="20" customWidth="1"/>
    <col min="12040" max="12041" width="6.5703125" style="20" bestFit="1" customWidth="1"/>
    <col min="12042" max="12042" width="6.140625" style="20" bestFit="1" customWidth="1"/>
    <col min="12043" max="12043" width="1" style="20" customWidth="1"/>
    <col min="12044" max="12045" width="6.85546875" style="20" bestFit="1" customWidth="1"/>
    <col min="12046" max="12046" width="6.5703125" style="20" bestFit="1" customWidth="1"/>
    <col min="12047" max="12047" width="1.42578125" style="20" customWidth="1"/>
    <col min="12048" max="12048" width="5.42578125" style="20" bestFit="1" customWidth="1"/>
    <col min="12049" max="12050" width="4.42578125" style="20" bestFit="1" customWidth="1"/>
    <col min="12051" max="12139" width="3.7109375" style="20" customWidth="1"/>
    <col min="12140" max="12286" width="11.42578125" style="20"/>
    <col min="12287" max="12287" width="33.28515625" style="20" customWidth="1"/>
    <col min="12288" max="12288" width="6.28515625" style="20" customWidth="1"/>
    <col min="12289" max="12290" width="7.7109375" style="20" bestFit="1" customWidth="1"/>
    <col min="12291" max="12291" width="1" style="20" customWidth="1"/>
    <col min="12292" max="12292" width="7.7109375" style="20" bestFit="1" customWidth="1"/>
    <col min="12293" max="12293" width="6.85546875" style="20" bestFit="1" customWidth="1"/>
    <col min="12294" max="12294" width="7.7109375" style="20" bestFit="1" customWidth="1"/>
    <col min="12295" max="12295" width="0.85546875" style="20" customWidth="1"/>
    <col min="12296" max="12297" width="6.5703125" style="20" bestFit="1" customWidth="1"/>
    <col min="12298" max="12298" width="6.140625" style="20" bestFit="1" customWidth="1"/>
    <col min="12299" max="12299" width="1" style="20" customWidth="1"/>
    <col min="12300" max="12301" width="6.85546875" style="20" bestFit="1" customWidth="1"/>
    <col min="12302" max="12302" width="6.5703125" style="20" bestFit="1" customWidth="1"/>
    <col min="12303" max="12303" width="1.42578125" style="20" customWidth="1"/>
    <col min="12304" max="12304" width="5.42578125" style="20" bestFit="1" customWidth="1"/>
    <col min="12305" max="12306" width="4.42578125" style="20" bestFit="1" customWidth="1"/>
    <col min="12307" max="12395" width="3.7109375" style="20" customWidth="1"/>
    <col min="12396" max="12542" width="11.42578125" style="20"/>
    <col min="12543" max="12543" width="33.28515625" style="20" customWidth="1"/>
    <col min="12544" max="12544" width="6.28515625" style="20" customWidth="1"/>
    <col min="12545" max="12546" width="7.7109375" style="20" bestFit="1" customWidth="1"/>
    <col min="12547" max="12547" width="1" style="20" customWidth="1"/>
    <col min="12548" max="12548" width="7.7109375" style="20" bestFit="1" customWidth="1"/>
    <col min="12549" max="12549" width="6.85546875" style="20" bestFit="1" customWidth="1"/>
    <col min="12550" max="12550" width="7.7109375" style="20" bestFit="1" customWidth="1"/>
    <col min="12551" max="12551" width="0.85546875" style="20" customWidth="1"/>
    <col min="12552" max="12553" width="6.5703125" style="20" bestFit="1" customWidth="1"/>
    <col min="12554" max="12554" width="6.140625" style="20" bestFit="1" customWidth="1"/>
    <col min="12555" max="12555" width="1" style="20" customWidth="1"/>
    <col min="12556" max="12557" width="6.85546875" style="20" bestFit="1" customWidth="1"/>
    <col min="12558" max="12558" width="6.5703125" style="20" bestFit="1" customWidth="1"/>
    <col min="12559" max="12559" width="1.42578125" style="20" customWidth="1"/>
    <col min="12560" max="12560" width="5.42578125" style="20" bestFit="1" customWidth="1"/>
    <col min="12561" max="12562" width="4.42578125" style="20" bestFit="1" customWidth="1"/>
    <col min="12563" max="12651" width="3.7109375" style="20" customWidth="1"/>
    <col min="12652" max="12798" width="11.42578125" style="20"/>
    <col min="12799" max="12799" width="33.28515625" style="20" customWidth="1"/>
    <col min="12800" max="12800" width="6.28515625" style="20" customWidth="1"/>
    <col min="12801" max="12802" width="7.7109375" style="20" bestFit="1" customWidth="1"/>
    <col min="12803" max="12803" width="1" style="20" customWidth="1"/>
    <col min="12804" max="12804" width="7.7109375" style="20" bestFit="1" customWidth="1"/>
    <col min="12805" max="12805" width="6.85546875" style="20" bestFit="1" customWidth="1"/>
    <col min="12806" max="12806" width="7.7109375" style="20" bestFit="1" customWidth="1"/>
    <col min="12807" max="12807" width="0.85546875" style="20" customWidth="1"/>
    <col min="12808" max="12809" width="6.5703125" style="20" bestFit="1" customWidth="1"/>
    <col min="12810" max="12810" width="6.140625" style="20" bestFit="1" customWidth="1"/>
    <col min="12811" max="12811" width="1" style="20" customWidth="1"/>
    <col min="12812" max="12813" width="6.85546875" style="20" bestFit="1" customWidth="1"/>
    <col min="12814" max="12814" width="6.5703125" style="20" bestFit="1" customWidth="1"/>
    <col min="12815" max="12815" width="1.42578125" style="20" customWidth="1"/>
    <col min="12816" max="12816" width="5.42578125" style="20" bestFit="1" customWidth="1"/>
    <col min="12817" max="12818" width="4.42578125" style="20" bestFit="1" customWidth="1"/>
    <col min="12819" max="12907" width="3.7109375" style="20" customWidth="1"/>
    <col min="12908" max="13054" width="11.42578125" style="20"/>
    <col min="13055" max="13055" width="33.28515625" style="20" customWidth="1"/>
    <col min="13056" max="13056" width="6.28515625" style="20" customWidth="1"/>
    <col min="13057" max="13058" width="7.7109375" style="20" bestFit="1" customWidth="1"/>
    <col min="13059" max="13059" width="1" style="20" customWidth="1"/>
    <col min="13060" max="13060" width="7.7109375" style="20" bestFit="1" customWidth="1"/>
    <col min="13061" max="13061" width="6.85546875" style="20" bestFit="1" customWidth="1"/>
    <col min="13062" max="13062" width="7.7109375" style="20" bestFit="1" customWidth="1"/>
    <col min="13063" max="13063" width="0.85546875" style="20" customWidth="1"/>
    <col min="13064" max="13065" width="6.5703125" style="20" bestFit="1" customWidth="1"/>
    <col min="13066" max="13066" width="6.140625" style="20" bestFit="1" customWidth="1"/>
    <col min="13067" max="13067" width="1" style="20" customWidth="1"/>
    <col min="13068" max="13069" width="6.85546875" style="20" bestFit="1" customWidth="1"/>
    <col min="13070" max="13070" width="6.5703125" style="20" bestFit="1" customWidth="1"/>
    <col min="13071" max="13071" width="1.42578125" style="20" customWidth="1"/>
    <col min="13072" max="13072" width="5.42578125" style="20" bestFit="1" customWidth="1"/>
    <col min="13073" max="13074" width="4.42578125" style="20" bestFit="1" customWidth="1"/>
    <col min="13075" max="13163" width="3.7109375" style="20" customWidth="1"/>
    <col min="13164" max="13310" width="11.42578125" style="20"/>
    <col min="13311" max="13311" width="33.28515625" style="20" customWidth="1"/>
    <col min="13312" max="13312" width="6.28515625" style="20" customWidth="1"/>
    <col min="13313" max="13314" width="7.7109375" style="20" bestFit="1" customWidth="1"/>
    <col min="13315" max="13315" width="1" style="20" customWidth="1"/>
    <col min="13316" max="13316" width="7.7109375" style="20" bestFit="1" customWidth="1"/>
    <col min="13317" max="13317" width="6.85546875" style="20" bestFit="1" customWidth="1"/>
    <col min="13318" max="13318" width="7.7109375" style="20" bestFit="1" customWidth="1"/>
    <col min="13319" max="13319" width="0.85546875" style="20" customWidth="1"/>
    <col min="13320" max="13321" width="6.5703125" style="20" bestFit="1" customWidth="1"/>
    <col min="13322" max="13322" width="6.140625" style="20" bestFit="1" customWidth="1"/>
    <col min="13323" max="13323" width="1" style="20" customWidth="1"/>
    <col min="13324" max="13325" width="6.85546875" style="20" bestFit="1" customWidth="1"/>
    <col min="13326" max="13326" width="6.5703125" style="20" bestFit="1" customWidth="1"/>
    <col min="13327" max="13327" width="1.42578125" style="20" customWidth="1"/>
    <col min="13328" max="13328" width="5.42578125" style="20" bestFit="1" customWidth="1"/>
    <col min="13329" max="13330" width="4.42578125" style="20" bestFit="1" customWidth="1"/>
    <col min="13331" max="13419" width="3.7109375" style="20" customWidth="1"/>
    <col min="13420" max="13566" width="11.42578125" style="20"/>
    <col min="13567" max="13567" width="33.28515625" style="20" customWidth="1"/>
    <col min="13568" max="13568" width="6.28515625" style="20" customWidth="1"/>
    <col min="13569" max="13570" width="7.7109375" style="20" bestFit="1" customWidth="1"/>
    <col min="13571" max="13571" width="1" style="20" customWidth="1"/>
    <col min="13572" max="13572" width="7.7109375" style="20" bestFit="1" customWidth="1"/>
    <col min="13573" max="13573" width="6.85546875" style="20" bestFit="1" customWidth="1"/>
    <col min="13574" max="13574" width="7.7109375" style="20" bestFit="1" customWidth="1"/>
    <col min="13575" max="13575" width="0.85546875" style="20" customWidth="1"/>
    <col min="13576" max="13577" width="6.5703125" style="20" bestFit="1" customWidth="1"/>
    <col min="13578" max="13578" width="6.140625" style="20" bestFit="1" customWidth="1"/>
    <col min="13579" max="13579" width="1" style="20" customWidth="1"/>
    <col min="13580" max="13581" width="6.85546875" style="20" bestFit="1" customWidth="1"/>
    <col min="13582" max="13582" width="6.5703125" style="20" bestFit="1" customWidth="1"/>
    <col min="13583" max="13583" width="1.42578125" style="20" customWidth="1"/>
    <col min="13584" max="13584" width="5.42578125" style="20" bestFit="1" customWidth="1"/>
    <col min="13585" max="13586" width="4.42578125" style="20" bestFit="1" customWidth="1"/>
    <col min="13587" max="13675" width="3.7109375" style="20" customWidth="1"/>
    <col min="13676" max="13822" width="11.42578125" style="20"/>
    <col min="13823" max="13823" width="33.28515625" style="20" customWidth="1"/>
    <col min="13824" max="13824" width="6.28515625" style="20" customWidth="1"/>
    <col min="13825" max="13826" width="7.7109375" style="20" bestFit="1" customWidth="1"/>
    <col min="13827" max="13827" width="1" style="20" customWidth="1"/>
    <col min="13828" max="13828" width="7.7109375" style="20" bestFit="1" customWidth="1"/>
    <col min="13829" max="13829" width="6.85546875" style="20" bestFit="1" customWidth="1"/>
    <col min="13830" max="13830" width="7.7109375" style="20" bestFit="1" customWidth="1"/>
    <col min="13831" max="13831" width="0.85546875" style="20" customWidth="1"/>
    <col min="13832" max="13833" width="6.5703125" style="20" bestFit="1" customWidth="1"/>
    <col min="13834" max="13834" width="6.140625" style="20" bestFit="1" customWidth="1"/>
    <col min="13835" max="13835" width="1" style="20" customWidth="1"/>
    <col min="13836" max="13837" width="6.85546875" style="20" bestFit="1" customWidth="1"/>
    <col min="13838" max="13838" width="6.5703125" style="20" bestFit="1" customWidth="1"/>
    <col min="13839" max="13839" width="1.42578125" style="20" customWidth="1"/>
    <col min="13840" max="13840" width="5.42578125" style="20" bestFit="1" customWidth="1"/>
    <col min="13841" max="13842" width="4.42578125" style="20" bestFit="1" customWidth="1"/>
    <col min="13843" max="13931" width="3.7109375" style="20" customWidth="1"/>
    <col min="13932" max="14078" width="11.42578125" style="20"/>
    <col min="14079" max="14079" width="33.28515625" style="20" customWidth="1"/>
    <col min="14080" max="14080" width="6.28515625" style="20" customWidth="1"/>
    <col min="14081" max="14082" width="7.7109375" style="20" bestFit="1" customWidth="1"/>
    <col min="14083" max="14083" width="1" style="20" customWidth="1"/>
    <col min="14084" max="14084" width="7.7109375" style="20" bestFit="1" customWidth="1"/>
    <col min="14085" max="14085" width="6.85546875" style="20" bestFit="1" customWidth="1"/>
    <col min="14086" max="14086" width="7.7109375" style="20" bestFit="1" customWidth="1"/>
    <col min="14087" max="14087" width="0.85546875" style="20" customWidth="1"/>
    <col min="14088" max="14089" width="6.5703125" style="20" bestFit="1" customWidth="1"/>
    <col min="14090" max="14090" width="6.140625" style="20" bestFit="1" customWidth="1"/>
    <col min="14091" max="14091" width="1" style="20" customWidth="1"/>
    <col min="14092" max="14093" width="6.85546875" style="20" bestFit="1" customWidth="1"/>
    <col min="14094" max="14094" width="6.5703125" style="20" bestFit="1" customWidth="1"/>
    <col min="14095" max="14095" width="1.42578125" style="20" customWidth="1"/>
    <col min="14096" max="14096" width="5.42578125" style="20" bestFit="1" customWidth="1"/>
    <col min="14097" max="14098" width="4.42578125" style="20" bestFit="1" customWidth="1"/>
    <col min="14099" max="14187" width="3.7109375" style="20" customWidth="1"/>
    <col min="14188" max="14334" width="11.42578125" style="20"/>
    <col min="14335" max="14335" width="33.28515625" style="20" customWidth="1"/>
    <col min="14336" max="14336" width="6.28515625" style="20" customWidth="1"/>
    <col min="14337" max="14338" width="7.7109375" style="20" bestFit="1" customWidth="1"/>
    <col min="14339" max="14339" width="1" style="20" customWidth="1"/>
    <col min="14340" max="14340" width="7.7109375" style="20" bestFit="1" customWidth="1"/>
    <col min="14341" max="14341" width="6.85546875" style="20" bestFit="1" customWidth="1"/>
    <col min="14342" max="14342" width="7.7109375" style="20" bestFit="1" customWidth="1"/>
    <col min="14343" max="14343" width="0.85546875" style="20" customWidth="1"/>
    <col min="14344" max="14345" width="6.5703125" style="20" bestFit="1" customWidth="1"/>
    <col min="14346" max="14346" width="6.140625" style="20" bestFit="1" customWidth="1"/>
    <col min="14347" max="14347" width="1" style="20" customWidth="1"/>
    <col min="14348" max="14349" width="6.85546875" style="20" bestFit="1" customWidth="1"/>
    <col min="14350" max="14350" width="6.5703125" style="20" bestFit="1" customWidth="1"/>
    <col min="14351" max="14351" width="1.42578125" style="20" customWidth="1"/>
    <col min="14352" max="14352" width="5.42578125" style="20" bestFit="1" customWidth="1"/>
    <col min="14353" max="14354" width="4.42578125" style="20" bestFit="1" customWidth="1"/>
    <col min="14355" max="14443" width="3.7109375" style="20" customWidth="1"/>
    <col min="14444" max="14590" width="11.42578125" style="20"/>
    <col min="14591" max="14591" width="33.28515625" style="20" customWidth="1"/>
    <col min="14592" max="14592" width="6.28515625" style="20" customWidth="1"/>
    <col min="14593" max="14594" width="7.7109375" style="20" bestFit="1" customWidth="1"/>
    <col min="14595" max="14595" width="1" style="20" customWidth="1"/>
    <col min="14596" max="14596" width="7.7109375" style="20" bestFit="1" customWidth="1"/>
    <col min="14597" max="14597" width="6.85546875" style="20" bestFit="1" customWidth="1"/>
    <col min="14598" max="14598" width="7.7109375" style="20" bestFit="1" customWidth="1"/>
    <col min="14599" max="14599" width="0.85546875" style="20" customWidth="1"/>
    <col min="14600" max="14601" width="6.5703125" style="20" bestFit="1" customWidth="1"/>
    <col min="14602" max="14602" width="6.140625" style="20" bestFit="1" customWidth="1"/>
    <col min="14603" max="14603" width="1" style="20" customWidth="1"/>
    <col min="14604" max="14605" width="6.85546875" style="20" bestFit="1" customWidth="1"/>
    <col min="14606" max="14606" width="6.5703125" style="20" bestFit="1" customWidth="1"/>
    <col min="14607" max="14607" width="1.42578125" style="20" customWidth="1"/>
    <col min="14608" max="14608" width="5.42578125" style="20" bestFit="1" customWidth="1"/>
    <col min="14609" max="14610" width="4.42578125" style="20" bestFit="1" customWidth="1"/>
    <col min="14611" max="14699" width="3.7109375" style="20" customWidth="1"/>
    <col min="14700" max="14846" width="11.42578125" style="20"/>
    <col min="14847" max="14847" width="33.28515625" style="20" customWidth="1"/>
    <col min="14848" max="14848" width="6.28515625" style="20" customWidth="1"/>
    <col min="14849" max="14850" width="7.7109375" style="20" bestFit="1" customWidth="1"/>
    <col min="14851" max="14851" width="1" style="20" customWidth="1"/>
    <col min="14852" max="14852" width="7.7109375" style="20" bestFit="1" customWidth="1"/>
    <col min="14853" max="14853" width="6.85546875" style="20" bestFit="1" customWidth="1"/>
    <col min="14854" max="14854" width="7.7109375" style="20" bestFit="1" customWidth="1"/>
    <col min="14855" max="14855" width="0.85546875" style="20" customWidth="1"/>
    <col min="14856" max="14857" width="6.5703125" style="20" bestFit="1" customWidth="1"/>
    <col min="14858" max="14858" width="6.140625" style="20" bestFit="1" customWidth="1"/>
    <col min="14859" max="14859" width="1" style="20" customWidth="1"/>
    <col min="14860" max="14861" width="6.85546875" style="20" bestFit="1" customWidth="1"/>
    <col min="14862" max="14862" width="6.5703125" style="20" bestFit="1" customWidth="1"/>
    <col min="14863" max="14863" width="1.42578125" style="20" customWidth="1"/>
    <col min="14864" max="14864" width="5.42578125" style="20" bestFit="1" customWidth="1"/>
    <col min="14865" max="14866" width="4.42578125" style="20" bestFit="1" customWidth="1"/>
    <col min="14867" max="14955" width="3.7109375" style="20" customWidth="1"/>
    <col min="14956" max="15102" width="11.42578125" style="20"/>
    <col min="15103" max="15103" width="33.28515625" style="20" customWidth="1"/>
    <col min="15104" max="15104" width="6.28515625" style="20" customWidth="1"/>
    <col min="15105" max="15106" width="7.7109375" style="20" bestFit="1" customWidth="1"/>
    <col min="15107" max="15107" width="1" style="20" customWidth="1"/>
    <col min="15108" max="15108" width="7.7109375" style="20" bestFit="1" customWidth="1"/>
    <col min="15109" max="15109" width="6.85546875" style="20" bestFit="1" customWidth="1"/>
    <col min="15110" max="15110" width="7.7109375" style="20" bestFit="1" customWidth="1"/>
    <col min="15111" max="15111" width="0.85546875" style="20" customWidth="1"/>
    <col min="15112" max="15113" width="6.5703125" style="20" bestFit="1" customWidth="1"/>
    <col min="15114" max="15114" width="6.140625" style="20" bestFit="1" customWidth="1"/>
    <col min="15115" max="15115" width="1" style="20" customWidth="1"/>
    <col min="15116" max="15117" width="6.85546875" style="20" bestFit="1" customWidth="1"/>
    <col min="15118" max="15118" width="6.5703125" style="20" bestFit="1" customWidth="1"/>
    <col min="15119" max="15119" width="1.42578125" style="20" customWidth="1"/>
    <col min="15120" max="15120" width="5.42578125" style="20" bestFit="1" customWidth="1"/>
    <col min="15121" max="15122" width="4.42578125" style="20" bestFit="1" customWidth="1"/>
    <col min="15123" max="15211" width="3.7109375" style="20" customWidth="1"/>
    <col min="15212" max="15358" width="11.42578125" style="20"/>
    <col min="15359" max="15359" width="33.28515625" style="20" customWidth="1"/>
    <col min="15360" max="15360" width="6.28515625" style="20" customWidth="1"/>
    <col min="15361" max="15362" width="7.7109375" style="20" bestFit="1" customWidth="1"/>
    <col min="15363" max="15363" width="1" style="20" customWidth="1"/>
    <col min="15364" max="15364" width="7.7109375" style="20" bestFit="1" customWidth="1"/>
    <col min="15365" max="15365" width="6.85546875" style="20" bestFit="1" customWidth="1"/>
    <col min="15366" max="15366" width="7.7109375" style="20" bestFit="1" customWidth="1"/>
    <col min="15367" max="15367" width="0.85546875" style="20" customWidth="1"/>
    <col min="15368" max="15369" width="6.5703125" style="20" bestFit="1" customWidth="1"/>
    <col min="15370" max="15370" width="6.140625" style="20" bestFit="1" customWidth="1"/>
    <col min="15371" max="15371" width="1" style="20" customWidth="1"/>
    <col min="15372" max="15373" width="6.85546875" style="20" bestFit="1" customWidth="1"/>
    <col min="15374" max="15374" width="6.5703125" style="20" bestFit="1" customWidth="1"/>
    <col min="15375" max="15375" width="1.42578125" style="20" customWidth="1"/>
    <col min="15376" max="15376" width="5.42578125" style="20" bestFit="1" customWidth="1"/>
    <col min="15377" max="15378" width="4.42578125" style="20" bestFit="1" customWidth="1"/>
    <col min="15379" max="15467" width="3.7109375" style="20" customWidth="1"/>
    <col min="15468" max="15614" width="11.42578125" style="20"/>
    <col min="15615" max="15615" width="33.28515625" style="20" customWidth="1"/>
    <col min="15616" max="15616" width="6.28515625" style="20" customWidth="1"/>
    <col min="15617" max="15618" width="7.7109375" style="20" bestFit="1" customWidth="1"/>
    <col min="15619" max="15619" width="1" style="20" customWidth="1"/>
    <col min="15620" max="15620" width="7.7109375" style="20" bestFit="1" customWidth="1"/>
    <col min="15621" max="15621" width="6.85546875" style="20" bestFit="1" customWidth="1"/>
    <col min="15622" max="15622" width="7.7109375" style="20" bestFit="1" customWidth="1"/>
    <col min="15623" max="15623" width="0.85546875" style="20" customWidth="1"/>
    <col min="15624" max="15625" width="6.5703125" style="20" bestFit="1" customWidth="1"/>
    <col min="15626" max="15626" width="6.140625" style="20" bestFit="1" customWidth="1"/>
    <col min="15627" max="15627" width="1" style="20" customWidth="1"/>
    <col min="15628" max="15629" width="6.85546875" style="20" bestFit="1" customWidth="1"/>
    <col min="15630" max="15630" width="6.5703125" style="20" bestFit="1" customWidth="1"/>
    <col min="15631" max="15631" width="1.42578125" style="20" customWidth="1"/>
    <col min="15632" max="15632" width="5.42578125" style="20" bestFit="1" customWidth="1"/>
    <col min="15633" max="15634" width="4.42578125" style="20" bestFit="1" customWidth="1"/>
    <col min="15635" max="15723" width="3.7109375" style="20" customWidth="1"/>
    <col min="15724" max="15870" width="11.42578125" style="20"/>
    <col min="15871" max="15871" width="33.28515625" style="20" customWidth="1"/>
    <col min="15872" max="15872" width="6.28515625" style="20" customWidth="1"/>
    <col min="15873" max="15874" width="7.7109375" style="20" bestFit="1" customWidth="1"/>
    <col min="15875" max="15875" width="1" style="20" customWidth="1"/>
    <col min="15876" max="15876" width="7.7109375" style="20" bestFit="1" customWidth="1"/>
    <col min="15877" max="15877" width="6.85546875" style="20" bestFit="1" customWidth="1"/>
    <col min="15878" max="15878" width="7.7109375" style="20" bestFit="1" customWidth="1"/>
    <col min="15879" max="15879" width="0.85546875" style="20" customWidth="1"/>
    <col min="15880" max="15881" width="6.5703125" style="20" bestFit="1" customWidth="1"/>
    <col min="15882" max="15882" width="6.140625" style="20" bestFit="1" customWidth="1"/>
    <col min="15883" max="15883" width="1" style="20" customWidth="1"/>
    <col min="15884" max="15885" width="6.85546875" style="20" bestFit="1" customWidth="1"/>
    <col min="15886" max="15886" width="6.5703125" style="20" bestFit="1" customWidth="1"/>
    <col min="15887" max="15887" width="1.42578125" style="20" customWidth="1"/>
    <col min="15888" max="15888" width="5.42578125" style="20" bestFit="1" customWidth="1"/>
    <col min="15889" max="15890" width="4.42578125" style="20" bestFit="1" customWidth="1"/>
    <col min="15891" max="15979" width="3.7109375" style="20" customWidth="1"/>
    <col min="15980" max="16126" width="11.42578125" style="20"/>
    <col min="16127" max="16127" width="33.28515625" style="20" customWidth="1"/>
    <col min="16128" max="16128" width="6.28515625" style="20" customWidth="1"/>
    <col min="16129" max="16130" width="7.7109375" style="20" bestFit="1" customWidth="1"/>
    <col min="16131" max="16131" width="1" style="20" customWidth="1"/>
    <col min="16132" max="16132" width="7.7109375" style="20" bestFit="1" customWidth="1"/>
    <col min="16133" max="16133" width="6.85546875" style="20" bestFit="1" customWidth="1"/>
    <col min="16134" max="16134" width="7.7109375" style="20" bestFit="1" customWidth="1"/>
    <col min="16135" max="16135" width="0.85546875" style="20" customWidth="1"/>
    <col min="16136" max="16137" width="6.5703125" style="20" bestFit="1" customWidth="1"/>
    <col min="16138" max="16138" width="6.140625" style="20" bestFit="1" customWidth="1"/>
    <col min="16139" max="16139" width="1" style="20" customWidth="1"/>
    <col min="16140" max="16141" width="6.85546875" style="20" bestFit="1" customWidth="1"/>
    <col min="16142" max="16142" width="6.5703125" style="20" bestFit="1" customWidth="1"/>
    <col min="16143" max="16143" width="1.42578125" style="20" customWidth="1"/>
    <col min="16144" max="16144" width="5.42578125" style="20" bestFit="1" customWidth="1"/>
    <col min="16145" max="16146" width="4.42578125" style="20" bestFit="1" customWidth="1"/>
    <col min="16147" max="16235" width="3.7109375" style="20" customWidth="1"/>
    <col min="16236" max="16384" width="11.42578125" style="20"/>
  </cols>
  <sheetData>
    <row r="1" spans="1:107" s="5" customFormat="1" ht="19.5" thickBot="1" x14ac:dyDescent="0.35">
      <c r="A1" s="378" t="s">
        <v>244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179"/>
      <c r="Z1" s="285" t="s">
        <v>195</v>
      </c>
      <c r="AA1" s="17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</row>
    <row r="2" spans="1:107" s="5" customFormat="1" x14ac:dyDescent="0.2">
      <c r="A2" s="378" t="s">
        <v>383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179"/>
      <c r="Z2" s="179"/>
      <c r="AA2" s="17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</row>
    <row r="3" spans="1:107" s="5" customFormat="1" x14ac:dyDescent="0.2">
      <c r="A3" s="378" t="s">
        <v>361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</row>
    <row r="4" spans="1:107" s="5" customFormat="1" x14ac:dyDescent="0.2">
      <c r="A4" s="378" t="s">
        <v>42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</row>
    <row r="5" spans="1:107" s="5" customFormat="1" x14ac:dyDescent="0.2">
      <c r="A5" s="378" t="s">
        <v>409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8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</row>
    <row r="6" spans="1:107" s="5" customFormat="1" ht="13.5" thickBot="1" x14ac:dyDescent="0.25">
      <c r="A6" s="6"/>
      <c r="B6" s="61"/>
      <c r="C6" s="61"/>
      <c r="D6" s="61"/>
      <c r="E6" s="61"/>
      <c r="F6" s="100"/>
      <c r="G6" s="100"/>
      <c r="H6" s="100"/>
      <c r="I6" s="61"/>
      <c r="J6" s="100"/>
      <c r="K6" s="100"/>
      <c r="L6" s="100"/>
      <c r="M6" s="61"/>
      <c r="N6" s="100"/>
      <c r="O6" s="100"/>
      <c r="P6" s="100"/>
      <c r="Q6" s="61"/>
      <c r="R6" s="100"/>
      <c r="S6" s="100"/>
      <c r="T6" s="100"/>
      <c r="U6" s="44"/>
      <c r="V6" s="44"/>
      <c r="W6" s="44"/>
      <c r="X6" s="44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</row>
    <row r="7" spans="1:107" s="5" customFormat="1" x14ac:dyDescent="0.2">
      <c r="A7" s="355" t="s">
        <v>45</v>
      </c>
      <c r="B7" s="389" t="s">
        <v>0</v>
      </c>
      <c r="C7" s="389"/>
      <c r="D7" s="389"/>
      <c r="E7" s="101"/>
      <c r="F7" s="389" t="s">
        <v>120</v>
      </c>
      <c r="G7" s="389"/>
      <c r="H7" s="389"/>
      <c r="I7" s="101"/>
      <c r="J7" s="389" t="s">
        <v>121</v>
      </c>
      <c r="K7" s="389"/>
      <c r="L7" s="389"/>
      <c r="M7" s="101"/>
      <c r="N7" s="389" t="s">
        <v>122</v>
      </c>
      <c r="O7" s="389"/>
      <c r="P7" s="389"/>
      <c r="Q7" s="101"/>
      <c r="R7" s="389" t="s">
        <v>123</v>
      </c>
      <c r="S7" s="389"/>
      <c r="T7" s="389"/>
      <c r="U7" s="101"/>
      <c r="V7" s="389" t="s">
        <v>119</v>
      </c>
      <c r="W7" s="389"/>
      <c r="X7" s="38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</row>
    <row r="8" spans="1:107" ht="13.5" thickBot="1" x14ac:dyDescent="0.25">
      <c r="A8" s="354"/>
      <c r="B8" s="23" t="s">
        <v>51</v>
      </c>
      <c r="C8" s="23" t="s">
        <v>3</v>
      </c>
      <c r="D8" s="23" t="s">
        <v>4</v>
      </c>
      <c r="E8" s="102"/>
      <c r="F8" s="23" t="s">
        <v>51</v>
      </c>
      <c r="G8" s="23" t="s">
        <v>3</v>
      </c>
      <c r="H8" s="23" t="s">
        <v>4</v>
      </c>
      <c r="I8" s="102"/>
      <c r="J8" s="23" t="s">
        <v>51</v>
      </c>
      <c r="K8" s="23" t="s">
        <v>3</v>
      </c>
      <c r="L8" s="23" t="s">
        <v>4</v>
      </c>
      <c r="M8" s="102"/>
      <c r="N8" s="23" t="s">
        <v>51</v>
      </c>
      <c r="O8" s="23" t="s">
        <v>3</v>
      </c>
      <c r="P8" s="23" t="s">
        <v>4</v>
      </c>
      <c r="Q8" s="102"/>
      <c r="R8" s="23" t="s">
        <v>51</v>
      </c>
      <c r="S8" s="23" t="s">
        <v>3</v>
      </c>
      <c r="T8" s="23" t="s">
        <v>4</v>
      </c>
      <c r="U8" s="102"/>
      <c r="V8" s="23" t="s">
        <v>51</v>
      </c>
      <c r="W8" s="23" t="s">
        <v>3</v>
      </c>
      <c r="X8" s="23" t="s">
        <v>4</v>
      </c>
    </row>
    <row r="9" spans="1:107" s="25" customFormat="1" ht="13.5" x14ac:dyDescent="0.25">
      <c r="A9" s="103" t="s">
        <v>0</v>
      </c>
      <c r="B9" s="294">
        <f>+F9+J9+N9+R9+V9</f>
        <v>43231</v>
      </c>
      <c r="C9" s="294">
        <f t="shared" ref="C9:D9" si="0">+G9+K9+O9+S9+W9</f>
        <v>18367</v>
      </c>
      <c r="D9" s="294">
        <f t="shared" si="0"/>
        <v>24864</v>
      </c>
      <c r="E9" s="294"/>
      <c r="F9" s="294">
        <f>+F11+F18+F24+F52</f>
        <v>28653</v>
      </c>
      <c r="G9" s="294">
        <f t="shared" ref="G9:H9" si="1">+G11+G18+G24+G52</f>
        <v>11925</v>
      </c>
      <c r="H9" s="294">
        <f t="shared" si="1"/>
        <v>16728</v>
      </c>
      <c r="I9" s="294"/>
      <c r="J9" s="294">
        <f>+J11+J18+J24+J52</f>
        <v>2567</v>
      </c>
      <c r="K9" s="294">
        <f t="shared" ref="K9:L9" si="2">+K11+K18+K24+K52</f>
        <v>1109</v>
      </c>
      <c r="L9" s="294">
        <f t="shared" si="2"/>
        <v>1458</v>
      </c>
      <c r="M9" s="294"/>
      <c r="N9" s="294">
        <f>+N11+N18+N24+N52</f>
        <v>10166</v>
      </c>
      <c r="O9" s="294">
        <f t="shared" ref="O9:P9" si="3">+O11+O18+O24+O52</f>
        <v>4515</v>
      </c>
      <c r="P9" s="294">
        <f t="shared" si="3"/>
        <v>5651</v>
      </c>
      <c r="Q9" s="294"/>
      <c r="R9" s="294">
        <f>+R11+R18+R24+R52</f>
        <v>1790</v>
      </c>
      <c r="S9" s="294">
        <f t="shared" ref="S9:T9" si="4">+S11+S18+S24+S52</f>
        <v>788</v>
      </c>
      <c r="T9" s="294">
        <f t="shared" si="4"/>
        <v>1002</v>
      </c>
      <c r="U9" s="294"/>
      <c r="V9" s="294">
        <f>+V11+V18+V24+V52</f>
        <v>55</v>
      </c>
      <c r="W9" s="294">
        <f t="shared" ref="W9:X9" si="5">+W11+W18+W24+W52</f>
        <v>30</v>
      </c>
      <c r="X9" s="294">
        <f t="shared" si="5"/>
        <v>25</v>
      </c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</row>
    <row r="10" spans="1:107" x14ac:dyDescent="0.2">
      <c r="A10" s="105"/>
      <c r="B10" s="304"/>
      <c r="C10" s="304"/>
      <c r="D10" s="304"/>
      <c r="E10" s="304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</row>
    <row r="11" spans="1:107" x14ac:dyDescent="0.2">
      <c r="A11" s="105" t="s">
        <v>85</v>
      </c>
      <c r="B11" s="294">
        <v>2884</v>
      </c>
      <c r="C11" s="294">
        <v>1101</v>
      </c>
      <c r="D11" s="294">
        <v>1783</v>
      </c>
      <c r="E11" s="305"/>
      <c r="F11" s="294">
        <v>2005</v>
      </c>
      <c r="G11" s="294">
        <v>720</v>
      </c>
      <c r="H11" s="294">
        <v>1285</v>
      </c>
      <c r="I11" s="294"/>
      <c r="J11" s="294">
        <v>188</v>
      </c>
      <c r="K11" s="294">
        <v>79</v>
      </c>
      <c r="L11" s="294">
        <v>109</v>
      </c>
      <c r="M11" s="294"/>
      <c r="N11" s="294">
        <v>515</v>
      </c>
      <c r="O11" s="294">
        <v>213</v>
      </c>
      <c r="P11" s="294">
        <v>302</v>
      </c>
      <c r="Q11" s="294"/>
      <c r="R11" s="294">
        <v>176</v>
      </c>
      <c r="S11" s="294">
        <v>89</v>
      </c>
      <c r="T11" s="294">
        <v>87</v>
      </c>
      <c r="U11" s="294"/>
      <c r="V11" s="294">
        <v>0</v>
      </c>
      <c r="W11" s="294">
        <v>0</v>
      </c>
      <c r="X11" s="294">
        <v>0</v>
      </c>
    </row>
    <row r="12" spans="1:107" x14ac:dyDescent="0.2">
      <c r="A12" s="106" t="s">
        <v>52</v>
      </c>
      <c r="B12" s="295">
        <v>970</v>
      </c>
      <c r="C12" s="295">
        <v>524</v>
      </c>
      <c r="D12" s="295">
        <v>446</v>
      </c>
      <c r="E12" s="304"/>
      <c r="F12" s="295">
        <v>716</v>
      </c>
      <c r="G12" s="295">
        <v>376</v>
      </c>
      <c r="H12" s="295">
        <v>340</v>
      </c>
      <c r="I12" s="295"/>
      <c r="J12" s="295">
        <v>53</v>
      </c>
      <c r="K12" s="295">
        <v>28</v>
      </c>
      <c r="L12" s="295">
        <v>25</v>
      </c>
      <c r="M12" s="295"/>
      <c r="N12" s="295">
        <v>135</v>
      </c>
      <c r="O12" s="295">
        <v>83</v>
      </c>
      <c r="P12" s="295">
        <v>52</v>
      </c>
      <c r="Q12" s="295"/>
      <c r="R12" s="295">
        <v>66</v>
      </c>
      <c r="S12" s="295">
        <v>37</v>
      </c>
      <c r="T12" s="295">
        <v>29</v>
      </c>
      <c r="U12" s="295"/>
      <c r="V12" s="295">
        <v>0</v>
      </c>
      <c r="W12" s="295">
        <v>0</v>
      </c>
      <c r="X12" s="295">
        <v>0</v>
      </c>
    </row>
    <row r="13" spans="1:107" x14ac:dyDescent="0.2">
      <c r="A13" s="106" t="s">
        <v>86</v>
      </c>
      <c r="B13" s="295">
        <v>274</v>
      </c>
      <c r="C13" s="295">
        <v>102</v>
      </c>
      <c r="D13" s="295">
        <v>172</v>
      </c>
      <c r="E13" s="304"/>
      <c r="F13" s="295">
        <v>170</v>
      </c>
      <c r="G13" s="295">
        <v>55</v>
      </c>
      <c r="H13" s="295">
        <v>115</v>
      </c>
      <c r="I13" s="295"/>
      <c r="J13" s="295">
        <v>9</v>
      </c>
      <c r="K13" s="295">
        <v>4</v>
      </c>
      <c r="L13" s="295">
        <v>5</v>
      </c>
      <c r="M13" s="295"/>
      <c r="N13" s="295">
        <v>85</v>
      </c>
      <c r="O13" s="295">
        <v>35</v>
      </c>
      <c r="P13" s="295">
        <v>50</v>
      </c>
      <c r="Q13" s="295"/>
      <c r="R13" s="295">
        <v>10</v>
      </c>
      <c r="S13" s="295">
        <v>8</v>
      </c>
      <c r="T13" s="295">
        <v>2</v>
      </c>
      <c r="U13" s="295"/>
      <c r="V13" s="295">
        <v>0</v>
      </c>
      <c r="W13" s="295">
        <v>0</v>
      </c>
      <c r="X13" s="295">
        <v>0</v>
      </c>
    </row>
    <row r="14" spans="1:107" x14ac:dyDescent="0.2">
      <c r="A14" s="106" t="s">
        <v>53</v>
      </c>
      <c r="B14" s="295">
        <v>568</v>
      </c>
      <c r="C14" s="295">
        <v>174</v>
      </c>
      <c r="D14" s="295">
        <v>394</v>
      </c>
      <c r="E14" s="304"/>
      <c r="F14" s="295">
        <v>423</v>
      </c>
      <c r="G14" s="295">
        <v>109</v>
      </c>
      <c r="H14" s="295">
        <v>314</v>
      </c>
      <c r="I14" s="295"/>
      <c r="J14" s="295">
        <v>42</v>
      </c>
      <c r="K14" s="295">
        <v>21</v>
      </c>
      <c r="L14" s="295">
        <v>21</v>
      </c>
      <c r="M14" s="295"/>
      <c r="N14" s="295">
        <v>49</v>
      </c>
      <c r="O14" s="295">
        <v>19</v>
      </c>
      <c r="P14" s="295">
        <v>30</v>
      </c>
      <c r="Q14" s="295"/>
      <c r="R14" s="295">
        <v>54</v>
      </c>
      <c r="S14" s="295">
        <v>25</v>
      </c>
      <c r="T14" s="295">
        <v>29</v>
      </c>
      <c r="U14" s="295"/>
      <c r="V14" s="295">
        <v>0</v>
      </c>
      <c r="W14" s="295">
        <v>0</v>
      </c>
      <c r="X14" s="295">
        <v>0</v>
      </c>
    </row>
    <row r="15" spans="1:107" x14ac:dyDescent="0.2">
      <c r="A15" s="106" t="s">
        <v>87</v>
      </c>
      <c r="B15" s="295">
        <v>927</v>
      </c>
      <c r="C15" s="295">
        <v>275</v>
      </c>
      <c r="D15" s="295">
        <v>652</v>
      </c>
      <c r="E15" s="304"/>
      <c r="F15" s="295">
        <v>600</v>
      </c>
      <c r="G15" s="295">
        <v>160</v>
      </c>
      <c r="H15" s="295">
        <v>440</v>
      </c>
      <c r="I15" s="295"/>
      <c r="J15" s="295">
        <v>75</v>
      </c>
      <c r="K15" s="295">
        <v>25</v>
      </c>
      <c r="L15" s="295">
        <v>50</v>
      </c>
      <c r="M15" s="295"/>
      <c r="N15" s="295">
        <v>209</v>
      </c>
      <c r="O15" s="295">
        <v>71</v>
      </c>
      <c r="P15" s="295">
        <v>138</v>
      </c>
      <c r="Q15" s="295"/>
      <c r="R15" s="295">
        <v>43</v>
      </c>
      <c r="S15" s="295">
        <v>19</v>
      </c>
      <c r="T15" s="295">
        <v>24</v>
      </c>
      <c r="U15" s="295"/>
      <c r="V15" s="295">
        <v>0</v>
      </c>
      <c r="W15" s="295">
        <v>0</v>
      </c>
      <c r="X15" s="295">
        <v>0</v>
      </c>
    </row>
    <row r="16" spans="1:107" s="69" customFormat="1" x14ac:dyDescent="0.2">
      <c r="A16" s="106" t="s">
        <v>88</v>
      </c>
      <c r="B16" s="295">
        <v>145</v>
      </c>
      <c r="C16" s="295">
        <v>26</v>
      </c>
      <c r="D16" s="295">
        <v>119</v>
      </c>
      <c r="E16" s="304"/>
      <c r="F16" s="295">
        <v>96</v>
      </c>
      <c r="G16" s="295">
        <v>20</v>
      </c>
      <c r="H16" s="295">
        <v>76</v>
      </c>
      <c r="I16" s="295"/>
      <c r="J16" s="295">
        <v>9</v>
      </c>
      <c r="K16" s="295">
        <v>1</v>
      </c>
      <c r="L16" s="295">
        <v>8</v>
      </c>
      <c r="M16" s="295"/>
      <c r="N16" s="295">
        <v>37</v>
      </c>
      <c r="O16" s="295">
        <v>5</v>
      </c>
      <c r="P16" s="295">
        <v>32</v>
      </c>
      <c r="Q16" s="295"/>
      <c r="R16" s="295">
        <v>3</v>
      </c>
      <c r="S16" s="295">
        <v>0</v>
      </c>
      <c r="T16" s="295">
        <v>3</v>
      </c>
      <c r="U16" s="295"/>
      <c r="V16" s="295">
        <v>0</v>
      </c>
      <c r="W16" s="295">
        <v>0</v>
      </c>
      <c r="X16" s="295">
        <v>0</v>
      </c>
    </row>
    <row r="17" spans="1:24" s="69" customFormat="1" ht="7.5" customHeight="1" x14ac:dyDescent="0.2">
      <c r="A17" s="106"/>
      <c r="B17" s="304"/>
      <c r="C17" s="304"/>
      <c r="D17" s="304"/>
      <c r="E17" s="304"/>
      <c r="F17" s="295"/>
      <c r="G17" s="295"/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</row>
    <row r="18" spans="1:24" s="69" customFormat="1" x14ac:dyDescent="0.2">
      <c r="A18" s="108" t="s">
        <v>89</v>
      </c>
      <c r="B18" s="294">
        <v>1864</v>
      </c>
      <c r="C18" s="294">
        <v>313</v>
      </c>
      <c r="D18" s="294">
        <v>1551</v>
      </c>
      <c r="E18" s="305"/>
      <c r="F18" s="294">
        <v>1263</v>
      </c>
      <c r="G18" s="294">
        <v>198</v>
      </c>
      <c r="H18" s="294">
        <v>1065</v>
      </c>
      <c r="I18" s="294"/>
      <c r="J18" s="294">
        <v>160</v>
      </c>
      <c r="K18" s="294">
        <v>27</v>
      </c>
      <c r="L18" s="294">
        <v>133</v>
      </c>
      <c r="M18" s="294"/>
      <c r="N18" s="294">
        <v>387</v>
      </c>
      <c r="O18" s="294">
        <v>75</v>
      </c>
      <c r="P18" s="294">
        <v>312</v>
      </c>
      <c r="Q18" s="294"/>
      <c r="R18" s="294">
        <v>54</v>
      </c>
      <c r="S18" s="294">
        <v>13</v>
      </c>
      <c r="T18" s="294">
        <v>41</v>
      </c>
      <c r="U18" s="294"/>
      <c r="V18" s="294">
        <v>0</v>
      </c>
      <c r="W18" s="294">
        <v>0</v>
      </c>
      <c r="X18" s="294">
        <v>0</v>
      </c>
    </row>
    <row r="19" spans="1:24" s="69" customFormat="1" x14ac:dyDescent="0.2">
      <c r="A19" s="106" t="s">
        <v>54</v>
      </c>
      <c r="B19" s="295">
        <v>891</v>
      </c>
      <c r="C19" s="295">
        <v>147</v>
      </c>
      <c r="D19" s="295">
        <v>744</v>
      </c>
      <c r="E19" s="304"/>
      <c r="F19" s="295">
        <v>621</v>
      </c>
      <c r="G19" s="295">
        <v>104</v>
      </c>
      <c r="H19" s="295">
        <v>517</v>
      </c>
      <c r="I19" s="295"/>
      <c r="J19" s="295">
        <v>64</v>
      </c>
      <c r="K19" s="295">
        <v>5</v>
      </c>
      <c r="L19" s="295">
        <v>59</v>
      </c>
      <c r="M19" s="295"/>
      <c r="N19" s="295">
        <v>168</v>
      </c>
      <c r="O19" s="295">
        <v>30</v>
      </c>
      <c r="P19" s="295">
        <v>138</v>
      </c>
      <c r="Q19" s="295"/>
      <c r="R19" s="295">
        <v>38</v>
      </c>
      <c r="S19" s="295">
        <v>8</v>
      </c>
      <c r="T19" s="295">
        <v>30</v>
      </c>
      <c r="U19" s="295"/>
      <c r="V19" s="295">
        <v>0</v>
      </c>
      <c r="W19" s="295">
        <v>0</v>
      </c>
      <c r="X19" s="295">
        <v>0</v>
      </c>
    </row>
    <row r="20" spans="1:24" s="69" customFormat="1" x14ac:dyDescent="0.2">
      <c r="A20" s="106" t="s">
        <v>55</v>
      </c>
      <c r="B20" s="295">
        <v>518</v>
      </c>
      <c r="C20" s="295">
        <v>89</v>
      </c>
      <c r="D20" s="295">
        <v>429</v>
      </c>
      <c r="E20" s="304"/>
      <c r="F20" s="295">
        <v>326</v>
      </c>
      <c r="G20" s="295">
        <v>52</v>
      </c>
      <c r="H20" s="295">
        <v>274</v>
      </c>
      <c r="I20" s="295"/>
      <c r="J20" s="295">
        <v>57</v>
      </c>
      <c r="K20" s="295">
        <v>9</v>
      </c>
      <c r="L20" s="295">
        <v>48</v>
      </c>
      <c r="M20" s="295"/>
      <c r="N20" s="295">
        <v>122</v>
      </c>
      <c r="O20" s="295">
        <v>24</v>
      </c>
      <c r="P20" s="295">
        <v>98</v>
      </c>
      <c r="Q20" s="295"/>
      <c r="R20" s="295">
        <v>13</v>
      </c>
      <c r="S20" s="295">
        <v>4</v>
      </c>
      <c r="T20" s="295">
        <v>9</v>
      </c>
      <c r="U20" s="295"/>
      <c r="V20" s="295">
        <v>0</v>
      </c>
      <c r="W20" s="295">
        <v>0</v>
      </c>
      <c r="X20" s="295">
        <v>0</v>
      </c>
    </row>
    <row r="21" spans="1:24" s="69" customFormat="1" x14ac:dyDescent="0.2">
      <c r="A21" s="106" t="s">
        <v>90</v>
      </c>
      <c r="B21" s="295">
        <v>428</v>
      </c>
      <c r="C21" s="295">
        <v>75</v>
      </c>
      <c r="D21" s="295">
        <v>353</v>
      </c>
      <c r="E21" s="304"/>
      <c r="F21" s="295">
        <v>295</v>
      </c>
      <c r="G21" s="295">
        <v>41</v>
      </c>
      <c r="H21" s="295">
        <v>254</v>
      </c>
      <c r="I21" s="295"/>
      <c r="J21" s="295">
        <v>38</v>
      </c>
      <c r="K21" s="295">
        <v>13</v>
      </c>
      <c r="L21" s="295">
        <v>25</v>
      </c>
      <c r="M21" s="295"/>
      <c r="N21" s="295">
        <v>92</v>
      </c>
      <c r="O21" s="295">
        <v>20</v>
      </c>
      <c r="P21" s="295">
        <v>72</v>
      </c>
      <c r="Q21" s="295"/>
      <c r="R21" s="295">
        <v>3</v>
      </c>
      <c r="S21" s="295">
        <v>1</v>
      </c>
      <c r="T21" s="295">
        <v>2</v>
      </c>
      <c r="U21" s="295"/>
      <c r="V21" s="295">
        <v>0</v>
      </c>
      <c r="W21" s="295">
        <v>0</v>
      </c>
      <c r="X21" s="295">
        <v>0</v>
      </c>
    </row>
    <row r="22" spans="1:24" s="69" customFormat="1" x14ac:dyDescent="0.2">
      <c r="A22" s="106" t="s">
        <v>91</v>
      </c>
      <c r="B22" s="295">
        <v>27</v>
      </c>
      <c r="C22" s="295">
        <v>2</v>
      </c>
      <c r="D22" s="295">
        <v>25</v>
      </c>
      <c r="E22" s="304"/>
      <c r="F22" s="295">
        <v>21</v>
      </c>
      <c r="G22" s="295">
        <v>1</v>
      </c>
      <c r="H22" s="295">
        <v>20</v>
      </c>
      <c r="I22" s="295"/>
      <c r="J22" s="295">
        <v>1</v>
      </c>
      <c r="K22" s="295">
        <v>0</v>
      </c>
      <c r="L22" s="295">
        <v>1</v>
      </c>
      <c r="M22" s="295"/>
      <c r="N22" s="295">
        <v>5</v>
      </c>
      <c r="O22" s="295">
        <v>1</v>
      </c>
      <c r="P22" s="295">
        <v>4</v>
      </c>
      <c r="Q22" s="295"/>
      <c r="R22" s="295">
        <v>0</v>
      </c>
      <c r="S22" s="295">
        <v>0</v>
      </c>
      <c r="T22" s="295">
        <v>0</v>
      </c>
      <c r="U22" s="295"/>
      <c r="V22" s="295">
        <v>0</v>
      </c>
      <c r="W22" s="295">
        <v>0</v>
      </c>
      <c r="X22" s="295">
        <v>0</v>
      </c>
    </row>
    <row r="23" spans="1:24" s="69" customFormat="1" x14ac:dyDescent="0.2">
      <c r="A23" s="106"/>
      <c r="B23" s="304"/>
      <c r="C23" s="304"/>
      <c r="D23" s="304"/>
      <c r="E23" s="304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</row>
    <row r="24" spans="1:24" s="69" customFormat="1" x14ac:dyDescent="0.2">
      <c r="A24" s="109" t="s">
        <v>48</v>
      </c>
      <c r="B24" s="294">
        <v>31457</v>
      </c>
      <c r="C24" s="294">
        <v>14254</v>
      </c>
      <c r="D24" s="294">
        <v>17203</v>
      </c>
      <c r="E24" s="305"/>
      <c r="F24" s="294">
        <v>20488</v>
      </c>
      <c r="G24" s="294">
        <v>9176</v>
      </c>
      <c r="H24" s="294">
        <v>11312</v>
      </c>
      <c r="I24" s="294"/>
      <c r="J24" s="294">
        <v>1792</v>
      </c>
      <c r="K24" s="294">
        <v>844</v>
      </c>
      <c r="L24" s="294">
        <v>948</v>
      </c>
      <c r="M24" s="294"/>
      <c r="N24" s="294">
        <v>7789</v>
      </c>
      <c r="O24" s="294">
        <v>3611</v>
      </c>
      <c r="P24" s="294">
        <v>4178</v>
      </c>
      <c r="Q24" s="294"/>
      <c r="R24" s="294">
        <v>1336</v>
      </c>
      <c r="S24" s="294">
        <v>593</v>
      </c>
      <c r="T24" s="294">
        <v>743</v>
      </c>
      <c r="U24" s="294"/>
      <c r="V24" s="294">
        <v>52</v>
      </c>
      <c r="W24" s="294">
        <v>30</v>
      </c>
      <c r="X24" s="294">
        <v>22</v>
      </c>
    </row>
    <row r="25" spans="1:24" s="69" customFormat="1" x14ac:dyDescent="0.2">
      <c r="A25" s="106" t="s">
        <v>57</v>
      </c>
      <c r="B25" s="295">
        <v>2353</v>
      </c>
      <c r="C25" s="295">
        <v>465</v>
      </c>
      <c r="D25" s="295">
        <v>1888</v>
      </c>
      <c r="E25" s="304"/>
      <c r="F25" s="295">
        <v>1658</v>
      </c>
      <c r="G25" s="295">
        <v>328</v>
      </c>
      <c r="H25" s="295">
        <v>1330</v>
      </c>
      <c r="I25" s="295"/>
      <c r="J25" s="295">
        <v>235</v>
      </c>
      <c r="K25" s="295">
        <v>52</v>
      </c>
      <c r="L25" s="295">
        <v>183</v>
      </c>
      <c r="M25" s="295"/>
      <c r="N25" s="295">
        <v>453</v>
      </c>
      <c r="O25" s="295">
        <v>82</v>
      </c>
      <c r="P25" s="295">
        <v>371</v>
      </c>
      <c r="Q25" s="295"/>
      <c r="R25" s="295">
        <v>0</v>
      </c>
      <c r="S25" s="295">
        <v>0</v>
      </c>
      <c r="T25" s="295">
        <v>0</v>
      </c>
      <c r="U25" s="295"/>
      <c r="V25" s="295">
        <v>7</v>
      </c>
      <c r="W25" s="295">
        <v>3</v>
      </c>
      <c r="X25" s="295">
        <v>4</v>
      </c>
    </row>
    <row r="26" spans="1:24" s="69" customFormat="1" x14ac:dyDescent="0.2">
      <c r="A26" s="106" t="s">
        <v>58</v>
      </c>
      <c r="B26" s="295">
        <v>2660</v>
      </c>
      <c r="C26" s="295">
        <v>1440</v>
      </c>
      <c r="D26" s="295">
        <v>1220</v>
      </c>
      <c r="E26" s="304"/>
      <c r="F26" s="295">
        <v>1887</v>
      </c>
      <c r="G26" s="295">
        <v>1006</v>
      </c>
      <c r="H26" s="295">
        <v>881</v>
      </c>
      <c r="I26" s="295"/>
      <c r="J26" s="295">
        <v>280</v>
      </c>
      <c r="K26" s="295">
        <v>161</v>
      </c>
      <c r="L26" s="295">
        <v>119</v>
      </c>
      <c r="M26" s="295"/>
      <c r="N26" s="295">
        <v>486</v>
      </c>
      <c r="O26" s="295">
        <v>269</v>
      </c>
      <c r="P26" s="295">
        <v>217</v>
      </c>
      <c r="Q26" s="295"/>
      <c r="R26" s="295">
        <v>0</v>
      </c>
      <c r="S26" s="295">
        <v>0</v>
      </c>
      <c r="T26" s="295">
        <v>0</v>
      </c>
      <c r="U26" s="295"/>
      <c r="V26" s="295">
        <v>7</v>
      </c>
      <c r="W26" s="295">
        <v>4</v>
      </c>
      <c r="X26" s="295">
        <v>3</v>
      </c>
    </row>
    <row r="27" spans="1:24" s="69" customFormat="1" x14ac:dyDescent="0.2">
      <c r="A27" s="106" t="s">
        <v>59</v>
      </c>
      <c r="B27" s="295">
        <v>2698</v>
      </c>
      <c r="C27" s="295">
        <v>1524</v>
      </c>
      <c r="D27" s="295">
        <v>1174</v>
      </c>
      <c r="E27" s="304"/>
      <c r="F27" s="295">
        <v>1917</v>
      </c>
      <c r="G27" s="295">
        <v>1072</v>
      </c>
      <c r="H27" s="295">
        <v>845</v>
      </c>
      <c r="I27" s="295"/>
      <c r="J27" s="295">
        <v>254</v>
      </c>
      <c r="K27" s="295">
        <v>169</v>
      </c>
      <c r="L27" s="295">
        <v>85</v>
      </c>
      <c r="M27" s="295"/>
      <c r="N27" s="295">
        <v>520</v>
      </c>
      <c r="O27" s="295">
        <v>281</v>
      </c>
      <c r="P27" s="295">
        <v>239</v>
      </c>
      <c r="Q27" s="295"/>
      <c r="R27" s="295">
        <v>0</v>
      </c>
      <c r="S27" s="295">
        <v>0</v>
      </c>
      <c r="T27" s="295">
        <v>0</v>
      </c>
      <c r="U27" s="295"/>
      <c r="V27" s="295">
        <v>7</v>
      </c>
      <c r="W27" s="295">
        <v>2</v>
      </c>
      <c r="X27" s="295">
        <v>5</v>
      </c>
    </row>
    <row r="28" spans="1:24" s="69" customFormat="1" x14ac:dyDescent="0.2">
      <c r="A28" s="106" t="s">
        <v>60</v>
      </c>
      <c r="B28" s="295">
        <v>1920</v>
      </c>
      <c r="C28" s="295">
        <v>748</v>
      </c>
      <c r="D28" s="295">
        <v>1172</v>
      </c>
      <c r="E28" s="304"/>
      <c r="F28" s="295">
        <v>1401</v>
      </c>
      <c r="G28" s="295">
        <v>537</v>
      </c>
      <c r="H28" s="295">
        <v>864</v>
      </c>
      <c r="I28" s="295"/>
      <c r="J28" s="295">
        <v>148</v>
      </c>
      <c r="K28" s="295">
        <v>64</v>
      </c>
      <c r="L28" s="295">
        <v>84</v>
      </c>
      <c r="M28" s="295"/>
      <c r="N28" s="295">
        <v>371</v>
      </c>
      <c r="O28" s="295">
        <v>147</v>
      </c>
      <c r="P28" s="295">
        <v>224</v>
      </c>
      <c r="Q28" s="295"/>
      <c r="R28" s="295">
        <v>0</v>
      </c>
      <c r="S28" s="295">
        <v>0</v>
      </c>
      <c r="T28" s="295">
        <v>0</v>
      </c>
      <c r="U28" s="295"/>
      <c r="V28" s="295">
        <v>0</v>
      </c>
      <c r="W28" s="295">
        <v>0</v>
      </c>
      <c r="X28" s="295">
        <v>0</v>
      </c>
    </row>
    <row r="29" spans="1:24" s="69" customFormat="1" x14ac:dyDescent="0.2">
      <c r="A29" s="106" t="s">
        <v>61</v>
      </c>
      <c r="B29" s="295">
        <v>1102</v>
      </c>
      <c r="C29" s="295">
        <v>438</v>
      </c>
      <c r="D29" s="295">
        <v>664</v>
      </c>
      <c r="E29" s="304"/>
      <c r="F29" s="295">
        <v>789</v>
      </c>
      <c r="G29" s="295">
        <v>315</v>
      </c>
      <c r="H29" s="295">
        <v>474</v>
      </c>
      <c r="I29" s="295"/>
      <c r="J29" s="295">
        <v>97</v>
      </c>
      <c r="K29" s="295">
        <v>42</v>
      </c>
      <c r="L29" s="295">
        <v>55</v>
      </c>
      <c r="M29" s="295"/>
      <c r="N29" s="295">
        <v>210</v>
      </c>
      <c r="O29" s="295">
        <v>77</v>
      </c>
      <c r="P29" s="295">
        <v>133</v>
      </c>
      <c r="Q29" s="295"/>
      <c r="R29" s="295">
        <v>0</v>
      </c>
      <c r="S29" s="295">
        <v>0</v>
      </c>
      <c r="T29" s="295">
        <v>0</v>
      </c>
      <c r="U29" s="295"/>
      <c r="V29" s="295">
        <v>6</v>
      </c>
      <c r="W29" s="295">
        <v>4</v>
      </c>
      <c r="X29" s="295">
        <v>2</v>
      </c>
    </row>
    <row r="30" spans="1:24" s="69" customFormat="1" x14ac:dyDescent="0.2">
      <c r="A30" s="106" t="s">
        <v>114</v>
      </c>
      <c r="B30" s="295">
        <v>927</v>
      </c>
      <c r="C30" s="295">
        <v>385</v>
      </c>
      <c r="D30" s="295">
        <v>542</v>
      </c>
      <c r="E30" s="304"/>
      <c r="F30" s="295">
        <v>658</v>
      </c>
      <c r="G30" s="295">
        <v>273</v>
      </c>
      <c r="H30" s="295">
        <v>385</v>
      </c>
      <c r="I30" s="295"/>
      <c r="J30" s="295">
        <v>68</v>
      </c>
      <c r="K30" s="295">
        <v>30</v>
      </c>
      <c r="L30" s="295">
        <v>38</v>
      </c>
      <c r="M30" s="295"/>
      <c r="N30" s="295">
        <v>198</v>
      </c>
      <c r="O30" s="295">
        <v>80</v>
      </c>
      <c r="P30" s="295">
        <v>118</v>
      </c>
      <c r="Q30" s="295"/>
      <c r="R30" s="295">
        <v>0</v>
      </c>
      <c r="S30" s="295">
        <v>0</v>
      </c>
      <c r="T30" s="295">
        <v>0</v>
      </c>
      <c r="U30" s="295"/>
      <c r="V30" s="295">
        <v>3</v>
      </c>
      <c r="W30" s="295">
        <v>2</v>
      </c>
      <c r="X30" s="295">
        <v>1</v>
      </c>
    </row>
    <row r="31" spans="1:24" s="69" customFormat="1" x14ac:dyDescent="0.2">
      <c r="A31" s="106" t="s">
        <v>62</v>
      </c>
      <c r="B31" s="295">
        <v>915</v>
      </c>
      <c r="C31" s="295">
        <v>430</v>
      </c>
      <c r="D31" s="295">
        <v>485</v>
      </c>
      <c r="E31" s="304"/>
      <c r="F31" s="295">
        <v>665</v>
      </c>
      <c r="G31" s="295">
        <v>323</v>
      </c>
      <c r="H31" s="295">
        <v>342</v>
      </c>
      <c r="I31" s="295"/>
      <c r="J31" s="295">
        <v>59</v>
      </c>
      <c r="K31" s="295">
        <v>27</v>
      </c>
      <c r="L31" s="295">
        <v>32</v>
      </c>
      <c r="M31" s="295"/>
      <c r="N31" s="295">
        <v>188</v>
      </c>
      <c r="O31" s="295">
        <v>78</v>
      </c>
      <c r="P31" s="295">
        <v>110</v>
      </c>
      <c r="Q31" s="295"/>
      <c r="R31" s="295">
        <v>0</v>
      </c>
      <c r="S31" s="295">
        <v>0</v>
      </c>
      <c r="T31" s="295">
        <v>0</v>
      </c>
      <c r="U31" s="295"/>
      <c r="V31" s="295">
        <v>3</v>
      </c>
      <c r="W31" s="295">
        <v>2</v>
      </c>
      <c r="X31" s="295">
        <v>1</v>
      </c>
    </row>
    <row r="32" spans="1:24" s="69" customFormat="1" x14ac:dyDescent="0.2">
      <c r="A32" s="106" t="s">
        <v>115</v>
      </c>
      <c r="B32" s="295">
        <v>2290</v>
      </c>
      <c r="C32" s="295">
        <v>1239</v>
      </c>
      <c r="D32" s="295">
        <v>1051</v>
      </c>
      <c r="E32" s="304"/>
      <c r="F32" s="295">
        <v>1624</v>
      </c>
      <c r="G32" s="295">
        <v>875</v>
      </c>
      <c r="H32" s="295">
        <v>749</v>
      </c>
      <c r="I32" s="295"/>
      <c r="J32" s="295">
        <v>223</v>
      </c>
      <c r="K32" s="295">
        <v>124</v>
      </c>
      <c r="L32" s="295">
        <v>99</v>
      </c>
      <c r="M32" s="295"/>
      <c r="N32" s="295">
        <v>440</v>
      </c>
      <c r="O32" s="295">
        <v>237</v>
      </c>
      <c r="P32" s="295">
        <v>203</v>
      </c>
      <c r="Q32" s="295"/>
      <c r="R32" s="295">
        <v>0</v>
      </c>
      <c r="S32" s="295">
        <v>0</v>
      </c>
      <c r="T32" s="295">
        <v>0</v>
      </c>
      <c r="U32" s="295"/>
      <c r="V32" s="295">
        <v>3</v>
      </c>
      <c r="W32" s="295">
        <v>3</v>
      </c>
      <c r="X32" s="295">
        <v>0</v>
      </c>
    </row>
    <row r="33" spans="1:24" s="69" customFormat="1" x14ac:dyDescent="0.2">
      <c r="A33" s="106" t="s">
        <v>64</v>
      </c>
      <c r="B33" s="295">
        <v>3360</v>
      </c>
      <c r="C33" s="295">
        <v>1204</v>
      </c>
      <c r="D33" s="295">
        <v>2156</v>
      </c>
      <c r="E33" s="304"/>
      <c r="F33" s="295">
        <v>2080</v>
      </c>
      <c r="G33" s="295">
        <v>727</v>
      </c>
      <c r="H33" s="295">
        <v>1353</v>
      </c>
      <c r="I33" s="295"/>
      <c r="J33" s="295">
        <v>234</v>
      </c>
      <c r="K33" s="295">
        <v>86</v>
      </c>
      <c r="L33" s="295">
        <v>148</v>
      </c>
      <c r="M33" s="295"/>
      <c r="N33" s="295">
        <v>979</v>
      </c>
      <c r="O33" s="295">
        <v>368</v>
      </c>
      <c r="P33" s="295">
        <v>611</v>
      </c>
      <c r="Q33" s="295"/>
      <c r="R33" s="295">
        <v>60</v>
      </c>
      <c r="S33" s="295">
        <v>19</v>
      </c>
      <c r="T33" s="295">
        <v>41</v>
      </c>
      <c r="U33" s="295"/>
      <c r="V33" s="295">
        <v>7</v>
      </c>
      <c r="W33" s="295">
        <v>4</v>
      </c>
      <c r="X33" s="295">
        <v>3</v>
      </c>
    </row>
    <row r="34" spans="1:24" s="69" customFormat="1" x14ac:dyDescent="0.2">
      <c r="A34" s="106" t="s">
        <v>63</v>
      </c>
      <c r="B34" s="295">
        <v>927</v>
      </c>
      <c r="C34" s="295">
        <v>226</v>
      </c>
      <c r="D34" s="295">
        <v>701</v>
      </c>
      <c r="E34" s="304"/>
      <c r="F34" s="295">
        <v>729</v>
      </c>
      <c r="G34" s="295">
        <v>178</v>
      </c>
      <c r="H34" s="295">
        <v>551</v>
      </c>
      <c r="I34" s="295"/>
      <c r="J34" s="295">
        <v>17</v>
      </c>
      <c r="K34" s="295">
        <v>5</v>
      </c>
      <c r="L34" s="295">
        <v>12</v>
      </c>
      <c r="M34" s="295"/>
      <c r="N34" s="295">
        <v>181</v>
      </c>
      <c r="O34" s="295">
        <v>43</v>
      </c>
      <c r="P34" s="295">
        <v>138</v>
      </c>
      <c r="Q34" s="295"/>
      <c r="R34" s="295">
        <v>0</v>
      </c>
      <c r="S34" s="295">
        <v>0</v>
      </c>
      <c r="T34" s="295">
        <v>0</v>
      </c>
      <c r="U34" s="295"/>
      <c r="V34" s="295">
        <v>0</v>
      </c>
      <c r="W34" s="295">
        <v>0</v>
      </c>
      <c r="X34" s="295">
        <v>0</v>
      </c>
    </row>
    <row r="35" spans="1:24" s="69" customFormat="1" x14ac:dyDescent="0.2">
      <c r="A35" s="106" t="s">
        <v>66</v>
      </c>
      <c r="B35" s="295">
        <v>1813</v>
      </c>
      <c r="C35" s="295">
        <v>1322</v>
      </c>
      <c r="D35" s="295">
        <v>491</v>
      </c>
      <c r="E35" s="304"/>
      <c r="F35" s="295">
        <v>1387</v>
      </c>
      <c r="G35" s="295">
        <v>998</v>
      </c>
      <c r="H35" s="295">
        <v>389</v>
      </c>
      <c r="I35" s="295"/>
      <c r="J35" s="295">
        <v>0</v>
      </c>
      <c r="K35" s="295">
        <v>0</v>
      </c>
      <c r="L35" s="295">
        <v>0</v>
      </c>
      <c r="M35" s="295"/>
      <c r="N35" s="295">
        <v>426</v>
      </c>
      <c r="O35" s="295">
        <v>324</v>
      </c>
      <c r="P35" s="295">
        <v>102</v>
      </c>
      <c r="Q35" s="295"/>
      <c r="R35" s="295">
        <v>0</v>
      </c>
      <c r="S35" s="295">
        <v>0</v>
      </c>
      <c r="T35" s="295">
        <v>0</v>
      </c>
      <c r="U35" s="295"/>
      <c r="V35" s="295">
        <v>0</v>
      </c>
      <c r="W35" s="295">
        <v>0</v>
      </c>
      <c r="X35" s="295">
        <v>0</v>
      </c>
    </row>
    <row r="36" spans="1:24" s="69" customFormat="1" x14ac:dyDescent="0.2">
      <c r="A36" s="106" t="s">
        <v>67</v>
      </c>
      <c r="B36" s="295">
        <v>1040</v>
      </c>
      <c r="C36" s="295">
        <v>778</v>
      </c>
      <c r="D36" s="295">
        <v>262</v>
      </c>
      <c r="E36" s="304"/>
      <c r="F36" s="295">
        <v>824</v>
      </c>
      <c r="G36" s="295">
        <v>609</v>
      </c>
      <c r="H36" s="295">
        <v>215</v>
      </c>
      <c r="I36" s="295"/>
      <c r="J36" s="295">
        <v>0</v>
      </c>
      <c r="K36" s="295">
        <v>0</v>
      </c>
      <c r="L36" s="295">
        <v>0</v>
      </c>
      <c r="M36" s="295"/>
      <c r="N36" s="295">
        <v>216</v>
      </c>
      <c r="O36" s="295">
        <v>169</v>
      </c>
      <c r="P36" s="295">
        <v>47</v>
      </c>
      <c r="Q36" s="295"/>
      <c r="R36" s="295">
        <v>0</v>
      </c>
      <c r="S36" s="295">
        <v>0</v>
      </c>
      <c r="T36" s="295">
        <v>0</v>
      </c>
      <c r="U36" s="295"/>
      <c r="V36" s="295">
        <v>0</v>
      </c>
      <c r="W36" s="295">
        <v>0</v>
      </c>
      <c r="X36" s="295">
        <v>0</v>
      </c>
    </row>
    <row r="37" spans="1:24" s="69" customFormat="1" x14ac:dyDescent="0.2">
      <c r="A37" s="106" t="s">
        <v>65</v>
      </c>
      <c r="B37" s="295">
        <v>757</v>
      </c>
      <c r="C37" s="295">
        <v>384</v>
      </c>
      <c r="D37" s="295">
        <v>373</v>
      </c>
      <c r="E37" s="304"/>
      <c r="F37" s="295">
        <v>540</v>
      </c>
      <c r="G37" s="295">
        <v>270</v>
      </c>
      <c r="H37" s="295">
        <v>270</v>
      </c>
      <c r="I37" s="295"/>
      <c r="J37" s="295">
        <v>54</v>
      </c>
      <c r="K37" s="295">
        <v>27</v>
      </c>
      <c r="L37" s="295">
        <v>27</v>
      </c>
      <c r="M37" s="295"/>
      <c r="N37" s="295">
        <v>163</v>
      </c>
      <c r="O37" s="295">
        <v>87</v>
      </c>
      <c r="P37" s="295">
        <v>76</v>
      </c>
      <c r="Q37" s="295"/>
      <c r="R37" s="295">
        <v>0</v>
      </c>
      <c r="S37" s="295">
        <v>0</v>
      </c>
      <c r="T37" s="295">
        <v>0</v>
      </c>
      <c r="U37" s="295"/>
      <c r="V37" s="295">
        <v>0</v>
      </c>
      <c r="W37" s="295">
        <v>0</v>
      </c>
      <c r="X37" s="295">
        <v>0</v>
      </c>
    </row>
    <row r="38" spans="1:24" s="69" customFormat="1" x14ac:dyDescent="0.2">
      <c r="A38" s="106" t="s">
        <v>93</v>
      </c>
      <c r="B38" s="295">
        <v>742</v>
      </c>
      <c r="C38" s="295">
        <v>366</v>
      </c>
      <c r="D38" s="295">
        <v>376</v>
      </c>
      <c r="E38" s="304"/>
      <c r="F38" s="295">
        <v>720</v>
      </c>
      <c r="G38" s="295">
        <v>352</v>
      </c>
      <c r="H38" s="295">
        <v>368</v>
      </c>
      <c r="I38" s="295"/>
      <c r="J38" s="295">
        <v>22</v>
      </c>
      <c r="K38" s="295">
        <v>14</v>
      </c>
      <c r="L38" s="295">
        <v>8</v>
      </c>
      <c r="M38" s="295"/>
      <c r="N38" s="295">
        <v>0</v>
      </c>
      <c r="O38" s="295">
        <v>0</v>
      </c>
      <c r="P38" s="295">
        <v>0</v>
      </c>
      <c r="Q38" s="295"/>
      <c r="R38" s="295">
        <v>0</v>
      </c>
      <c r="S38" s="295">
        <v>0</v>
      </c>
      <c r="T38" s="295">
        <v>0</v>
      </c>
      <c r="U38" s="295"/>
      <c r="V38" s="295">
        <v>0</v>
      </c>
      <c r="W38" s="295">
        <v>0</v>
      </c>
      <c r="X38" s="295">
        <v>0</v>
      </c>
    </row>
    <row r="39" spans="1:24" s="69" customFormat="1" x14ac:dyDescent="0.2">
      <c r="A39" s="106" t="s">
        <v>78</v>
      </c>
      <c r="B39" s="295">
        <v>649</v>
      </c>
      <c r="C39" s="295">
        <v>204</v>
      </c>
      <c r="D39" s="295">
        <v>445</v>
      </c>
      <c r="E39" s="304"/>
      <c r="F39" s="295">
        <v>649</v>
      </c>
      <c r="G39" s="295">
        <v>204</v>
      </c>
      <c r="H39" s="295">
        <v>445</v>
      </c>
      <c r="I39" s="295"/>
      <c r="J39" s="295">
        <v>0</v>
      </c>
      <c r="K39" s="295">
        <v>0</v>
      </c>
      <c r="L39" s="295">
        <v>0</v>
      </c>
      <c r="M39" s="295"/>
      <c r="N39" s="295">
        <v>0</v>
      </c>
      <c r="O39" s="295">
        <v>0</v>
      </c>
      <c r="P39" s="295">
        <v>0</v>
      </c>
      <c r="Q39" s="295"/>
      <c r="R39" s="295">
        <v>0</v>
      </c>
      <c r="S39" s="295">
        <v>0</v>
      </c>
      <c r="T39" s="295">
        <v>0</v>
      </c>
      <c r="U39" s="295"/>
      <c r="V39" s="295">
        <v>0</v>
      </c>
      <c r="W39" s="295">
        <v>0</v>
      </c>
      <c r="X39" s="295">
        <v>0</v>
      </c>
    </row>
    <row r="40" spans="1:24" s="69" customFormat="1" x14ac:dyDescent="0.2">
      <c r="A40" s="106" t="s">
        <v>69</v>
      </c>
      <c r="B40" s="295">
        <v>595</v>
      </c>
      <c r="C40" s="295">
        <v>425</v>
      </c>
      <c r="D40" s="295">
        <v>170</v>
      </c>
      <c r="E40" s="304"/>
      <c r="F40" s="295">
        <v>595</v>
      </c>
      <c r="G40" s="295">
        <v>425</v>
      </c>
      <c r="H40" s="295">
        <v>170</v>
      </c>
      <c r="I40" s="295"/>
      <c r="J40" s="295">
        <v>0</v>
      </c>
      <c r="K40" s="295">
        <v>0</v>
      </c>
      <c r="L40" s="295">
        <v>0</v>
      </c>
      <c r="M40" s="295"/>
      <c r="N40" s="295">
        <v>0</v>
      </c>
      <c r="O40" s="295">
        <v>0</v>
      </c>
      <c r="P40" s="295">
        <v>0</v>
      </c>
      <c r="Q40" s="295"/>
      <c r="R40" s="295">
        <v>0</v>
      </c>
      <c r="S40" s="295">
        <v>0</v>
      </c>
      <c r="T40" s="295">
        <v>0</v>
      </c>
      <c r="U40" s="295"/>
      <c r="V40" s="295">
        <v>0</v>
      </c>
      <c r="W40" s="295">
        <v>0</v>
      </c>
      <c r="X40" s="295">
        <v>0</v>
      </c>
    </row>
    <row r="41" spans="1:24" s="69" customFormat="1" x14ac:dyDescent="0.2">
      <c r="A41" s="106" t="s">
        <v>116</v>
      </c>
      <c r="B41" s="295">
        <v>612</v>
      </c>
      <c r="C41" s="295">
        <v>20</v>
      </c>
      <c r="D41" s="295">
        <v>592</v>
      </c>
      <c r="E41" s="304"/>
      <c r="F41" s="295">
        <v>612</v>
      </c>
      <c r="G41" s="295">
        <v>20</v>
      </c>
      <c r="H41" s="295">
        <v>592</v>
      </c>
      <c r="I41" s="295"/>
      <c r="J41" s="295">
        <v>0</v>
      </c>
      <c r="K41" s="295">
        <v>0</v>
      </c>
      <c r="L41" s="295">
        <v>0</v>
      </c>
      <c r="M41" s="295"/>
      <c r="N41" s="295">
        <v>0</v>
      </c>
      <c r="O41" s="295">
        <v>0</v>
      </c>
      <c r="P41" s="295">
        <v>0</v>
      </c>
      <c r="Q41" s="295"/>
      <c r="R41" s="295">
        <v>0</v>
      </c>
      <c r="S41" s="295">
        <v>0</v>
      </c>
      <c r="T41" s="295">
        <v>0</v>
      </c>
      <c r="U41" s="295"/>
      <c r="V41" s="295">
        <v>0</v>
      </c>
      <c r="W41" s="295">
        <v>0</v>
      </c>
      <c r="X41" s="295">
        <v>0</v>
      </c>
    </row>
    <row r="42" spans="1:24" s="69" customFormat="1" x14ac:dyDescent="0.2">
      <c r="A42" s="106" t="s">
        <v>117</v>
      </c>
      <c r="B42" s="295">
        <v>370</v>
      </c>
      <c r="C42" s="295">
        <v>250</v>
      </c>
      <c r="D42" s="295">
        <v>120</v>
      </c>
      <c r="E42" s="304"/>
      <c r="F42" s="295">
        <v>370</v>
      </c>
      <c r="G42" s="295">
        <v>250</v>
      </c>
      <c r="H42" s="295">
        <v>120</v>
      </c>
      <c r="I42" s="295"/>
      <c r="J42" s="295">
        <v>0</v>
      </c>
      <c r="K42" s="295">
        <v>0</v>
      </c>
      <c r="L42" s="295">
        <v>0</v>
      </c>
      <c r="M42" s="295"/>
      <c r="N42" s="295">
        <v>0</v>
      </c>
      <c r="O42" s="295">
        <v>0</v>
      </c>
      <c r="P42" s="295">
        <v>0</v>
      </c>
      <c r="Q42" s="295"/>
      <c r="R42" s="295">
        <v>0</v>
      </c>
      <c r="S42" s="295">
        <v>0</v>
      </c>
      <c r="T42" s="295">
        <v>0</v>
      </c>
      <c r="U42" s="295"/>
      <c r="V42" s="295">
        <v>0</v>
      </c>
      <c r="W42" s="295">
        <v>0</v>
      </c>
      <c r="X42" s="295">
        <v>0</v>
      </c>
    </row>
    <row r="43" spans="1:24" s="69" customFormat="1" x14ac:dyDescent="0.2">
      <c r="A43" s="106" t="s">
        <v>393</v>
      </c>
      <c r="B43" s="295">
        <v>8</v>
      </c>
      <c r="C43" s="295">
        <v>5</v>
      </c>
      <c r="D43" s="295">
        <v>3</v>
      </c>
      <c r="E43" s="304"/>
      <c r="F43" s="295">
        <v>8</v>
      </c>
      <c r="G43" s="295">
        <v>5</v>
      </c>
      <c r="H43" s="295">
        <v>3</v>
      </c>
      <c r="I43" s="295"/>
      <c r="J43" s="295">
        <v>0</v>
      </c>
      <c r="K43" s="295">
        <v>0</v>
      </c>
      <c r="L43" s="295">
        <v>0</v>
      </c>
      <c r="M43" s="295"/>
      <c r="N43" s="295">
        <v>0</v>
      </c>
      <c r="O43" s="295">
        <v>0</v>
      </c>
      <c r="P43" s="295">
        <v>0</v>
      </c>
      <c r="Q43" s="295"/>
      <c r="R43" s="295">
        <v>0</v>
      </c>
      <c r="S43" s="295">
        <v>0</v>
      </c>
      <c r="T43" s="295">
        <v>0</v>
      </c>
      <c r="U43" s="295"/>
      <c r="V43" s="295">
        <v>0</v>
      </c>
      <c r="W43" s="295">
        <v>0</v>
      </c>
      <c r="X43" s="295">
        <v>0</v>
      </c>
    </row>
    <row r="44" spans="1:24" s="69" customFormat="1" x14ac:dyDescent="0.2">
      <c r="A44" s="106" t="s">
        <v>118</v>
      </c>
      <c r="B44" s="295">
        <v>462</v>
      </c>
      <c r="C44" s="295">
        <v>87</v>
      </c>
      <c r="D44" s="295">
        <v>375</v>
      </c>
      <c r="E44" s="304"/>
      <c r="F44" s="295">
        <v>462</v>
      </c>
      <c r="G44" s="295">
        <v>87</v>
      </c>
      <c r="H44" s="295">
        <v>375</v>
      </c>
      <c r="I44" s="295"/>
      <c r="J44" s="295">
        <v>0</v>
      </c>
      <c r="K44" s="295">
        <v>0</v>
      </c>
      <c r="L44" s="295">
        <v>0</v>
      </c>
      <c r="M44" s="295"/>
      <c r="N44" s="295">
        <v>0</v>
      </c>
      <c r="O44" s="295">
        <v>0</v>
      </c>
      <c r="P44" s="295">
        <v>0</v>
      </c>
      <c r="Q44" s="295"/>
      <c r="R44" s="295">
        <v>0</v>
      </c>
      <c r="S44" s="295">
        <v>0</v>
      </c>
      <c r="T44" s="295">
        <v>0</v>
      </c>
      <c r="U44" s="295"/>
      <c r="V44" s="295">
        <v>0</v>
      </c>
      <c r="W44" s="295">
        <v>0</v>
      </c>
      <c r="X44" s="295">
        <v>0</v>
      </c>
    </row>
    <row r="45" spans="1:24" s="69" customFormat="1" x14ac:dyDescent="0.2">
      <c r="A45" s="266" t="s">
        <v>268</v>
      </c>
      <c r="B45" s="295">
        <v>132</v>
      </c>
      <c r="C45" s="295">
        <v>30</v>
      </c>
      <c r="D45" s="295">
        <v>102</v>
      </c>
      <c r="E45" s="304"/>
      <c r="F45" s="295">
        <v>0</v>
      </c>
      <c r="G45" s="295">
        <v>0</v>
      </c>
      <c r="H45" s="295">
        <v>0</v>
      </c>
      <c r="I45" s="295"/>
      <c r="J45" s="295">
        <v>0</v>
      </c>
      <c r="K45" s="295">
        <v>0</v>
      </c>
      <c r="L45" s="295">
        <v>0</v>
      </c>
      <c r="M45" s="295"/>
      <c r="N45" s="295">
        <v>132</v>
      </c>
      <c r="O45" s="295">
        <v>30</v>
      </c>
      <c r="P45" s="295">
        <v>102</v>
      </c>
      <c r="Q45" s="295"/>
      <c r="R45" s="295">
        <v>0</v>
      </c>
      <c r="S45" s="295">
        <v>0</v>
      </c>
      <c r="T45" s="295">
        <v>0</v>
      </c>
      <c r="U45" s="295"/>
      <c r="V45" s="295">
        <v>0</v>
      </c>
      <c r="W45" s="295">
        <v>0</v>
      </c>
      <c r="X45" s="295">
        <v>0</v>
      </c>
    </row>
    <row r="46" spans="1:24" s="69" customFormat="1" x14ac:dyDescent="0.2">
      <c r="A46" s="106" t="s">
        <v>187</v>
      </c>
      <c r="B46" s="295">
        <v>2</v>
      </c>
      <c r="C46" s="295">
        <v>2</v>
      </c>
      <c r="D46" s="295">
        <v>0</v>
      </c>
      <c r="E46" s="304"/>
      <c r="F46" s="295">
        <v>0</v>
      </c>
      <c r="G46" s="295">
        <v>0</v>
      </c>
      <c r="H46" s="295">
        <v>0</v>
      </c>
      <c r="I46" s="295"/>
      <c r="J46" s="295">
        <v>0</v>
      </c>
      <c r="K46" s="295">
        <v>0</v>
      </c>
      <c r="L46" s="295">
        <v>0</v>
      </c>
      <c r="M46" s="295"/>
      <c r="N46" s="295">
        <v>0</v>
      </c>
      <c r="O46" s="295">
        <v>0</v>
      </c>
      <c r="P46" s="295">
        <v>0</v>
      </c>
      <c r="Q46" s="295"/>
      <c r="R46" s="295">
        <v>0</v>
      </c>
      <c r="S46" s="295">
        <v>0</v>
      </c>
      <c r="T46" s="295">
        <v>0</v>
      </c>
      <c r="U46" s="295"/>
      <c r="V46" s="295">
        <v>2</v>
      </c>
      <c r="W46" s="295">
        <v>2</v>
      </c>
      <c r="X46" s="295">
        <v>0</v>
      </c>
    </row>
    <row r="47" spans="1:24" s="69" customFormat="1" x14ac:dyDescent="0.2">
      <c r="A47" s="106" t="s">
        <v>188</v>
      </c>
      <c r="B47" s="295">
        <v>2</v>
      </c>
      <c r="C47" s="295">
        <v>2</v>
      </c>
      <c r="D47" s="295">
        <v>0</v>
      </c>
      <c r="E47" s="304"/>
      <c r="F47" s="295">
        <v>0</v>
      </c>
      <c r="G47" s="295">
        <v>0</v>
      </c>
      <c r="H47" s="295">
        <v>0</v>
      </c>
      <c r="I47" s="295"/>
      <c r="J47" s="295">
        <v>0</v>
      </c>
      <c r="K47" s="295">
        <v>0</v>
      </c>
      <c r="L47" s="295">
        <v>0</v>
      </c>
      <c r="M47" s="295"/>
      <c r="N47" s="295">
        <v>0</v>
      </c>
      <c r="O47" s="295">
        <v>0</v>
      </c>
      <c r="P47" s="295">
        <v>0</v>
      </c>
      <c r="Q47" s="295"/>
      <c r="R47" s="295">
        <v>0</v>
      </c>
      <c r="S47" s="295">
        <v>0</v>
      </c>
      <c r="T47" s="295">
        <v>0</v>
      </c>
      <c r="U47" s="295"/>
      <c r="V47" s="295">
        <v>2</v>
      </c>
      <c r="W47" s="295">
        <v>2</v>
      </c>
      <c r="X47" s="295">
        <v>0</v>
      </c>
    </row>
    <row r="48" spans="1:24" s="69" customFormat="1" x14ac:dyDescent="0.2">
      <c r="A48" s="106" t="s">
        <v>189</v>
      </c>
      <c r="B48" s="295">
        <v>4</v>
      </c>
      <c r="C48" s="295">
        <v>2</v>
      </c>
      <c r="D48" s="295">
        <v>2</v>
      </c>
      <c r="E48" s="304"/>
      <c r="F48" s="295">
        <v>0</v>
      </c>
      <c r="G48" s="295">
        <v>0</v>
      </c>
      <c r="H48" s="295">
        <v>0</v>
      </c>
      <c r="I48" s="295"/>
      <c r="J48" s="295">
        <v>0</v>
      </c>
      <c r="K48" s="295">
        <v>0</v>
      </c>
      <c r="L48" s="295">
        <v>0</v>
      </c>
      <c r="M48" s="295"/>
      <c r="N48" s="295">
        <v>0</v>
      </c>
      <c r="O48" s="295">
        <v>0</v>
      </c>
      <c r="P48" s="295">
        <v>0</v>
      </c>
      <c r="Q48" s="295"/>
      <c r="R48" s="295">
        <v>0</v>
      </c>
      <c r="S48" s="295">
        <v>0</v>
      </c>
      <c r="T48" s="295">
        <v>0</v>
      </c>
      <c r="U48" s="295"/>
      <c r="V48" s="295">
        <v>4</v>
      </c>
      <c r="W48" s="295">
        <v>2</v>
      </c>
      <c r="X48" s="295">
        <v>2</v>
      </c>
    </row>
    <row r="49" spans="1:25" x14ac:dyDescent="0.2">
      <c r="A49" s="106" t="s">
        <v>94</v>
      </c>
      <c r="B49" s="295">
        <v>294</v>
      </c>
      <c r="C49" s="295">
        <v>73</v>
      </c>
      <c r="D49" s="295">
        <v>221</v>
      </c>
      <c r="E49" s="304"/>
      <c r="F49" s="295">
        <v>208</v>
      </c>
      <c r="G49" s="295">
        <v>52</v>
      </c>
      <c r="H49" s="295">
        <v>156</v>
      </c>
      <c r="I49" s="295"/>
      <c r="J49" s="295">
        <v>20</v>
      </c>
      <c r="K49" s="295">
        <v>6</v>
      </c>
      <c r="L49" s="295">
        <v>14</v>
      </c>
      <c r="M49" s="295"/>
      <c r="N49" s="295">
        <v>63</v>
      </c>
      <c r="O49" s="295">
        <v>15</v>
      </c>
      <c r="P49" s="295">
        <v>48</v>
      </c>
      <c r="Q49" s="295"/>
      <c r="R49" s="295">
        <v>3</v>
      </c>
      <c r="S49" s="295">
        <v>0</v>
      </c>
      <c r="T49" s="295">
        <v>3</v>
      </c>
      <c r="U49" s="295"/>
      <c r="V49" s="295">
        <v>0</v>
      </c>
      <c r="W49" s="295">
        <v>0</v>
      </c>
      <c r="X49" s="295">
        <v>0</v>
      </c>
    </row>
    <row r="50" spans="1:25" s="69" customFormat="1" x14ac:dyDescent="0.2">
      <c r="A50" s="106" t="s">
        <v>95</v>
      </c>
      <c r="B50" s="295">
        <v>4823</v>
      </c>
      <c r="C50" s="295">
        <v>2205</v>
      </c>
      <c r="D50" s="295">
        <v>2618</v>
      </c>
      <c r="E50" s="304"/>
      <c r="F50" s="295">
        <v>705</v>
      </c>
      <c r="G50" s="295">
        <v>270</v>
      </c>
      <c r="H50" s="295">
        <v>435</v>
      </c>
      <c r="I50" s="295"/>
      <c r="J50" s="295">
        <v>81</v>
      </c>
      <c r="K50" s="295">
        <v>37</v>
      </c>
      <c r="L50" s="295">
        <v>44</v>
      </c>
      <c r="M50" s="295"/>
      <c r="N50" s="295">
        <v>2763</v>
      </c>
      <c r="O50" s="295">
        <v>1324</v>
      </c>
      <c r="P50" s="295">
        <v>1439</v>
      </c>
      <c r="Q50" s="295"/>
      <c r="R50" s="295">
        <v>1273</v>
      </c>
      <c r="S50" s="295">
        <v>574</v>
      </c>
      <c r="T50" s="295">
        <v>699</v>
      </c>
      <c r="U50" s="295"/>
      <c r="V50" s="295">
        <v>1</v>
      </c>
      <c r="W50" s="295">
        <v>0</v>
      </c>
      <c r="X50" s="295">
        <v>1</v>
      </c>
      <c r="Y50" s="107"/>
    </row>
    <row r="51" spans="1:25" x14ac:dyDescent="0.2">
      <c r="A51" s="106"/>
      <c r="B51" s="304"/>
      <c r="C51" s="304"/>
      <c r="D51" s="304"/>
      <c r="E51" s="304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</row>
    <row r="52" spans="1:25" x14ac:dyDescent="0.2">
      <c r="A52" s="110" t="s">
        <v>103</v>
      </c>
      <c r="B52" s="294">
        <v>7026</v>
      </c>
      <c r="C52" s="294">
        <v>2699</v>
      </c>
      <c r="D52" s="294">
        <v>4327</v>
      </c>
      <c r="E52" s="305"/>
      <c r="F52" s="294">
        <v>4897</v>
      </c>
      <c r="G52" s="294">
        <v>1831</v>
      </c>
      <c r="H52" s="294">
        <v>3066</v>
      </c>
      <c r="I52" s="294"/>
      <c r="J52" s="294">
        <v>427</v>
      </c>
      <c r="K52" s="294">
        <v>159</v>
      </c>
      <c r="L52" s="294">
        <v>268</v>
      </c>
      <c r="M52" s="294"/>
      <c r="N52" s="294">
        <v>1475</v>
      </c>
      <c r="O52" s="294">
        <v>616</v>
      </c>
      <c r="P52" s="294">
        <v>859</v>
      </c>
      <c r="Q52" s="294"/>
      <c r="R52" s="294">
        <v>224</v>
      </c>
      <c r="S52" s="294">
        <v>93</v>
      </c>
      <c r="T52" s="294">
        <v>131</v>
      </c>
      <c r="U52" s="294"/>
      <c r="V52" s="294">
        <v>3</v>
      </c>
      <c r="W52" s="294">
        <v>0</v>
      </c>
      <c r="X52" s="294">
        <v>3</v>
      </c>
    </row>
    <row r="53" spans="1:25" x14ac:dyDescent="0.2">
      <c r="A53" s="106" t="s">
        <v>70</v>
      </c>
      <c r="B53" s="295">
        <v>1102</v>
      </c>
      <c r="C53" s="295">
        <v>173</v>
      </c>
      <c r="D53" s="295">
        <v>929</v>
      </c>
      <c r="E53" s="304"/>
      <c r="F53" s="295">
        <v>817</v>
      </c>
      <c r="G53" s="295">
        <v>111</v>
      </c>
      <c r="H53" s="295">
        <v>706</v>
      </c>
      <c r="I53" s="295"/>
      <c r="J53" s="295">
        <v>68</v>
      </c>
      <c r="K53" s="295">
        <v>14</v>
      </c>
      <c r="L53" s="295">
        <v>54</v>
      </c>
      <c r="M53" s="295"/>
      <c r="N53" s="295">
        <v>171</v>
      </c>
      <c r="O53" s="295">
        <v>38</v>
      </c>
      <c r="P53" s="295">
        <v>133</v>
      </c>
      <c r="Q53" s="295"/>
      <c r="R53" s="295">
        <v>46</v>
      </c>
      <c r="S53" s="295">
        <v>10</v>
      </c>
      <c r="T53" s="295">
        <v>36</v>
      </c>
      <c r="U53" s="295"/>
      <c r="V53" s="295">
        <v>0</v>
      </c>
      <c r="W53" s="295">
        <v>0</v>
      </c>
      <c r="X53" s="295">
        <v>0</v>
      </c>
    </row>
    <row r="54" spans="1:25" x14ac:dyDescent="0.2">
      <c r="A54" s="106" t="s">
        <v>104</v>
      </c>
      <c r="B54" s="295">
        <v>184</v>
      </c>
      <c r="C54" s="295">
        <v>34</v>
      </c>
      <c r="D54" s="295">
        <v>150</v>
      </c>
      <c r="E54" s="304"/>
      <c r="F54" s="295">
        <v>176</v>
      </c>
      <c r="G54" s="295">
        <v>32</v>
      </c>
      <c r="H54" s="295">
        <v>144</v>
      </c>
      <c r="I54" s="295"/>
      <c r="J54" s="295">
        <v>1</v>
      </c>
      <c r="K54" s="295">
        <v>0</v>
      </c>
      <c r="L54" s="295">
        <v>1</v>
      </c>
      <c r="M54" s="295"/>
      <c r="N54" s="295">
        <v>7</v>
      </c>
      <c r="O54" s="295">
        <v>2</v>
      </c>
      <c r="P54" s="295">
        <v>5</v>
      </c>
      <c r="Q54" s="295"/>
      <c r="R54" s="295">
        <v>0</v>
      </c>
      <c r="S54" s="295">
        <v>0</v>
      </c>
      <c r="T54" s="295">
        <v>0</v>
      </c>
      <c r="U54" s="295"/>
      <c r="V54" s="295">
        <v>0</v>
      </c>
      <c r="W54" s="295">
        <v>0</v>
      </c>
      <c r="X54" s="295">
        <v>0</v>
      </c>
    </row>
    <row r="55" spans="1:25" x14ac:dyDescent="0.2">
      <c r="A55" s="106" t="s">
        <v>105</v>
      </c>
      <c r="B55" s="295">
        <v>12</v>
      </c>
      <c r="C55" s="295">
        <v>1</v>
      </c>
      <c r="D55" s="295">
        <v>11</v>
      </c>
      <c r="E55" s="304"/>
      <c r="F55" s="295">
        <v>10</v>
      </c>
      <c r="G55" s="295">
        <v>0</v>
      </c>
      <c r="H55" s="295">
        <v>10</v>
      </c>
      <c r="I55" s="295"/>
      <c r="J55" s="295">
        <v>0</v>
      </c>
      <c r="K55" s="295">
        <v>0</v>
      </c>
      <c r="L55" s="295">
        <v>0</v>
      </c>
      <c r="M55" s="295"/>
      <c r="N55" s="295">
        <v>2</v>
      </c>
      <c r="O55" s="295">
        <v>1</v>
      </c>
      <c r="P55" s="295">
        <v>1</v>
      </c>
      <c r="Q55" s="295"/>
      <c r="R55" s="295">
        <v>0</v>
      </c>
      <c r="S55" s="295">
        <v>0</v>
      </c>
      <c r="T55" s="295">
        <v>0</v>
      </c>
      <c r="U55" s="295"/>
      <c r="V55" s="295">
        <v>0</v>
      </c>
      <c r="W55" s="295">
        <v>0</v>
      </c>
      <c r="X55" s="295">
        <v>0</v>
      </c>
    </row>
    <row r="56" spans="1:25" x14ac:dyDescent="0.2">
      <c r="A56" s="106" t="s">
        <v>76</v>
      </c>
      <c r="B56" s="295">
        <v>4</v>
      </c>
      <c r="C56" s="295">
        <v>0</v>
      </c>
      <c r="D56" s="295">
        <v>4</v>
      </c>
      <c r="E56" s="304"/>
      <c r="F56" s="295">
        <v>4</v>
      </c>
      <c r="G56" s="295">
        <v>0</v>
      </c>
      <c r="H56" s="295">
        <v>4</v>
      </c>
      <c r="I56" s="295"/>
      <c r="J56" s="295">
        <v>0</v>
      </c>
      <c r="K56" s="295">
        <v>0</v>
      </c>
      <c r="L56" s="295">
        <v>0</v>
      </c>
      <c r="M56" s="295"/>
      <c r="N56" s="295">
        <v>0</v>
      </c>
      <c r="O56" s="295">
        <v>0</v>
      </c>
      <c r="P56" s="295">
        <v>0</v>
      </c>
      <c r="Q56" s="295"/>
      <c r="R56" s="295">
        <v>0</v>
      </c>
      <c r="S56" s="295">
        <v>0</v>
      </c>
      <c r="T56" s="295">
        <v>0</v>
      </c>
      <c r="U56" s="295"/>
      <c r="V56" s="295">
        <v>0</v>
      </c>
      <c r="W56" s="295">
        <v>0</v>
      </c>
      <c r="X56" s="295">
        <v>0</v>
      </c>
    </row>
    <row r="57" spans="1:25" x14ac:dyDescent="0.2">
      <c r="A57" s="106" t="s">
        <v>106</v>
      </c>
      <c r="B57" s="295">
        <v>7</v>
      </c>
      <c r="C57" s="295">
        <v>3</v>
      </c>
      <c r="D57" s="295">
        <v>4</v>
      </c>
      <c r="E57" s="304"/>
      <c r="F57" s="295">
        <v>2</v>
      </c>
      <c r="G57" s="295">
        <v>1</v>
      </c>
      <c r="H57" s="295">
        <v>1</v>
      </c>
      <c r="I57" s="295"/>
      <c r="J57" s="295">
        <v>0</v>
      </c>
      <c r="K57" s="295">
        <v>0</v>
      </c>
      <c r="L57" s="295">
        <v>0</v>
      </c>
      <c r="M57" s="295"/>
      <c r="N57" s="295">
        <v>5</v>
      </c>
      <c r="O57" s="295">
        <v>2</v>
      </c>
      <c r="P57" s="295">
        <v>3</v>
      </c>
      <c r="Q57" s="295"/>
      <c r="R57" s="295">
        <v>0</v>
      </c>
      <c r="S57" s="295">
        <v>0</v>
      </c>
      <c r="T57" s="295">
        <v>0</v>
      </c>
      <c r="U57" s="295"/>
      <c r="V57" s="295">
        <v>0</v>
      </c>
      <c r="W57" s="295">
        <v>0</v>
      </c>
      <c r="X57" s="295">
        <v>0</v>
      </c>
    </row>
    <row r="58" spans="1:25" x14ac:dyDescent="0.2">
      <c r="A58" s="106" t="s">
        <v>77</v>
      </c>
      <c r="B58" s="295">
        <v>2</v>
      </c>
      <c r="C58" s="295">
        <v>0</v>
      </c>
      <c r="D58" s="295">
        <v>2</v>
      </c>
      <c r="E58" s="304"/>
      <c r="F58" s="295">
        <v>2</v>
      </c>
      <c r="G58" s="295">
        <v>0</v>
      </c>
      <c r="H58" s="295">
        <v>2</v>
      </c>
      <c r="I58" s="295"/>
      <c r="J58" s="295">
        <v>0</v>
      </c>
      <c r="K58" s="295">
        <v>0</v>
      </c>
      <c r="L58" s="295">
        <v>0</v>
      </c>
      <c r="M58" s="295"/>
      <c r="N58" s="295">
        <v>0</v>
      </c>
      <c r="O58" s="295">
        <v>0</v>
      </c>
      <c r="P58" s="295">
        <v>0</v>
      </c>
      <c r="Q58" s="295"/>
      <c r="R58" s="295">
        <v>0</v>
      </c>
      <c r="S58" s="295">
        <v>0</v>
      </c>
      <c r="T58" s="295">
        <v>0</v>
      </c>
      <c r="U58" s="295"/>
      <c r="V58" s="295">
        <v>0</v>
      </c>
      <c r="W58" s="295">
        <v>0</v>
      </c>
      <c r="X58" s="295">
        <v>0</v>
      </c>
    </row>
    <row r="59" spans="1:25" x14ac:dyDescent="0.2">
      <c r="A59" s="106" t="s">
        <v>107</v>
      </c>
      <c r="B59" s="295">
        <v>119</v>
      </c>
      <c r="C59" s="295">
        <v>87</v>
      </c>
      <c r="D59" s="295">
        <v>32</v>
      </c>
      <c r="E59" s="304"/>
      <c r="F59" s="295">
        <v>77</v>
      </c>
      <c r="G59" s="295">
        <v>55</v>
      </c>
      <c r="H59" s="295">
        <v>22</v>
      </c>
      <c r="I59" s="295"/>
      <c r="J59" s="295">
        <v>4</v>
      </c>
      <c r="K59" s="295">
        <v>2</v>
      </c>
      <c r="L59" s="295">
        <v>2</v>
      </c>
      <c r="M59" s="295"/>
      <c r="N59" s="295">
        <v>37</v>
      </c>
      <c r="O59" s="295">
        <v>29</v>
      </c>
      <c r="P59" s="295">
        <v>8</v>
      </c>
      <c r="Q59" s="295"/>
      <c r="R59" s="295">
        <v>1</v>
      </c>
      <c r="S59" s="295">
        <v>1</v>
      </c>
      <c r="T59" s="295">
        <v>0</v>
      </c>
      <c r="U59" s="295"/>
      <c r="V59" s="295">
        <v>0</v>
      </c>
      <c r="W59" s="295">
        <v>0</v>
      </c>
      <c r="X59" s="295">
        <v>0</v>
      </c>
    </row>
    <row r="60" spans="1:25" x14ac:dyDescent="0.2">
      <c r="A60" s="106" t="s">
        <v>108</v>
      </c>
      <c r="B60" s="295">
        <v>1078</v>
      </c>
      <c r="C60" s="295">
        <v>1007</v>
      </c>
      <c r="D60" s="295">
        <v>71</v>
      </c>
      <c r="E60" s="304"/>
      <c r="F60" s="295">
        <v>744</v>
      </c>
      <c r="G60" s="295">
        <v>698</v>
      </c>
      <c r="H60" s="295">
        <v>46</v>
      </c>
      <c r="I60" s="295"/>
      <c r="J60" s="295">
        <v>71</v>
      </c>
      <c r="K60" s="295">
        <v>64</v>
      </c>
      <c r="L60" s="295">
        <v>7</v>
      </c>
      <c r="M60" s="295"/>
      <c r="N60" s="295">
        <v>239</v>
      </c>
      <c r="O60" s="295">
        <v>222</v>
      </c>
      <c r="P60" s="295">
        <v>17</v>
      </c>
      <c r="Q60" s="295"/>
      <c r="R60" s="295">
        <v>24</v>
      </c>
      <c r="S60" s="295">
        <v>23</v>
      </c>
      <c r="T60" s="295">
        <v>1</v>
      </c>
      <c r="U60" s="295"/>
      <c r="V60" s="295">
        <v>0</v>
      </c>
      <c r="W60" s="295">
        <v>0</v>
      </c>
      <c r="X60" s="295">
        <v>0</v>
      </c>
    </row>
    <row r="61" spans="1:25" x14ac:dyDescent="0.2">
      <c r="A61" s="106" t="s">
        <v>109</v>
      </c>
      <c r="B61" s="295">
        <v>603</v>
      </c>
      <c r="C61" s="295">
        <v>503</v>
      </c>
      <c r="D61" s="295">
        <v>100</v>
      </c>
      <c r="E61" s="304"/>
      <c r="F61" s="295">
        <v>383</v>
      </c>
      <c r="G61" s="295">
        <v>324</v>
      </c>
      <c r="H61" s="295">
        <v>59</v>
      </c>
      <c r="I61" s="295"/>
      <c r="J61" s="295">
        <v>30</v>
      </c>
      <c r="K61" s="295">
        <v>23</v>
      </c>
      <c r="L61" s="295">
        <v>7</v>
      </c>
      <c r="M61" s="295"/>
      <c r="N61" s="295">
        <v>166</v>
      </c>
      <c r="O61" s="295">
        <v>133</v>
      </c>
      <c r="P61" s="295">
        <v>33</v>
      </c>
      <c r="Q61" s="295"/>
      <c r="R61" s="295">
        <v>24</v>
      </c>
      <c r="S61" s="295">
        <v>23</v>
      </c>
      <c r="T61" s="295">
        <v>1</v>
      </c>
      <c r="U61" s="295"/>
      <c r="V61" s="295">
        <v>0</v>
      </c>
      <c r="W61" s="295">
        <v>0</v>
      </c>
      <c r="X61" s="295">
        <v>0</v>
      </c>
    </row>
    <row r="62" spans="1:25" x14ac:dyDescent="0.2">
      <c r="A62" s="106" t="s">
        <v>110</v>
      </c>
      <c r="B62" s="295">
        <v>2313</v>
      </c>
      <c r="C62" s="295">
        <v>558</v>
      </c>
      <c r="D62" s="295">
        <v>1755</v>
      </c>
      <c r="E62" s="304"/>
      <c r="F62" s="295">
        <v>1627</v>
      </c>
      <c r="G62" s="295">
        <v>385</v>
      </c>
      <c r="H62" s="295">
        <v>1242</v>
      </c>
      <c r="I62" s="295"/>
      <c r="J62" s="295">
        <v>160</v>
      </c>
      <c r="K62" s="295">
        <v>42</v>
      </c>
      <c r="L62" s="295">
        <v>118</v>
      </c>
      <c r="M62" s="295"/>
      <c r="N62" s="295">
        <v>450</v>
      </c>
      <c r="O62" s="295">
        <v>105</v>
      </c>
      <c r="P62" s="295">
        <v>345</v>
      </c>
      <c r="Q62" s="295"/>
      <c r="R62" s="295">
        <v>76</v>
      </c>
      <c r="S62" s="295">
        <v>26</v>
      </c>
      <c r="T62" s="295">
        <v>50</v>
      </c>
      <c r="U62" s="295"/>
      <c r="V62" s="295">
        <v>0</v>
      </c>
      <c r="W62" s="295">
        <v>0</v>
      </c>
      <c r="X62" s="295">
        <v>0</v>
      </c>
    </row>
    <row r="63" spans="1:25" x14ac:dyDescent="0.2">
      <c r="A63" s="106" t="s">
        <v>71</v>
      </c>
      <c r="B63" s="295">
        <v>906</v>
      </c>
      <c r="C63" s="295">
        <v>98</v>
      </c>
      <c r="D63" s="295">
        <v>808</v>
      </c>
      <c r="E63" s="304"/>
      <c r="F63" s="295">
        <v>615</v>
      </c>
      <c r="G63" s="295">
        <v>63</v>
      </c>
      <c r="H63" s="295">
        <v>552</v>
      </c>
      <c r="I63" s="295"/>
      <c r="J63" s="295">
        <v>35</v>
      </c>
      <c r="K63" s="295">
        <v>6</v>
      </c>
      <c r="L63" s="295">
        <v>29</v>
      </c>
      <c r="M63" s="295"/>
      <c r="N63" s="295">
        <v>215</v>
      </c>
      <c r="O63" s="295">
        <v>22</v>
      </c>
      <c r="P63" s="295">
        <v>193</v>
      </c>
      <c r="Q63" s="295"/>
      <c r="R63" s="295">
        <v>38</v>
      </c>
      <c r="S63" s="295">
        <v>7</v>
      </c>
      <c r="T63" s="295">
        <v>31</v>
      </c>
      <c r="U63" s="295"/>
      <c r="V63" s="295">
        <v>3</v>
      </c>
      <c r="W63" s="295">
        <v>0</v>
      </c>
      <c r="X63" s="295">
        <v>3</v>
      </c>
    </row>
    <row r="64" spans="1:25" x14ac:dyDescent="0.2">
      <c r="A64" s="106" t="s">
        <v>124</v>
      </c>
      <c r="B64" s="295">
        <v>341</v>
      </c>
      <c r="C64" s="295">
        <v>48</v>
      </c>
      <c r="D64" s="295">
        <v>293</v>
      </c>
      <c r="E64" s="304"/>
      <c r="F64" s="295">
        <v>196</v>
      </c>
      <c r="G64" s="295">
        <v>28</v>
      </c>
      <c r="H64" s="295">
        <v>168</v>
      </c>
      <c r="I64" s="295"/>
      <c r="J64" s="295">
        <v>45</v>
      </c>
      <c r="K64" s="295">
        <v>6</v>
      </c>
      <c r="L64" s="295">
        <v>39</v>
      </c>
      <c r="M64" s="295"/>
      <c r="N64" s="295">
        <v>93</v>
      </c>
      <c r="O64" s="295">
        <v>13</v>
      </c>
      <c r="P64" s="295">
        <v>80</v>
      </c>
      <c r="Q64" s="295"/>
      <c r="R64" s="295">
        <v>7</v>
      </c>
      <c r="S64" s="295">
        <v>1</v>
      </c>
      <c r="T64" s="295">
        <v>6</v>
      </c>
      <c r="U64" s="295"/>
      <c r="V64" s="295">
        <v>0</v>
      </c>
      <c r="W64" s="295">
        <v>0</v>
      </c>
      <c r="X64" s="295">
        <v>0</v>
      </c>
    </row>
    <row r="65" spans="1:24" ht="13.5" thickBot="1" x14ac:dyDescent="0.25">
      <c r="A65" s="111" t="s">
        <v>56</v>
      </c>
      <c r="B65" s="296">
        <v>355</v>
      </c>
      <c r="C65" s="296">
        <v>187</v>
      </c>
      <c r="D65" s="296">
        <v>168</v>
      </c>
      <c r="E65" s="306"/>
      <c r="F65" s="296">
        <v>244</v>
      </c>
      <c r="G65" s="296">
        <v>134</v>
      </c>
      <c r="H65" s="296">
        <v>110</v>
      </c>
      <c r="I65" s="296"/>
      <c r="J65" s="296">
        <v>13</v>
      </c>
      <c r="K65" s="296">
        <v>2</v>
      </c>
      <c r="L65" s="296">
        <v>11</v>
      </c>
      <c r="M65" s="296"/>
      <c r="N65" s="296">
        <v>90</v>
      </c>
      <c r="O65" s="296">
        <v>49</v>
      </c>
      <c r="P65" s="296">
        <v>41</v>
      </c>
      <c r="Q65" s="296"/>
      <c r="R65" s="296">
        <v>8</v>
      </c>
      <c r="S65" s="296">
        <v>2</v>
      </c>
      <c r="T65" s="296">
        <v>6</v>
      </c>
      <c r="U65" s="296"/>
      <c r="V65" s="296">
        <v>0</v>
      </c>
      <c r="W65" s="296">
        <v>0</v>
      </c>
      <c r="X65" s="296">
        <v>0</v>
      </c>
    </row>
    <row r="66" spans="1:24" x14ac:dyDescent="0.2">
      <c r="A66" s="388" t="s">
        <v>233</v>
      </c>
      <c r="B66" s="388"/>
      <c r="C66" s="388"/>
      <c r="D66" s="388"/>
      <c r="E66" s="388"/>
      <c r="F66" s="388"/>
      <c r="G66" s="388"/>
      <c r="H66" s="388"/>
      <c r="I66" s="388"/>
      <c r="J66" s="388"/>
      <c r="K66" s="388"/>
      <c r="L66" s="388"/>
      <c r="M66" s="388"/>
      <c r="N66" s="388"/>
      <c r="O66" s="388"/>
      <c r="P66" s="388"/>
      <c r="Q66" s="388"/>
      <c r="R66" s="388"/>
      <c r="S66" s="388"/>
      <c r="T66" s="388"/>
      <c r="U66" s="388"/>
      <c r="V66" s="388"/>
      <c r="W66" s="388"/>
      <c r="X66" s="388"/>
    </row>
    <row r="67" spans="1:24" x14ac:dyDescent="0.2">
      <c r="A67" s="339" t="s">
        <v>232</v>
      </c>
      <c r="B67" s="339"/>
      <c r="C67" s="339"/>
      <c r="D67" s="339"/>
      <c r="E67" s="339"/>
      <c r="F67" s="339"/>
      <c r="G67" s="339"/>
      <c r="H67" s="339"/>
      <c r="I67" s="339"/>
      <c r="J67" s="339"/>
      <c r="K67" s="339"/>
      <c r="L67" s="339"/>
      <c r="M67" s="339"/>
      <c r="N67" s="339"/>
      <c r="O67" s="339"/>
      <c r="P67" s="339"/>
      <c r="Q67" s="339"/>
      <c r="R67" s="339"/>
      <c r="S67" s="339"/>
      <c r="T67" s="339"/>
      <c r="U67" s="339"/>
      <c r="V67" s="339"/>
      <c r="W67" s="339"/>
      <c r="X67" s="339"/>
    </row>
  </sheetData>
  <sortState ref="R20:T21">
    <sortCondition descending="1" ref="R20"/>
  </sortState>
  <mergeCells count="14">
    <mergeCell ref="A67:X67"/>
    <mergeCell ref="A1:X1"/>
    <mergeCell ref="A66:X66"/>
    <mergeCell ref="V7:X7"/>
    <mergeCell ref="A2:X2"/>
    <mergeCell ref="A3:X3"/>
    <mergeCell ref="A4:X4"/>
    <mergeCell ref="A5:X5"/>
    <mergeCell ref="A7:A8"/>
    <mergeCell ref="B7:D7"/>
    <mergeCell ref="F7:H7"/>
    <mergeCell ref="J7:L7"/>
    <mergeCell ref="N7:P7"/>
    <mergeCell ref="R7:T7"/>
  </mergeCells>
  <hyperlinks>
    <hyperlink ref="Z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7"/>
  <sheetViews>
    <sheetView showGridLines="0" zoomScaleNormal="100" workbookViewId="0">
      <selection activeCell="AD8" sqref="AD8"/>
    </sheetView>
  </sheetViews>
  <sheetFormatPr baseColWidth="10" defaultRowHeight="12.75" x14ac:dyDescent="0.2"/>
  <cols>
    <col min="1" max="1" width="15" style="18" bestFit="1" customWidth="1"/>
    <col min="2" max="2" width="8.140625" style="19" bestFit="1" customWidth="1"/>
    <col min="3" max="3" width="7.140625" style="19" bestFit="1" customWidth="1"/>
    <col min="4" max="4" width="7.5703125" style="19" bestFit="1" customWidth="1"/>
    <col min="5" max="5" width="10" style="19" bestFit="1" customWidth="1"/>
    <col min="6" max="6" width="7.85546875" style="19" bestFit="1" customWidth="1"/>
    <col min="7" max="7" width="7.5703125" style="19" bestFit="1" customWidth="1"/>
    <col min="8" max="8" width="7.7109375" style="19" bestFit="1" customWidth="1"/>
    <col min="9" max="9" width="5.7109375" style="19" bestFit="1" customWidth="1"/>
    <col min="10" max="10" width="8.85546875" style="19" bestFit="1" customWidth="1"/>
    <col min="11" max="11" width="7.140625" style="19" bestFit="1" customWidth="1"/>
    <col min="12" max="12" width="7.28515625" style="19" bestFit="1" customWidth="1"/>
    <col min="13" max="13" width="8.85546875" style="19" bestFit="1" customWidth="1"/>
    <col min="14" max="14" width="8.85546875" style="5" bestFit="1" customWidth="1"/>
    <col min="15" max="15" width="8.85546875" style="20" bestFit="1" customWidth="1"/>
    <col min="16" max="16" width="10.5703125" style="20" bestFit="1" customWidth="1"/>
    <col min="17" max="17" width="8.140625" style="20" bestFit="1" customWidth="1"/>
    <col min="18" max="18" width="10.42578125" style="20" bestFit="1" customWidth="1"/>
    <col min="19" max="19" width="11.28515625" style="20" bestFit="1" customWidth="1"/>
    <col min="20" max="21" width="7.7109375" style="20" bestFit="1" customWidth="1"/>
    <col min="22" max="22" width="9.140625" style="20" bestFit="1" customWidth="1"/>
    <col min="23" max="23" width="10" style="20" customWidth="1"/>
    <col min="24" max="24" width="8.42578125" style="20" bestFit="1" customWidth="1"/>
    <col min="25" max="25" width="8.7109375" style="20" bestFit="1" customWidth="1"/>
    <col min="26" max="26" width="10.85546875" style="20" bestFit="1" customWidth="1"/>
    <col min="27" max="27" width="9.85546875" style="20" bestFit="1" customWidth="1"/>
    <col min="28" max="28" width="8.140625" style="20" bestFit="1" customWidth="1"/>
    <col min="29" max="29" width="11.140625" style="20" bestFit="1" customWidth="1"/>
    <col min="30" max="259" width="11.42578125" style="20"/>
    <col min="260" max="260" width="18.140625" style="20" customWidth="1"/>
    <col min="261" max="261" width="6.42578125" style="20" bestFit="1" customWidth="1"/>
    <col min="262" max="262" width="6.5703125" style="20" customWidth="1"/>
    <col min="263" max="263" width="9.7109375" style="20" customWidth="1"/>
    <col min="264" max="264" width="7.5703125" style="20" customWidth="1"/>
    <col min="265" max="265" width="6.42578125" style="20" customWidth="1"/>
    <col min="266" max="266" width="6" style="20" customWidth="1"/>
    <col min="267" max="267" width="5.7109375" style="20" customWidth="1"/>
    <col min="268" max="268" width="5.85546875" style="20" customWidth="1"/>
    <col min="269" max="270" width="6.5703125" style="20" customWidth="1"/>
    <col min="271" max="271" width="7.28515625" style="20" customWidth="1"/>
    <col min="272" max="272" width="9" style="20" customWidth="1"/>
    <col min="273" max="273" width="7" style="20" customWidth="1"/>
    <col min="274" max="515" width="11.42578125" style="20"/>
    <col min="516" max="516" width="18.140625" style="20" customWidth="1"/>
    <col min="517" max="517" width="6.42578125" style="20" bestFit="1" customWidth="1"/>
    <col min="518" max="518" width="6.5703125" style="20" customWidth="1"/>
    <col min="519" max="519" width="9.7109375" style="20" customWidth="1"/>
    <col min="520" max="520" width="7.5703125" style="20" customWidth="1"/>
    <col min="521" max="521" width="6.42578125" style="20" customWidth="1"/>
    <col min="522" max="522" width="6" style="20" customWidth="1"/>
    <col min="523" max="523" width="5.7109375" style="20" customWidth="1"/>
    <col min="524" max="524" width="5.85546875" style="20" customWidth="1"/>
    <col min="525" max="526" width="6.5703125" style="20" customWidth="1"/>
    <col min="527" max="527" width="7.28515625" style="20" customWidth="1"/>
    <col min="528" max="528" width="9" style="20" customWidth="1"/>
    <col min="529" max="529" width="7" style="20" customWidth="1"/>
    <col min="530" max="771" width="11.42578125" style="20"/>
    <col min="772" max="772" width="18.140625" style="20" customWidth="1"/>
    <col min="773" max="773" width="6.42578125" style="20" bestFit="1" customWidth="1"/>
    <col min="774" max="774" width="6.5703125" style="20" customWidth="1"/>
    <col min="775" max="775" width="9.7109375" style="20" customWidth="1"/>
    <col min="776" max="776" width="7.5703125" style="20" customWidth="1"/>
    <col min="777" max="777" width="6.42578125" style="20" customWidth="1"/>
    <col min="778" max="778" width="6" style="20" customWidth="1"/>
    <col min="779" max="779" width="5.7109375" style="20" customWidth="1"/>
    <col min="780" max="780" width="5.85546875" style="20" customWidth="1"/>
    <col min="781" max="782" width="6.5703125" style="20" customWidth="1"/>
    <col min="783" max="783" width="7.28515625" style="20" customWidth="1"/>
    <col min="784" max="784" width="9" style="20" customWidth="1"/>
    <col min="785" max="785" width="7" style="20" customWidth="1"/>
    <col min="786" max="1027" width="11.42578125" style="20"/>
    <col min="1028" max="1028" width="18.140625" style="20" customWidth="1"/>
    <col min="1029" max="1029" width="6.42578125" style="20" bestFit="1" customWidth="1"/>
    <col min="1030" max="1030" width="6.5703125" style="20" customWidth="1"/>
    <col min="1031" max="1031" width="9.7109375" style="20" customWidth="1"/>
    <col min="1032" max="1032" width="7.5703125" style="20" customWidth="1"/>
    <col min="1033" max="1033" width="6.42578125" style="20" customWidth="1"/>
    <col min="1034" max="1034" width="6" style="20" customWidth="1"/>
    <col min="1035" max="1035" width="5.7109375" style="20" customWidth="1"/>
    <col min="1036" max="1036" width="5.85546875" style="20" customWidth="1"/>
    <col min="1037" max="1038" width="6.5703125" style="20" customWidth="1"/>
    <col min="1039" max="1039" width="7.28515625" style="20" customWidth="1"/>
    <col min="1040" max="1040" width="9" style="20" customWidth="1"/>
    <col min="1041" max="1041" width="7" style="20" customWidth="1"/>
    <col min="1042" max="1283" width="11.42578125" style="20"/>
    <col min="1284" max="1284" width="18.140625" style="20" customWidth="1"/>
    <col min="1285" max="1285" width="6.42578125" style="20" bestFit="1" customWidth="1"/>
    <col min="1286" max="1286" width="6.5703125" style="20" customWidth="1"/>
    <col min="1287" max="1287" width="9.7109375" style="20" customWidth="1"/>
    <col min="1288" max="1288" width="7.5703125" style="20" customWidth="1"/>
    <col min="1289" max="1289" width="6.42578125" style="20" customWidth="1"/>
    <col min="1290" max="1290" width="6" style="20" customWidth="1"/>
    <col min="1291" max="1291" width="5.7109375" style="20" customWidth="1"/>
    <col min="1292" max="1292" width="5.85546875" style="20" customWidth="1"/>
    <col min="1293" max="1294" width="6.5703125" style="20" customWidth="1"/>
    <col min="1295" max="1295" width="7.28515625" style="20" customWidth="1"/>
    <col min="1296" max="1296" width="9" style="20" customWidth="1"/>
    <col min="1297" max="1297" width="7" style="20" customWidth="1"/>
    <col min="1298" max="1539" width="11.42578125" style="20"/>
    <col min="1540" max="1540" width="18.140625" style="20" customWidth="1"/>
    <col min="1541" max="1541" width="6.42578125" style="20" bestFit="1" customWidth="1"/>
    <col min="1542" max="1542" width="6.5703125" style="20" customWidth="1"/>
    <col min="1543" max="1543" width="9.7109375" style="20" customWidth="1"/>
    <col min="1544" max="1544" width="7.5703125" style="20" customWidth="1"/>
    <col min="1545" max="1545" width="6.42578125" style="20" customWidth="1"/>
    <col min="1546" max="1546" width="6" style="20" customWidth="1"/>
    <col min="1547" max="1547" width="5.7109375" style="20" customWidth="1"/>
    <col min="1548" max="1548" width="5.85546875" style="20" customWidth="1"/>
    <col min="1549" max="1550" width="6.5703125" style="20" customWidth="1"/>
    <col min="1551" max="1551" width="7.28515625" style="20" customWidth="1"/>
    <col min="1552" max="1552" width="9" style="20" customWidth="1"/>
    <col min="1553" max="1553" width="7" style="20" customWidth="1"/>
    <col min="1554" max="1795" width="11.42578125" style="20"/>
    <col min="1796" max="1796" width="18.140625" style="20" customWidth="1"/>
    <col min="1797" max="1797" width="6.42578125" style="20" bestFit="1" customWidth="1"/>
    <col min="1798" max="1798" width="6.5703125" style="20" customWidth="1"/>
    <col min="1799" max="1799" width="9.7109375" style="20" customWidth="1"/>
    <col min="1800" max="1800" width="7.5703125" style="20" customWidth="1"/>
    <col min="1801" max="1801" width="6.42578125" style="20" customWidth="1"/>
    <col min="1802" max="1802" width="6" style="20" customWidth="1"/>
    <col min="1803" max="1803" width="5.7109375" style="20" customWidth="1"/>
    <col min="1804" max="1804" width="5.85546875" style="20" customWidth="1"/>
    <col min="1805" max="1806" width="6.5703125" style="20" customWidth="1"/>
    <col min="1807" max="1807" width="7.28515625" style="20" customWidth="1"/>
    <col min="1808" max="1808" width="9" style="20" customWidth="1"/>
    <col min="1809" max="1809" width="7" style="20" customWidth="1"/>
    <col min="1810" max="2051" width="11.42578125" style="20"/>
    <col min="2052" max="2052" width="18.140625" style="20" customWidth="1"/>
    <col min="2053" max="2053" width="6.42578125" style="20" bestFit="1" customWidth="1"/>
    <col min="2054" max="2054" width="6.5703125" style="20" customWidth="1"/>
    <col min="2055" max="2055" width="9.7109375" style="20" customWidth="1"/>
    <col min="2056" max="2056" width="7.5703125" style="20" customWidth="1"/>
    <col min="2057" max="2057" width="6.42578125" style="20" customWidth="1"/>
    <col min="2058" max="2058" width="6" style="20" customWidth="1"/>
    <col min="2059" max="2059" width="5.7109375" style="20" customWidth="1"/>
    <col min="2060" max="2060" width="5.85546875" style="20" customWidth="1"/>
    <col min="2061" max="2062" width="6.5703125" style="20" customWidth="1"/>
    <col min="2063" max="2063" width="7.28515625" style="20" customWidth="1"/>
    <col min="2064" max="2064" width="9" style="20" customWidth="1"/>
    <col min="2065" max="2065" width="7" style="20" customWidth="1"/>
    <col min="2066" max="2307" width="11.42578125" style="20"/>
    <col min="2308" max="2308" width="18.140625" style="20" customWidth="1"/>
    <col min="2309" max="2309" width="6.42578125" style="20" bestFit="1" customWidth="1"/>
    <col min="2310" max="2310" width="6.5703125" style="20" customWidth="1"/>
    <col min="2311" max="2311" width="9.7109375" style="20" customWidth="1"/>
    <col min="2312" max="2312" width="7.5703125" style="20" customWidth="1"/>
    <col min="2313" max="2313" width="6.42578125" style="20" customWidth="1"/>
    <col min="2314" max="2314" width="6" style="20" customWidth="1"/>
    <col min="2315" max="2315" width="5.7109375" style="20" customWidth="1"/>
    <col min="2316" max="2316" width="5.85546875" style="20" customWidth="1"/>
    <col min="2317" max="2318" width="6.5703125" style="20" customWidth="1"/>
    <col min="2319" max="2319" width="7.28515625" style="20" customWidth="1"/>
    <col min="2320" max="2320" width="9" style="20" customWidth="1"/>
    <col min="2321" max="2321" width="7" style="20" customWidth="1"/>
    <col min="2322" max="2563" width="11.42578125" style="20"/>
    <col min="2564" max="2564" width="18.140625" style="20" customWidth="1"/>
    <col min="2565" max="2565" width="6.42578125" style="20" bestFit="1" customWidth="1"/>
    <col min="2566" max="2566" width="6.5703125" style="20" customWidth="1"/>
    <col min="2567" max="2567" width="9.7109375" style="20" customWidth="1"/>
    <col min="2568" max="2568" width="7.5703125" style="20" customWidth="1"/>
    <col min="2569" max="2569" width="6.42578125" style="20" customWidth="1"/>
    <col min="2570" max="2570" width="6" style="20" customWidth="1"/>
    <col min="2571" max="2571" width="5.7109375" style="20" customWidth="1"/>
    <col min="2572" max="2572" width="5.85546875" style="20" customWidth="1"/>
    <col min="2573" max="2574" width="6.5703125" style="20" customWidth="1"/>
    <col min="2575" max="2575" width="7.28515625" style="20" customWidth="1"/>
    <col min="2576" max="2576" width="9" style="20" customWidth="1"/>
    <col min="2577" max="2577" width="7" style="20" customWidth="1"/>
    <col min="2578" max="2819" width="11.42578125" style="20"/>
    <col min="2820" max="2820" width="18.140625" style="20" customWidth="1"/>
    <col min="2821" max="2821" width="6.42578125" style="20" bestFit="1" customWidth="1"/>
    <col min="2822" max="2822" width="6.5703125" style="20" customWidth="1"/>
    <col min="2823" max="2823" width="9.7109375" style="20" customWidth="1"/>
    <col min="2824" max="2824" width="7.5703125" style="20" customWidth="1"/>
    <col min="2825" max="2825" width="6.42578125" style="20" customWidth="1"/>
    <col min="2826" max="2826" width="6" style="20" customWidth="1"/>
    <col min="2827" max="2827" width="5.7109375" style="20" customWidth="1"/>
    <col min="2828" max="2828" width="5.85546875" style="20" customWidth="1"/>
    <col min="2829" max="2830" width="6.5703125" style="20" customWidth="1"/>
    <col min="2831" max="2831" width="7.28515625" style="20" customWidth="1"/>
    <col min="2832" max="2832" width="9" style="20" customWidth="1"/>
    <col min="2833" max="2833" width="7" style="20" customWidth="1"/>
    <col min="2834" max="3075" width="11.42578125" style="20"/>
    <col min="3076" max="3076" width="18.140625" style="20" customWidth="1"/>
    <col min="3077" max="3077" width="6.42578125" style="20" bestFit="1" customWidth="1"/>
    <col min="3078" max="3078" width="6.5703125" style="20" customWidth="1"/>
    <col min="3079" max="3079" width="9.7109375" style="20" customWidth="1"/>
    <col min="3080" max="3080" width="7.5703125" style="20" customWidth="1"/>
    <col min="3081" max="3081" width="6.42578125" style="20" customWidth="1"/>
    <col min="3082" max="3082" width="6" style="20" customWidth="1"/>
    <col min="3083" max="3083" width="5.7109375" style="20" customWidth="1"/>
    <col min="3084" max="3084" width="5.85546875" style="20" customWidth="1"/>
    <col min="3085" max="3086" width="6.5703125" style="20" customWidth="1"/>
    <col min="3087" max="3087" width="7.28515625" style="20" customWidth="1"/>
    <col min="3088" max="3088" width="9" style="20" customWidth="1"/>
    <col min="3089" max="3089" width="7" style="20" customWidth="1"/>
    <col min="3090" max="3331" width="11.42578125" style="20"/>
    <col min="3332" max="3332" width="18.140625" style="20" customWidth="1"/>
    <col min="3333" max="3333" width="6.42578125" style="20" bestFit="1" customWidth="1"/>
    <col min="3334" max="3334" width="6.5703125" style="20" customWidth="1"/>
    <col min="3335" max="3335" width="9.7109375" style="20" customWidth="1"/>
    <col min="3336" max="3336" width="7.5703125" style="20" customWidth="1"/>
    <col min="3337" max="3337" width="6.42578125" style="20" customWidth="1"/>
    <col min="3338" max="3338" width="6" style="20" customWidth="1"/>
    <col min="3339" max="3339" width="5.7109375" style="20" customWidth="1"/>
    <col min="3340" max="3340" width="5.85546875" style="20" customWidth="1"/>
    <col min="3341" max="3342" width="6.5703125" style="20" customWidth="1"/>
    <col min="3343" max="3343" width="7.28515625" style="20" customWidth="1"/>
    <col min="3344" max="3344" width="9" style="20" customWidth="1"/>
    <col min="3345" max="3345" width="7" style="20" customWidth="1"/>
    <col min="3346" max="3587" width="11.42578125" style="20"/>
    <col min="3588" max="3588" width="18.140625" style="20" customWidth="1"/>
    <col min="3589" max="3589" width="6.42578125" style="20" bestFit="1" customWidth="1"/>
    <col min="3590" max="3590" width="6.5703125" style="20" customWidth="1"/>
    <col min="3591" max="3591" width="9.7109375" style="20" customWidth="1"/>
    <col min="3592" max="3592" width="7.5703125" style="20" customWidth="1"/>
    <col min="3593" max="3593" width="6.42578125" style="20" customWidth="1"/>
    <col min="3594" max="3594" width="6" style="20" customWidth="1"/>
    <col min="3595" max="3595" width="5.7109375" style="20" customWidth="1"/>
    <col min="3596" max="3596" width="5.85546875" style="20" customWidth="1"/>
    <col min="3597" max="3598" width="6.5703125" style="20" customWidth="1"/>
    <col min="3599" max="3599" width="7.28515625" style="20" customWidth="1"/>
    <col min="3600" max="3600" width="9" style="20" customWidth="1"/>
    <col min="3601" max="3601" width="7" style="20" customWidth="1"/>
    <col min="3602" max="3843" width="11.42578125" style="20"/>
    <col min="3844" max="3844" width="18.140625" style="20" customWidth="1"/>
    <col min="3845" max="3845" width="6.42578125" style="20" bestFit="1" customWidth="1"/>
    <col min="3846" max="3846" width="6.5703125" style="20" customWidth="1"/>
    <col min="3847" max="3847" width="9.7109375" style="20" customWidth="1"/>
    <col min="3848" max="3848" width="7.5703125" style="20" customWidth="1"/>
    <col min="3849" max="3849" width="6.42578125" style="20" customWidth="1"/>
    <col min="3850" max="3850" width="6" style="20" customWidth="1"/>
    <col min="3851" max="3851" width="5.7109375" style="20" customWidth="1"/>
    <col min="3852" max="3852" width="5.85546875" style="20" customWidth="1"/>
    <col min="3853" max="3854" width="6.5703125" style="20" customWidth="1"/>
    <col min="3855" max="3855" width="7.28515625" style="20" customWidth="1"/>
    <col min="3856" max="3856" width="9" style="20" customWidth="1"/>
    <col min="3857" max="3857" width="7" style="20" customWidth="1"/>
    <col min="3858" max="4099" width="11.42578125" style="20"/>
    <col min="4100" max="4100" width="18.140625" style="20" customWidth="1"/>
    <col min="4101" max="4101" width="6.42578125" style="20" bestFit="1" customWidth="1"/>
    <col min="4102" max="4102" width="6.5703125" style="20" customWidth="1"/>
    <col min="4103" max="4103" width="9.7109375" style="20" customWidth="1"/>
    <col min="4104" max="4104" width="7.5703125" style="20" customWidth="1"/>
    <col min="4105" max="4105" width="6.42578125" style="20" customWidth="1"/>
    <col min="4106" max="4106" width="6" style="20" customWidth="1"/>
    <col min="4107" max="4107" width="5.7109375" style="20" customWidth="1"/>
    <col min="4108" max="4108" width="5.85546875" style="20" customWidth="1"/>
    <col min="4109" max="4110" width="6.5703125" style="20" customWidth="1"/>
    <col min="4111" max="4111" width="7.28515625" style="20" customWidth="1"/>
    <col min="4112" max="4112" width="9" style="20" customWidth="1"/>
    <col min="4113" max="4113" width="7" style="20" customWidth="1"/>
    <col min="4114" max="4355" width="11.42578125" style="20"/>
    <col min="4356" max="4356" width="18.140625" style="20" customWidth="1"/>
    <col min="4357" max="4357" width="6.42578125" style="20" bestFit="1" customWidth="1"/>
    <col min="4358" max="4358" width="6.5703125" style="20" customWidth="1"/>
    <col min="4359" max="4359" width="9.7109375" style="20" customWidth="1"/>
    <col min="4360" max="4360" width="7.5703125" style="20" customWidth="1"/>
    <col min="4361" max="4361" width="6.42578125" style="20" customWidth="1"/>
    <col min="4362" max="4362" width="6" style="20" customWidth="1"/>
    <col min="4363" max="4363" width="5.7109375" style="20" customWidth="1"/>
    <col min="4364" max="4364" width="5.85546875" style="20" customWidth="1"/>
    <col min="4365" max="4366" width="6.5703125" style="20" customWidth="1"/>
    <col min="4367" max="4367" width="7.28515625" style="20" customWidth="1"/>
    <col min="4368" max="4368" width="9" style="20" customWidth="1"/>
    <col min="4369" max="4369" width="7" style="20" customWidth="1"/>
    <col min="4370" max="4611" width="11.42578125" style="20"/>
    <col min="4612" max="4612" width="18.140625" style="20" customWidth="1"/>
    <col min="4613" max="4613" width="6.42578125" style="20" bestFit="1" customWidth="1"/>
    <col min="4614" max="4614" width="6.5703125" style="20" customWidth="1"/>
    <col min="4615" max="4615" width="9.7109375" style="20" customWidth="1"/>
    <col min="4616" max="4616" width="7.5703125" style="20" customWidth="1"/>
    <col min="4617" max="4617" width="6.42578125" style="20" customWidth="1"/>
    <col min="4618" max="4618" width="6" style="20" customWidth="1"/>
    <col min="4619" max="4619" width="5.7109375" style="20" customWidth="1"/>
    <col min="4620" max="4620" width="5.85546875" style="20" customWidth="1"/>
    <col min="4621" max="4622" width="6.5703125" style="20" customWidth="1"/>
    <col min="4623" max="4623" width="7.28515625" style="20" customWidth="1"/>
    <col min="4624" max="4624" width="9" style="20" customWidth="1"/>
    <col min="4625" max="4625" width="7" style="20" customWidth="1"/>
    <col min="4626" max="4867" width="11.42578125" style="20"/>
    <col min="4868" max="4868" width="18.140625" style="20" customWidth="1"/>
    <col min="4869" max="4869" width="6.42578125" style="20" bestFit="1" customWidth="1"/>
    <col min="4870" max="4870" width="6.5703125" style="20" customWidth="1"/>
    <col min="4871" max="4871" width="9.7109375" style="20" customWidth="1"/>
    <col min="4872" max="4872" width="7.5703125" style="20" customWidth="1"/>
    <col min="4873" max="4873" width="6.42578125" style="20" customWidth="1"/>
    <col min="4874" max="4874" width="6" style="20" customWidth="1"/>
    <col min="4875" max="4875" width="5.7109375" style="20" customWidth="1"/>
    <col min="4876" max="4876" width="5.85546875" style="20" customWidth="1"/>
    <col min="4877" max="4878" width="6.5703125" style="20" customWidth="1"/>
    <col min="4879" max="4879" width="7.28515625" style="20" customWidth="1"/>
    <col min="4880" max="4880" width="9" style="20" customWidth="1"/>
    <col min="4881" max="4881" width="7" style="20" customWidth="1"/>
    <col min="4882" max="5123" width="11.42578125" style="20"/>
    <col min="5124" max="5124" width="18.140625" style="20" customWidth="1"/>
    <col min="5125" max="5125" width="6.42578125" style="20" bestFit="1" customWidth="1"/>
    <col min="5126" max="5126" width="6.5703125" style="20" customWidth="1"/>
    <col min="5127" max="5127" width="9.7109375" style="20" customWidth="1"/>
    <col min="5128" max="5128" width="7.5703125" style="20" customWidth="1"/>
    <col min="5129" max="5129" width="6.42578125" style="20" customWidth="1"/>
    <col min="5130" max="5130" width="6" style="20" customWidth="1"/>
    <col min="5131" max="5131" width="5.7109375" style="20" customWidth="1"/>
    <col min="5132" max="5132" width="5.85546875" style="20" customWidth="1"/>
    <col min="5133" max="5134" width="6.5703125" style="20" customWidth="1"/>
    <col min="5135" max="5135" width="7.28515625" style="20" customWidth="1"/>
    <col min="5136" max="5136" width="9" style="20" customWidth="1"/>
    <col min="5137" max="5137" width="7" style="20" customWidth="1"/>
    <col min="5138" max="5379" width="11.42578125" style="20"/>
    <col min="5380" max="5380" width="18.140625" style="20" customWidth="1"/>
    <col min="5381" max="5381" width="6.42578125" style="20" bestFit="1" customWidth="1"/>
    <col min="5382" max="5382" width="6.5703125" style="20" customWidth="1"/>
    <col min="5383" max="5383" width="9.7109375" style="20" customWidth="1"/>
    <col min="5384" max="5384" width="7.5703125" style="20" customWidth="1"/>
    <col min="5385" max="5385" width="6.42578125" style="20" customWidth="1"/>
    <col min="5386" max="5386" width="6" style="20" customWidth="1"/>
    <col min="5387" max="5387" width="5.7109375" style="20" customWidth="1"/>
    <col min="5388" max="5388" width="5.85546875" style="20" customWidth="1"/>
    <col min="5389" max="5390" width="6.5703125" style="20" customWidth="1"/>
    <col min="5391" max="5391" width="7.28515625" style="20" customWidth="1"/>
    <col min="5392" max="5392" width="9" style="20" customWidth="1"/>
    <col min="5393" max="5393" width="7" style="20" customWidth="1"/>
    <col min="5394" max="5635" width="11.42578125" style="20"/>
    <col min="5636" max="5636" width="18.140625" style="20" customWidth="1"/>
    <col min="5637" max="5637" width="6.42578125" style="20" bestFit="1" customWidth="1"/>
    <col min="5638" max="5638" width="6.5703125" style="20" customWidth="1"/>
    <col min="5639" max="5639" width="9.7109375" style="20" customWidth="1"/>
    <col min="5640" max="5640" width="7.5703125" style="20" customWidth="1"/>
    <col min="5641" max="5641" width="6.42578125" style="20" customWidth="1"/>
    <col min="5642" max="5642" width="6" style="20" customWidth="1"/>
    <col min="5643" max="5643" width="5.7109375" style="20" customWidth="1"/>
    <col min="5644" max="5644" width="5.85546875" style="20" customWidth="1"/>
    <col min="5645" max="5646" width="6.5703125" style="20" customWidth="1"/>
    <col min="5647" max="5647" width="7.28515625" style="20" customWidth="1"/>
    <col min="5648" max="5648" width="9" style="20" customWidth="1"/>
    <col min="5649" max="5649" width="7" style="20" customWidth="1"/>
    <col min="5650" max="5891" width="11.42578125" style="20"/>
    <col min="5892" max="5892" width="18.140625" style="20" customWidth="1"/>
    <col min="5893" max="5893" width="6.42578125" style="20" bestFit="1" customWidth="1"/>
    <col min="5894" max="5894" width="6.5703125" style="20" customWidth="1"/>
    <col min="5895" max="5895" width="9.7109375" style="20" customWidth="1"/>
    <col min="5896" max="5896" width="7.5703125" style="20" customWidth="1"/>
    <col min="5897" max="5897" width="6.42578125" style="20" customWidth="1"/>
    <col min="5898" max="5898" width="6" style="20" customWidth="1"/>
    <col min="5899" max="5899" width="5.7109375" style="20" customWidth="1"/>
    <col min="5900" max="5900" width="5.85546875" style="20" customWidth="1"/>
    <col min="5901" max="5902" width="6.5703125" style="20" customWidth="1"/>
    <col min="5903" max="5903" width="7.28515625" style="20" customWidth="1"/>
    <col min="5904" max="5904" width="9" style="20" customWidth="1"/>
    <col min="5905" max="5905" width="7" style="20" customWidth="1"/>
    <col min="5906" max="6147" width="11.42578125" style="20"/>
    <col min="6148" max="6148" width="18.140625" style="20" customWidth="1"/>
    <col min="6149" max="6149" width="6.42578125" style="20" bestFit="1" customWidth="1"/>
    <col min="6150" max="6150" width="6.5703125" style="20" customWidth="1"/>
    <col min="6151" max="6151" width="9.7109375" style="20" customWidth="1"/>
    <col min="6152" max="6152" width="7.5703125" style="20" customWidth="1"/>
    <col min="6153" max="6153" width="6.42578125" style="20" customWidth="1"/>
    <col min="6154" max="6154" width="6" style="20" customWidth="1"/>
    <col min="6155" max="6155" width="5.7109375" style="20" customWidth="1"/>
    <col min="6156" max="6156" width="5.85546875" style="20" customWidth="1"/>
    <col min="6157" max="6158" width="6.5703125" style="20" customWidth="1"/>
    <col min="6159" max="6159" width="7.28515625" style="20" customWidth="1"/>
    <col min="6160" max="6160" width="9" style="20" customWidth="1"/>
    <col min="6161" max="6161" width="7" style="20" customWidth="1"/>
    <col min="6162" max="6403" width="11.42578125" style="20"/>
    <col min="6404" max="6404" width="18.140625" style="20" customWidth="1"/>
    <col min="6405" max="6405" width="6.42578125" style="20" bestFit="1" customWidth="1"/>
    <col min="6406" max="6406" width="6.5703125" style="20" customWidth="1"/>
    <col min="6407" max="6407" width="9.7109375" style="20" customWidth="1"/>
    <col min="6408" max="6408" width="7.5703125" style="20" customWidth="1"/>
    <col min="6409" max="6409" width="6.42578125" style="20" customWidth="1"/>
    <col min="6410" max="6410" width="6" style="20" customWidth="1"/>
    <col min="6411" max="6411" width="5.7109375" style="20" customWidth="1"/>
    <col min="6412" max="6412" width="5.85546875" style="20" customWidth="1"/>
    <col min="6413" max="6414" width="6.5703125" style="20" customWidth="1"/>
    <col min="6415" max="6415" width="7.28515625" style="20" customWidth="1"/>
    <col min="6416" max="6416" width="9" style="20" customWidth="1"/>
    <col min="6417" max="6417" width="7" style="20" customWidth="1"/>
    <col min="6418" max="6659" width="11.42578125" style="20"/>
    <col min="6660" max="6660" width="18.140625" style="20" customWidth="1"/>
    <col min="6661" max="6661" width="6.42578125" style="20" bestFit="1" customWidth="1"/>
    <col min="6662" max="6662" width="6.5703125" style="20" customWidth="1"/>
    <col min="6663" max="6663" width="9.7109375" style="20" customWidth="1"/>
    <col min="6664" max="6664" width="7.5703125" style="20" customWidth="1"/>
    <col min="6665" max="6665" width="6.42578125" style="20" customWidth="1"/>
    <col min="6666" max="6666" width="6" style="20" customWidth="1"/>
    <col min="6667" max="6667" width="5.7109375" style="20" customWidth="1"/>
    <col min="6668" max="6668" width="5.85546875" style="20" customWidth="1"/>
    <col min="6669" max="6670" width="6.5703125" style="20" customWidth="1"/>
    <col min="6671" max="6671" width="7.28515625" style="20" customWidth="1"/>
    <col min="6672" max="6672" width="9" style="20" customWidth="1"/>
    <col min="6673" max="6673" width="7" style="20" customWidth="1"/>
    <col min="6674" max="6915" width="11.42578125" style="20"/>
    <col min="6916" max="6916" width="18.140625" style="20" customWidth="1"/>
    <col min="6917" max="6917" width="6.42578125" style="20" bestFit="1" customWidth="1"/>
    <col min="6918" max="6918" width="6.5703125" style="20" customWidth="1"/>
    <col min="6919" max="6919" width="9.7109375" style="20" customWidth="1"/>
    <col min="6920" max="6920" width="7.5703125" style="20" customWidth="1"/>
    <col min="6921" max="6921" width="6.42578125" style="20" customWidth="1"/>
    <col min="6922" max="6922" width="6" style="20" customWidth="1"/>
    <col min="6923" max="6923" width="5.7109375" style="20" customWidth="1"/>
    <col min="6924" max="6924" width="5.85546875" style="20" customWidth="1"/>
    <col min="6925" max="6926" width="6.5703125" style="20" customWidth="1"/>
    <col min="6927" max="6927" width="7.28515625" style="20" customWidth="1"/>
    <col min="6928" max="6928" width="9" style="20" customWidth="1"/>
    <col min="6929" max="6929" width="7" style="20" customWidth="1"/>
    <col min="6930" max="7171" width="11.42578125" style="20"/>
    <col min="7172" max="7172" width="18.140625" style="20" customWidth="1"/>
    <col min="7173" max="7173" width="6.42578125" style="20" bestFit="1" customWidth="1"/>
    <col min="7174" max="7174" width="6.5703125" style="20" customWidth="1"/>
    <col min="7175" max="7175" width="9.7109375" style="20" customWidth="1"/>
    <col min="7176" max="7176" width="7.5703125" style="20" customWidth="1"/>
    <col min="7177" max="7177" width="6.42578125" style="20" customWidth="1"/>
    <col min="7178" max="7178" width="6" style="20" customWidth="1"/>
    <col min="7179" max="7179" width="5.7109375" style="20" customWidth="1"/>
    <col min="7180" max="7180" width="5.85546875" style="20" customWidth="1"/>
    <col min="7181" max="7182" width="6.5703125" style="20" customWidth="1"/>
    <col min="7183" max="7183" width="7.28515625" style="20" customWidth="1"/>
    <col min="7184" max="7184" width="9" style="20" customWidth="1"/>
    <col min="7185" max="7185" width="7" style="20" customWidth="1"/>
    <col min="7186" max="7427" width="11.42578125" style="20"/>
    <col min="7428" max="7428" width="18.140625" style="20" customWidth="1"/>
    <col min="7429" max="7429" width="6.42578125" style="20" bestFit="1" customWidth="1"/>
    <col min="7430" max="7430" width="6.5703125" style="20" customWidth="1"/>
    <col min="7431" max="7431" width="9.7109375" style="20" customWidth="1"/>
    <col min="7432" max="7432" width="7.5703125" style="20" customWidth="1"/>
    <col min="7433" max="7433" width="6.42578125" style="20" customWidth="1"/>
    <col min="7434" max="7434" width="6" style="20" customWidth="1"/>
    <col min="7435" max="7435" width="5.7109375" style="20" customWidth="1"/>
    <col min="7436" max="7436" width="5.85546875" style="20" customWidth="1"/>
    <col min="7437" max="7438" width="6.5703125" style="20" customWidth="1"/>
    <col min="7439" max="7439" width="7.28515625" style="20" customWidth="1"/>
    <col min="7440" max="7440" width="9" style="20" customWidth="1"/>
    <col min="7441" max="7441" width="7" style="20" customWidth="1"/>
    <col min="7442" max="7683" width="11.42578125" style="20"/>
    <col min="7684" max="7684" width="18.140625" style="20" customWidth="1"/>
    <col min="7685" max="7685" width="6.42578125" style="20" bestFit="1" customWidth="1"/>
    <col min="7686" max="7686" width="6.5703125" style="20" customWidth="1"/>
    <col min="7687" max="7687" width="9.7109375" style="20" customWidth="1"/>
    <col min="7688" max="7688" width="7.5703125" style="20" customWidth="1"/>
    <col min="7689" max="7689" width="6.42578125" style="20" customWidth="1"/>
    <col min="7690" max="7690" width="6" style="20" customWidth="1"/>
    <col min="7691" max="7691" width="5.7109375" style="20" customWidth="1"/>
    <col min="7692" max="7692" width="5.85546875" style="20" customWidth="1"/>
    <col min="7693" max="7694" width="6.5703125" style="20" customWidth="1"/>
    <col min="7695" max="7695" width="7.28515625" style="20" customWidth="1"/>
    <col min="7696" max="7696" width="9" style="20" customWidth="1"/>
    <col min="7697" max="7697" width="7" style="20" customWidth="1"/>
    <col min="7698" max="7939" width="11.42578125" style="20"/>
    <col min="7940" max="7940" width="18.140625" style="20" customWidth="1"/>
    <col min="7941" max="7941" width="6.42578125" style="20" bestFit="1" customWidth="1"/>
    <col min="7942" max="7942" width="6.5703125" style="20" customWidth="1"/>
    <col min="7943" max="7943" width="9.7109375" style="20" customWidth="1"/>
    <col min="7944" max="7944" width="7.5703125" style="20" customWidth="1"/>
    <col min="7945" max="7945" width="6.42578125" style="20" customWidth="1"/>
    <col min="7946" max="7946" width="6" style="20" customWidth="1"/>
    <col min="7947" max="7947" width="5.7109375" style="20" customWidth="1"/>
    <col min="7948" max="7948" width="5.85546875" style="20" customWidth="1"/>
    <col min="7949" max="7950" width="6.5703125" style="20" customWidth="1"/>
    <col min="7951" max="7951" width="7.28515625" style="20" customWidth="1"/>
    <col min="7952" max="7952" width="9" style="20" customWidth="1"/>
    <col min="7953" max="7953" width="7" style="20" customWidth="1"/>
    <col min="7954" max="8195" width="11.42578125" style="20"/>
    <col min="8196" max="8196" width="18.140625" style="20" customWidth="1"/>
    <col min="8197" max="8197" width="6.42578125" style="20" bestFit="1" customWidth="1"/>
    <col min="8198" max="8198" width="6.5703125" style="20" customWidth="1"/>
    <col min="8199" max="8199" width="9.7109375" style="20" customWidth="1"/>
    <col min="8200" max="8200" width="7.5703125" style="20" customWidth="1"/>
    <col min="8201" max="8201" width="6.42578125" style="20" customWidth="1"/>
    <col min="8202" max="8202" width="6" style="20" customWidth="1"/>
    <col min="8203" max="8203" width="5.7109375" style="20" customWidth="1"/>
    <col min="8204" max="8204" width="5.85546875" style="20" customWidth="1"/>
    <col min="8205" max="8206" width="6.5703125" style="20" customWidth="1"/>
    <col min="8207" max="8207" width="7.28515625" style="20" customWidth="1"/>
    <col min="8208" max="8208" width="9" style="20" customWidth="1"/>
    <col min="8209" max="8209" width="7" style="20" customWidth="1"/>
    <col min="8210" max="8451" width="11.42578125" style="20"/>
    <col min="8452" max="8452" width="18.140625" style="20" customWidth="1"/>
    <col min="8453" max="8453" width="6.42578125" style="20" bestFit="1" customWidth="1"/>
    <col min="8454" max="8454" width="6.5703125" style="20" customWidth="1"/>
    <col min="8455" max="8455" width="9.7109375" style="20" customWidth="1"/>
    <col min="8456" max="8456" width="7.5703125" style="20" customWidth="1"/>
    <col min="8457" max="8457" width="6.42578125" style="20" customWidth="1"/>
    <col min="8458" max="8458" width="6" style="20" customWidth="1"/>
    <col min="8459" max="8459" width="5.7109375" style="20" customWidth="1"/>
    <col min="8460" max="8460" width="5.85546875" style="20" customWidth="1"/>
    <col min="8461" max="8462" width="6.5703125" style="20" customWidth="1"/>
    <col min="8463" max="8463" width="7.28515625" style="20" customWidth="1"/>
    <col min="8464" max="8464" width="9" style="20" customWidth="1"/>
    <col min="8465" max="8465" width="7" style="20" customWidth="1"/>
    <col min="8466" max="8707" width="11.42578125" style="20"/>
    <col min="8708" max="8708" width="18.140625" style="20" customWidth="1"/>
    <col min="8709" max="8709" width="6.42578125" style="20" bestFit="1" customWidth="1"/>
    <col min="8710" max="8710" width="6.5703125" style="20" customWidth="1"/>
    <col min="8711" max="8711" width="9.7109375" style="20" customWidth="1"/>
    <col min="8712" max="8712" width="7.5703125" style="20" customWidth="1"/>
    <col min="8713" max="8713" width="6.42578125" style="20" customWidth="1"/>
    <col min="8714" max="8714" width="6" style="20" customWidth="1"/>
    <col min="8715" max="8715" width="5.7109375" style="20" customWidth="1"/>
    <col min="8716" max="8716" width="5.85546875" style="20" customWidth="1"/>
    <col min="8717" max="8718" width="6.5703125" style="20" customWidth="1"/>
    <col min="8719" max="8719" width="7.28515625" style="20" customWidth="1"/>
    <col min="8720" max="8720" width="9" style="20" customWidth="1"/>
    <col min="8721" max="8721" width="7" style="20" customWidth="1"/>
    <col min="8722" max="8963" width="11.42578125" style="20"/>
    <col min="8964" max="8964" width="18.140625" style="20" customWidth="1"/>
    <col min="8965" max="8965" width="6.42578125" style="20" bestFit="1" customWidth="1"/>
    <col min="8966" max="8966" width="6.5703125" style="20" customWidth="1"/>
    <col min="8967" max="8967" width="9.7109375" style="20" customWidth="1"/>
    <col min="8968" max="8968" width="7.5703125" style="20" customWidth="1"/>
    <col min="8969" max="8969" width="6.42578125" style="20" customWidth="1"/>
    <col min="8970" max="8970" width="6" style="20" customWidth="1"/>
    <col min="8971" max="8971" width="5.7109375" style="20" customWidth="1"/>
    <col min="8972" max="8972" width="5.85546875" style="20" customWidth="1"/>
    <col min="8973" max="8974" width="6.5703125" style="20" customWidth="1"/>
    <col min="8975" max="8975" width="7.28515625" style="20" customWidth="1"/>
    <col min="8976" max="8976" width="9" style="20" customWidth="1"/>
    <col min="8977" max="8977" width="7" style="20" customWidth="1"/>
    <col min="8978" max="9219" width="11.42578125" style="20"/>
    <col min="9220" max="9220" width="18.140625" style="20" customWidth="1"/>
    <col min="9221" max="9221" width="6.42578125" style="20" bestFit="1" customWidth="1"/>
    <col min="9222" max="9222" width="6.5703125" style="20" customWidth="1"/>
    <col min="9223" max="9223" width="9.7109375" style="20" customWidth="1"/>
    <col min="9224" max="9224" width="7.5703125" style="20" customWidth="1"/>
    <col min="9225" max="9225" width="6.42578125" style="20" customWidth="1"/>
    <col min="9226" max="9226" width="6" style="20" customWidth="1"/>
    <col min="9227" max="9227" width="5.7109375" style="20" customWidth="1"/>
    <col min="9228" max="9228" width="5.85546875" style="20" customWidth="1"/>
    <col min="9229" max="9230" width="6.5703125" style="20" customWidth="1"/>
    <col min="9231" max="9231" width="7.28515625" style="20" customWidth="1"/>
    <col min="9232" max="9232" width="9" style="20" customWidth="1"/>
    <col min="9233" max="9233" width="7" style="20" customWidth="1"/>
    <col min="9234" max="9475" width="11.42578125" style="20"/>
    <col min="9476" max="9476" width="18.140625" style="20" customWidth="1"/>
    <col min="9477" max="9477" width="6.42578125" style="20" bestFit="1" customWidth="1"/>
    <col min="9478" max="9478" width="6.5703125" style="20" customWidth="1"/>
    <col min="9479" max="9479" width="9.7109375" style="20" customWidth="1"/>
    <col min="9480" max="9480" width="7.5703125" style="20" customWidth="1"/>
    <col min="9481" max="9481" width="6.42578125" style="20" customWidth="1"/>
    <col min="9482" max="9482" width="6" style="20" customWidth="1"/>
    <col min="9483" max="9483" width="5.7109375" style="20" customWidth="1"/>
    <col min="9484" max="9484" width="5.85546875" style="20" customWidth="1"/>
    <col min="9485" max="9486" width="6.5703125" style="20" customWidth="1"/>
    <col min="9487" max="9487" width="7.28515625" style="20" customWidth="1"/>
    <col min="9488" max="9488" width="9" style="20" customWidth="1"/>
    <col min="9489" max="9489" width="7" style="20" customWidth="1"/>
    <col min="9490" max="9731" width="11.42578125" style="20"/>
    <col min="9732" max="9732" width="18.140625" style="20" customWidth="1"/>
    <col min="9733" max="9733" width="6.42578125" style="20" bestFit="1" customWidth="1"/>
    <col min="9734" max="9734" width="6.5703125" style="20" customWidth="1"/>
    <col min="9735" max="9735" width="9.7109375" style="20" customWidth="1"/>
    <col min="9736" max="9736" width="7.5703125" style="20" customWidth="1"/>
    <col min="9737" max="9737" width="6.42578125" style="20" customWidth="1"/>
    <col min="9738" max="9738" width="6" style="20" customWidth="1"/>
    <col min="9739" max="9739" width="5.7109375" style="20" customWidth="1"/>
    <col min="9740" max="9740" width="5.85546875" style="20" customWidth="1"/>
    <col min="9741" max="9742" width="6.5703125" style="20" customWidth="1"/>
    <col min="9743" max="9743" width="7.28515625" style="20" customWidth="1"/>
    <col min="9744" max="9744" width="9" style="20" customWidth="1"/>
    <col min="9745" max="9745" width="7" style="20" customWidth="1"/>
    <col min="9746" max="9987" width="11.42578125" style="20"/>
    <col min="9988" max="9988" width="18.140625" style="20" customWidth="1"/>
    <col min="9989" max="9989" width="6.42578125" style="20" bestFit="1" customWidth="1"/>
    <col min="9990" max="9990" width="6.5703125" style="20" customWidth="1"/>
    <col min="9991" max="9991" width="9.7109375" style="20" customWidth="1"/>
    <col min="9992" max="9992" width="7.5703125" style="20" customWidth="1"/>
    <col min="9993" max="9993" width="6.42578125" style="20" customWidth="1"/>
    <col min="9994" max="9994" width="6" style="20" customWidth="1"/>
    <col min="9995" max="9995" width="5.7109375" style="20" customWidth="1"/>
    <col min="9996" max="9996" width="5.85546875" style="20" customWidth="1"/>
    <col min="9997" max="9998" width="6.5703125" style="20" customWidth="1"/>
    <col min="9999" max="9999" width="7.28515625" style="20" customWidth="1"/>
    <col min="10000" max="10000" width="9" style="20" customWidth="1"/>
    <col min="10001" max="10001" width="7" style="20" customWidth="1"/>
    <col min="10002" max="10243" width="11.42578125" style="20"/>
    <col min="10244" max="10244" width="18.140625" style="20" customWidth="1"/>
    <col min="10245" max="10245" width="6.42578125" style="20" bestFit="1" customWidth="1"/>
    <col min="10246" max="10246" width="6.5703125" style="20" customWidth="1"/>
    <col min="10247" max="10247" width="9.7109375" style="20" customWidth="1"/>
    <col min="10248" max="10248" width="7.5703125" style="20" customWidth="1"/>
    <col min="10249" max="10249" width="6.42578125" style="20" customWidth="1"/>
    <col min="10250" max="10250" width="6" style="20" customWidth="1"/>
    <col min="10251" max="10251" width="5.7109375" style="20" customWidth="1"/>
    <col min="10252" max="10252" width="5.85546875" style="20" customWidth="1"/>
    <col min="10253" max="10254" width="6.5703125" style="20" customWidth="1"/>
    <col min="10255" max="10255" width="7.28515625" style="20" customWidth="1"/>
    <col min="10256" max="10256" width="9" style="20" customWidth="1"/>
    <col min="10257" max="10257" width="7" style="20" customWidth="1"/>
    <col min="10258" max="10499" width="11.42578125" style="20"/>
    <col min="10500" max="10500" width="18.140625" style="20" customWidth="1"/>
    <col min="10501" max="10501" width="6.42578125" style="20" bestFit="1" customWidth="1"/>
    <col min="10502" max="10502" width="6.5703125" style="20" customWidth="1"/>
    <col min="10503" max="10503" width="9.7109375" style="20" customWidth="1"/>
    <col min="10504" max="10504" width="7.5703125" style="20" customWidth="1"/>
    <col min="10505" max="10505" width="6.42578125" style="20" customWidth="1"/>
    <col min="10506" max="10506" width="6" style="20" customWidth="1"/>
    <col min="10507" max="10507" width="5.7109375" style="20" customWidth="1"/>
    <col min="10508" max="10508" width="5.85546875" style="20" customWidth="1"/>
    <col min="10509" max="10510" width="6.5703125" style="20" customWidth="1"/>
    <col min="10511" max="10511" width="7.28515625" style="20" customWidth="1"/>
    <col min="10512" max="10512" width="9" style="20" customWidth="1"/>
    <col min="10513" max="10513" width="7" style="20" customWidth="1"/>
    <col min="10514" max="10755" width="11.42578125" style="20"/>
    <col min="10756" max="10756" width="18.140625" style="20" customWidth="1"/>
    <col min="10757" max="10757" width="6.42578125" style="20" bestFit="1" customWidth="1"/>
    <col min="10758" max="10758" width="6.5703125" style="20" customWidth="1"/>
    <col min="10759" max="10759" width="9.7109375" style="20" customWidth="1"/>
    <col min="10760" max="10760" width="7.5703125" style="20" customWidth="1"/>
    <col min="10761" max="10761" width="6.42578125" style="20" customWidth="1"/>
    <col min="10762" max="10762" width="6" style="20" customWidth="1"/>
    <col min="10763" max="10763" width="5.7109375" style="20" customWidth="1"/>
    <col min="10764" max="10764" width="5.85546875" style="20" customWidth="1"/>
    <col min="10765" max="10766" width="6.5703125" style="20" customWidth="1"/>
    <col min="10767" max="10767" width="7.28515625" style="20" customWidth="1"/>
    <col min="10768" max="10768" width="9" style="20" customWidth="1"/>
    <col min="10769" max="10769" width="7" style="20" customWidth="1"/>
    <col min="10770" max="11011" width="11.42578125" style="20"/>
    <col min="11012" max="11012" width="18.140625" style="20" customWidth="1"/>
    <col min="11013" max="11013" width="6.42578125" style="20" bestFit="1" customWidth="1"/>
    <col min="11014" max="11014" width="6.5703125" style="20" customWidth="1"/>
    <col min="11015" max="11015" width="9.7109375" style="20" customWidth="1"/>
    <col min="11016" max="11016" width="7.5703125" style="20" customWidth="1"/>
    <col min="11017" max="11017" width="6.42578125" style="20" customWidth="1"/>
    <col min="11018" max="11018" width="6" style="20" customWidth="1"/>
    <col min="11019" max="11019" width="5.7109375" style="20" customWidth="1"/>
    <col min="11020" max="11020" width="5.85546875" style="20" customWidth="1"/>
    <col min="11021" max="11022" width="6.5703125" style="20" customWidth="1"/>
    <col min="11023" max="11023" width="7.28515625" style="20" customWidth="1"/>
    <col min="11024" max="11024" width="9" style="20" customWidth="1"/>
    <col min="11025" max="11025" width="7" style="20" customWidth="1"/>
    <col min="11026" max="11267" width="11.42578125" style="20"/>
    <col min="11268" max="11268" width="18.140625" style="20" customWidth="1"/>
    <col min="11269" max="11269" width="6.42578125" style="20" bestFit="1" customWidth="1"/>
    <col min="11270" max="11270" width="6.5703125" style="20" customWidth="1"/>
    <col min="11271" max="11271" width="9.7109375" style="20" customWidth="1"/>
    <col min="11272" max="11272" width="7.5703125" style="20" customWidth="1"/>
    <col min="11273" max="11273" width="6.42578125" style="20" customWidth="1"/>
    <col min="11274" max="11274" width="6" style="20" customWidth="1"/>
    <col min="11275" max="11275" width="5.7109375" style="20" customWidth="1"/>
    <col min="11276" max="11276" width="5.85546875" style="20" customWidth="1"/>
    <col min="11277" max="11278" width="6.5703125" style="20" customWidth="1"/>
    <col min="11279" max="11279" width="7.28515625" style="20" customWidth="1"/>
    <col min="11280" max="11280" width="9" style="20" customWidth="1"/>
    <col min="11281" max="11281" width="7" style="20" customWidth="1"/>
    <col min="11282" max="11523" width="11.42578125" style="20"/>
    <col min="11524" max="11524" width="18.140625" style="20" customWidth="1"/>
    <col min="11525" max="11525" width="6.42578125" style="20" bestFit="1" customWidth="1"/>
    <col min="11526" max="11526" width="6.5703125" style="20" customWidth="1"/>
    <col min="11527" max="11527" width="9.7109375" style="20" customWidth="1"/>
    <col min="11528" max="11528" width="7.5703125" style="20" customWidth="1"/>
    <col min="11529" max="11529" width="6.42578125" style="20" customWidth="1"/>
    <col min="11530" max="11530" width="6" style="20" customWidth="1"/>
    <col min="11531" max="11531" width="5.7109375" style="20" customWidth="1"/>
    <col min="11532" max="11532" width="5.85546875" style="20" customWidth="1"/>
    <col min="11533" max="11534" width="6.5703125" style="20" customWidth="1"/>
    <col min="11535" max="11535" width="7.28515625" style="20" customWidth="1"/>
    <col min="11536" max="11536" width="9" style="20" customWidth="1"/>
    <col min="11537" max="11537" width="7" style="20" customWidth="1"/>
    <col min="11538" max="11779" width="11.42578125" style="20"/>
    <col min="11780" max="11780" width="18.140625" style="20" customWidth="1"/>
    <col min="11781" max="11781" width="6.42578125" style="20" bestFit="1" customWidth="1"/>
    <col min="11782" max="11782" width="6.5703125" style="20" customWidth="1"/>
    <col min="11783" max="11783" width="9.7109375" style="20" customWidth="1"/>
    <col min="11784" max="11784" width="7.5703125" style="20" customWidth="1"/>
    <col min="11785" max="11785" width="6.42578125" style="20" customWidth="1"/>
    <col min="11786" max="11786" width="6" style="20" customWidth="1"/>
    <col min="11787" max="11787" width="5.7109375" style="20" customWidth="1"/>
    <col min="11788" max="11788" width="5.85546875" style="20" customWidth="1"/>
    <col min="11789" max="11790" width="6.5703125" style="20" customWidth="1"/>
    <col min="11791" max="11791" width="7.28515625" style="20" customWidth="1"/>
    <col min="11792" max="11792" width="9" style="20" customWidth="1"/>
    <col min="11793" max="11793" width="7" style="20" customWidth="1"/>
    <col min="11794" max="12035" width="11.42578125" style="20"/>
    <col min="12036" max="12036" width="18.140625" style="20" customWidth="1"/>
    <col min="12037" max="12037" width="6.42578125" style="20" bestFit="1" customWidth="1"/>
    <col min="12038" max="12038" width="6.5703125" style="20" customWidth="1"/>
    <col min="12039" max="12039" width="9.7109375" style="20" customWidth="1"/>
    <col min="12040" max="12040" width="7.5703125" style="20" customWidth="1"/>
    <col min="12041" max="12041" width="6.42578125" style="20" customWidth="1"/>
    <col min="12042" max="12042" width="6" style="20" customWidth="1"/>
    <col min="12043" max="12043" width="5.7109375" style="20" customWidth="1"/>
    <col min="12044" max="12044" width="5.85546875" style="20" customWidth="1"/>
    <col min="12045" max="12046" width="6.5703125" style="20" customWidth="1"/>
    <col min="12047" max="12047" width="7.28515625" style="20" customWidth="1"/>
    <col min="12048" max="12048" width="9" style="20" customWidth="1"/>
    <col min="12049" max="12049" width="7" style="20" customWidth="1"/>
    <col min="12050" max="12291" width="11.42578125" style="20"/>
    <col min="12292" max="12292" width="18.140625" style="20" customWidth="1"/>
    <col min="12293" max="12293" width="6.42578125" style="20" bestFit="1" customWidth="1"/>
    <col min="12294" max="12294" width="6.5703125" style="20" customWidth="1"/>
    <col min="12295" max="12295" width="9.7109375" style="20" customWidth="1"/>
    <col min="12296" max="12296" width="7.5703125" style="20" customWidth="1"/>
    <col min="12297" max="12297" width="6.42578125" style="20" customWidth="1"/>
    <col min="12298" max="12298" width="6" style="20" customWidth="1"/>
    <col min="12299" max="12299" width="5.7109375" style="20" customWidth="1"/>
    <col min="12300" max="12300" width="5.85546875" style="20" customWidth="1"/>
    <col min="12301" max="12302" width="6.5703125" style="20" customWidth="1"/>
    <col min="12303" max="12303" width="7.28515625" style="20" customWidth="1"/>
    <col min="12304" max="12304" width="9" style="20" customWidth="1"/>
    <col min="12305" max="12305" width="7" style="20" customWidth="1"/>
    <col min="12306" max="12547" width="11.42578125" style="20"/>
    <col min="12548" max="12548" width="18.140625" style="20" customWidth="1"/>
    <col min="12549" max="12549" width="6.42578125" style="20" bestFit="1" customWidth="1"/>
    <col min="12550" max="12550" width="6.5703125" style="20" customWidth="1"/>
    <col min="12551" max="12551" width="9.7109375" style="20" customWidth="1"/>
    <col min="12552" max="12552" width="7.5703125" style="20" customWidth="1"/>
    <col min="12553" max="12553" width="6.42578125" style="20" customWidth="1"/>
    <col min="12554" max="12554" width="6" style="20" customWidth="1"/>
    <col min="12555" max="12555" width="5.7109375" style="20" customWidth="1"/>
    <col min="12556" max="12556" width="5.85546875" style="20" customWidth="1"/>
    <col min="12557" max="12558" width="6.5703125" style="20" customWidth="1"/>
    <col min="12559" max="12559" width="7.28515625" style="20" customWidth="1"/>
    <col min="12560" max="12560" width="9" style="20" customWidth="1"/>
    <col min="12561" max="12561" width="7" style="20" customWidth="1"/>
    <col min="12562" max="12803" width="11.42578125" style="20"/>
    <col min="12804" max="12804" width="18.140625" style="20" customWidth="1"/>
    <col min="12805" max="12805" width="6.42578125" style="20" bestFit="1" customWidth="1"/>
    <col min="12806" max="12806" width="6.5703125" style="20" customWidth="1"/>
    <col min="12807" max="12807" width="9.7109375" style="20" customWidth="1"/>
    <col min="12808" max="12808" width="7.5703125" style="20" customWidth="1"/>
    <col min="12809" max="12809" width="6.42578125" style="20" customWidth="1"/>
    <col min="12810" max="12810" width="6" style="20" customWidth="1"/>
    <col min="12811" max="12811" width="5.7109375" style="20" customWidth="1"/>
    <col min="12812" max="12812" width="5.85546875" style="20" customWidth="1"/>
    <col min="12813" max="12814" width="6.5703125" style="20" customWidth="1"/>
    <col min="12815" max="12815" width="7.28515625" style="20" customWidth="1"/>
    <col min="12816" max="12816" width="9" style="20" customWidth="1"/>
    <col min="12817" max="12817" width="7" style="20" customWidth="1"/>
    <col min="12818" max="13059" width="11.42578125" style="20"/>
    <col min="13060" max="13060" width="18.140625" style="20" customWidth="1"/>
    <col min="13061" max="13061" width="6.42578125" style="20" bestFit="1" customWidth="1"/>
    <col min="13062" max="13062" width="6.5703125" style="20" customWidth="1"/>
    <col min="13063" max="13063" width="9.7109375" style="20" customWidth="1"/>
    <col min="13064" max="13064" width="7.5703125" style="20" customWidth="1"/>
    <col min="13065" max="13065" width="6.42578125" style="20" customWidth="1"/>
    <col min="13066" max="13066" width="6" style="20" customWidth="1"/>
    <col min="13067" max="13067" width="5.7109375" style="20" customWidth="1"/>
    <col min="13068" max="13068" width="5.85546875" style="20" customWidth="1"/>
    <col min="13069" max="13070" width="6.5703125" style="20" customWidth="1"/>
    <col min="13071" max="13071" width="7.28515625" style="20" customWidth="1"/>
    <col min="13072" max="13072" width="9" style="20" customWidth="1"/>
    <col min="13073" max="13073" width="7" style="20" customWidth="1"/>
    <col min="13074" max="13315" width="11.42578125" style="20"/>
    <col min="13316" max="13316" width="18.140625" style="20" customWidth="1"/>
    <col min="13317" max="13317" width="6.42578125" style="20" bestFit="1" customWidth="1"/>
    <col min="13318" max="13318" width="6.5703125" style="20" customWidth="1"/>
    <col min="13319" max="13319" width="9.7109375" style="20" customWidth="1"/>
    <col min="13320" max="13320" width="7.5703125" style="20" customWidth="1"/>
    <col min="13321" max="13321" width="6.42578125" style="20" customWidth="1"/>
    <col min="13322" max="13322" width="6" style="20" customWidth="1"/>
    <col min="13323" max="13323" width="5.7109375" style="20" customWidth="1"/>
    <col min="13324" max="13324" width="5.85546875" style="20" customWidth="1"/>
    <col min="13325" max="13326" width="6.5703125" style="20" customWidth="1"/>
    <col min="13327" max="13327" width="7.28515625" style="20" customWidth="1"/>
    <col min="13328" max="13328" width="9" style="20" customWidth="1"/>
    <col min="13329" max="13329" width="7" style="20" customWidth="1"/>
    <col min="13330" max="13571" width="11.42578125" style="20"/>
    <col min="13572" max="13572" width="18.140625" style="20" customWidth="1"/>
    <col min="13573" max="13573" width="6.42578125" style="20" bestFit="1" customWidth="1"/>
    <col min="13574" max="13574" width="6.5703125" style="20" customWidth="1"/>
    <col min="13575" max="13575" width="9.7109375" style="20" customWidth="1"/>
    <col min="13576" max="13576" width="7.5703125" style="20" customWidth="1"/>
    <col min="13577" max="13577" width="6.42578125" style="20" customWidth="1"/>
    <col min="13578" max="13578" width="6" style="20" customWidth="1"/>
    <col min="13579" max="13579" width="5.7109375" style="20" customWidth="1"/>
    <col min="13580" max="13580" width="5.85546875" style="20" customWidth="1"/>
    <col min="13581" max="13582" width="6.5703125" style="20" customWidth="1"/>
    <col min="13583" max="13583" width="7.28515625" style="20" customWidth="1"/>
    <col min="13584" max="13584" width="9" style="20" customWidth="1"/>
    <col min="13585" max="13585" width="7" style="20" customWidth="1"/>
    <col min="13586" max="13827" width="11.42578125" style="20"/>
    <col min="13828" max="13828" width="18.140625" style="20" customWidth="1"/>
    <col min="13829" max="13829" width="6.42578125" style="20" bestFit="1" customWidth="1"/>
    <col min="13830" max="13830" width="6.5703125" style="20" customWidth="1"/>
    <col min="13831" max="13831" width="9.7109375" style="20" customWidth="1"/>
    <col min="13832" max="13832" width="7.5703125" style="20" customWidth="1"/>
    <col min="13833" max="13833" width="6.42578125" style="20" customWidth="1"/>
    <col min="13834" max="13834" width="6" style="20" customWidth="1"/>
    <col min="13835" max="13835" width="5.7109375" style="20" customWidth="1"/>
    <col min="13836" max="13836" width="5.85546875" style="20" customWidth="1"/>
    <col min="13837" max="13838" width="6.5703125" style="20" customWidth="1"/>
    <col min="13839" max="13839" width="7.28515625" style="20" customWidth="1"/>
    <col min="13840" max="13840" width="9" style="20" customWidth="1"/>
    <col min="13841" max="13841" width="7" style="20" customWidth="1"/>
    <col min="13842" max="14083" width="11.42578125" style="20"/>
    <col min="14084" max="14084" width="18.140625" style="20" customWidth="1"/>
    <col min="14085" max="14085" width="6.42578125" style="20" bestFit="1" customWidth="1"/>
    <col min="14086" max="14086" width="6.5703125" style="20" customWidth="1"/>
    <col min="14087" max="14087" width="9.7109375" style="20" customWidth="1"/>
    <col min="14088" max="14088" width="7.5703125" style="20" customWidth="1"/>
    <col min="14089" max="14089" width="6.42578125" style="20" customWidth="1"/>
    <col min="14090" max="14090" width="6" style="20" customWidth="1"/>
    <col min="14091" max="14091" width="5.7109375" style="20" customWidth="1"/>
    <col min="14092" max="14092" width="5.85546875" style="20" customWidth="1"/>
    <col min="14093" max="14094" width="6.5703125" style="20" customWidth="1"/>
    <col min="14095" max="14095" width="7.28515625" style="20" customWidth="1"/>
    <col min="14096" max="14096" width="9" style="20" customWidth="1"/>
    <col min="14097" max="14097" width="7" style="20" customWidth="1"/>
    <col min="14098" max="14339" width="11.42578125" style="20"/>
    <col min="14340" max="14340" width="18.140625" style="20" customWidth="1"/>
    <col min="14341" max="14341" width="6.42578125" style="20" bestFit="1" customWidth="1"/>
    <col min="14342" max="14342" width="6.5703125" style="20" customWidth="1"/>
    <col min="14343" max="14343" width="9.7109375" style="20" customWidth="1"/>
    <col min="14344" max="14344" width="7.5703125" style="20" customWidth="1"/>
    <col min="14345" max="14345" width="6.42578125" style="20" customWidth="1"/>
    <col min="14346" max="14346" width="6" style="20" customWidth="1"/>
    <col min="14347" max="14347" width="5.7109375" style="20" customWidth="1"/>
    <col min="14348" max="14348" width="5.85546875" style="20" customWidth="1"/>
    <col min="14349" max="14350" width="6.5703125" style="20" customWidth="1"/>
    <col min="14351" max="14351" width="7.28515625" style="20" customWidth="1"/>
    <col min="14352" max="14352" width="9" style="20" customWidth="1"/>
    <col min="14353" max="14353" width="7" style="20" customWidth="1"/>
    <col min="14354" max="14595" width="11.42578125" style="20"/>
    <col min="14596" max="14596" width="18.140625" style="20" customWidth="1"/>
    <col min="14597" max="14597" width="6.42578125" style="20" bestFit="1" customWidth="1"/>
    <col min="14598" max="14598" width="6.5703125" style="20" customWidth="1"/>
    <col min="14599" max="14599" width="9.7109375" style="20" customWidth="1"/>
    <col min="14600" max="14600" width="7.5703125" style="20" customWidth="1"/>
    <col min="14601" max="14601" width="6.42578125" style="20" customWidth="1"/>
    <col min="14602" max="14602" width="6" style="20" customWidth="1"/>
    <col min="14603" max="14603" width="5.7109375" style="20" customWidth="1"/>
    <col min="14604" max="14604" width="5.85546875" style="20" customWidth="1"/>
    <col min="14605" max="14606" width="6.5703125" style="20" customWidth="1"/>
    <col min="14607" max="14607" width="7.28515625" style="20" customWidth="1"/>
    <col min="14608" max="14608" width="9" style="20" customWidth="1"/>
    <col min="14609" max="14609" width="7" style="20" customWidth="1"/>
    <col min="14610" max="14851" width="11.42578125" style="20"/>
    <col min="14852" max="14852" width="18.140625" style="20" customWidth="1"/>
    <col min="14853" max="14853" width="6.42578125" style="20" bestFit="1" customWidth="1"/>
    <col min="14854" max="14854" width="6.5703125" style="20" customWidth="1"/>
    <col min="14855" max="14855" width="9.7109375" style="20" customWidth="1"/>
    <col min="14856" max="14856" width="7.5703125" style="20" customWidth="1"/>
    <col min="14857" max="14857" width="6.42578125" style="20" customWidth="1"/>
    <col min="14858" max="14858" width="6" style="20" customWidth="1"/>
    <col min="14859" max="14859" width="5.7109375" style="20" customWidth="1"/>
    <col min="14860" max="14860" width="5.85546875" style="20" customWidth="1"/>
    <col min="14861" max="14862" width="6.5703125" style="20" customWidth="1"/>
    <col min="14863" max="14863" width="7.28515625" style="20" customWidth="1"/>
    <col min="14864" max="14864" width="9" style="20" customWidth="1"/>
    <col min="14865" max="14865" width="7" style="20" customWidth="1"/>
    <col min="14866" max="15107" width="11.42578125" style="20"/>
    <col min="15108" max="15108" width="18.140625" style="20" customWidth="1"/>
    <col min="15109" max="15109" width="6.42578125" style="20" bestFit="1" customWidth="1"/>
    <col min="15110" max="15110" width="6.5703125" style="20" customWidth="1"/>
    <col min="15111" max="15111" width="9.7109375" style="20" customWidth="1"/>
    <col min="15112" max="15112" width="7.5703125" style="20" customWidth="1"/>
    <col min="15113" max="15113" width="6.42578125" style="20" customWidth="1"/>
    <col min="15114" max="15114" width="6" style="20" customWidth="1"/>
    <col min="15115" max="15115" width="5.7109375" style="20" customWidth="1"/>
    <col min="15116" max="15116" width="5.85546875" style="20" customWidth="1"/>
    <col min="15117" max="15118" width="6.5703125" style="20" customWidth="1"/>
    <col min="15119" max="15119" width="7.28515625" style="20" customWidth="1"/>
    <col min="15120" max="15120" width="9" style="20" customWidth="1"/>
    <col min="15121" max="15121" width="7" style="20" customWidth="1"/>
    <col min="15122" max="15363" width="11.42578125" style="20"/>
    <col min="15364" max="15364" width="18.140625" style="20" customWidth="1"/>
    <col min="15365" max="15365" width="6.42578125" style="20" bestFit="1" customWidth="1"/>
    <col min="15366" max="15366" width="6.5703125" style="20" customWidth="1"/>
    <col min="15367" max="15367" width="9.7109375" style="20" customWidth="1"/>
    <col min="15368" max="15368" width="7.5703125" style="20" customWidth="1"/>
    <col min="15369" max="15369" width="6.42578125" style="20" customWidth="1"/>
    <col min="15370" max="15370" width="6" style="20" customWidth="1"/>
    <col min="15371" max="15371" width="5.7109375" style="20" customWidth="1"/>
    <col min="15372" max="15372" width="5.85546875" style="20" customWidth="1"/>
    <col min="15373" max="15374" width="6.5703125" style="20" customWidth="1"/>
    <col min="15375" max="15375" width="7.28515625" style="20" customWidth="1"/>
    <col min="15376" max="15376" width="9" style="20" customWidth="1"/>
    <col min="15377" max="15377" width="7" style="20" customWidth="1"/>
    <col min="15378" max="15619" width="11.42578125" style="20"/>
    <col min="15620" max="15620" width="18.140625" style="20" customWidth="1"/>
    <col min="15621" max="15621" width="6.42578125" style="20" bestFit="1" customWidth="1"/>
    <col min="15622" max="15622" width="6.5703125" style="20" customWidth="1"/>
    <col min="15623" max="15623" width="9.7109375" style="20" customWidth="1"/>
    <col min="15624" max="15624" width="7.5703125" style="20" customWidth="1"/>
    <col min="15625" max="15625" width="6.42578125" style="20" customWidth="1"/>
    <col min="15626" max="15626" width="6" style="20" customWidth="1"/>
    <col min="15627" max="15627" width="5.7109375" style="20" customWidth="1"/>
    <col min="15628" max="15628" width="5.85546875" style="20" customWidth="1"/>
    <col min="15629" max="15630" width="6.5703125" style="20" customWidth="1"/>
    <col min="15631" max="15631" width="7.28515625" style="20" customWidth="1"/>
    <col min="15632" max="15632" width="9" style="20" customWidth="1"/>
    <col min="15633" max="15633" width="7" style="20" customWidth="1"/>
    <col min="15634" max="15875" width="11.42578125" style="20"/>
    <col min="15876" max="15876" width="18.140625" style="20" customWidth="1"/>
    <col min="15877" max="15877" width="6.42578125" style="20" bestFit="1" customWidth="1"/>
    <col min="15878" max="15878" width="6.5703125" style="20" customWidth="1"/>
    <col min="15879" max="15879" width="9.7109375" style="20" customWidth="1"/>
    <col min="15880" max="15880" width="7.5703125" style="20" customWidth="1"/>
    <col min="15881" max="15881" width="6.42578125" style="20" customWidth="1"/>
    <col min="15882" max="15882" width="6" style="20" customWidth="1"/>
    <col min="15883" max="15883" width="5.7109375" style="20" customWidth="1"/>
    <col min="15884" max="15884" width="5.85546875" style="20" customWidth="1"/>
    <col min="15885" max="15886" width="6.5703125" style="20" customWidth="1"/>
    <col min="15887" max="15887" width="7.28515625" style="20" customWidth="1"/>
    <col min="15888" max="15888" width="9" style="20" customWidth="1"/>
    <col min="15889" max="15889" width="7" style="20" customWidth="1"/>
    <col min="15890" max="16131" width="11.42578125" style="20"/>
    <col min="16132" max="16132" width="18.140625" style="20" customWidth="1"/>
    <col min="16133" max="16133" width="6.42578125" style="20" bestFit="1" customWidth="1"/>
    <col min="16134" max="16134" width="6.5703125" style="20" customWidth="1"/>
    <col min="16135" max="16135" width="9.7109375" style="20" customWidth="1"/>
    <col min="16136" max="16136" width="7.5703125" style="20" customWidth="1"/>
    <col min="16137" max="16137" width="6.42578125" style="20" customWidth="1"/>
    <col min="16138" max="16138" width="6" style="20" customWidth="1"/>
    <col min="16139" max="16139" width="5.7109375" style="20" customWidth="1"/>
    <col min="16140" max="16140" width="5.85546875" style="20" customWidth="1"/>
    <col min="16141" max="16142" width="6.5703125" style="20" customWidth="1"/>
    <col min="16143" max="16143" width="7.28515625" style="20" customWidth="1"/>
    <col min="16144" max="16144" width="9" style="20" customWidth="1"/>
    <col min="16145" max="16145" width="7" style="20" customWidth="1"/>
    <col min="16146" max="16384" width="11.42578125" style="20"/>
  </cols>
  <sheetData>
    <row r="1" spans="1:30" s="3" customFormat="1" ht="19.5" thickBot="1" x14ac:dyDescent="0.35">
      <c r="A1" s="378" t="s">
        <v>248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179"/>
      <c r="AC1" s="285" t="s">
        <v>195</v>
      </c>
      <c r="AD1" s="179"/>
    </row>
    <row r="2" spans="1:30" s="3" customFormat="1" x14ac:dyDescent="0.2">
      <c r="A2" s="378" t="s">
        <v>384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179"/>
      <c r="AC2" s="179"/>
      <c r="AD2" s="179"/>
    </row>
    <row r="3" spans="1:30" s="5" customFormat="1" x14ac:dyDescent="0.2">
      <c r="A3" s="378" t="s">
        <v>361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  <c r="Z3" s="378"/>
      <c r="AA3" s="378"/>
    </row>
    <row r="4" spans="1:30" s="5" customFormat="1" x14ac:dyDescent="0.2">
      <c r="A4" s="378" t="s">
        <v>150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</row>
    <row r="5" spans="1:30" s="5" customFormat="1" x14ac:dyDescent="0.2">
      <c r="A5" s="378" t="s">
        <v>409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</row>
    <row r="6" spans="1:30" s="5" customFormat="1" ht="13.5" thickBot="1" x14ac:dyDescent="0.25">
      <c r="A6" s="6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</row>
    <row r="7" spans="1:30" s="3" customFormat="1" ht="39" thickBot="1" x14ac:dyDescent="0.25">
      <c r="A7" s="8" t="s">
        <v>148</v>
      </c>
      <c r="B7" s="9" t="s">
        <v>0</v>
      </c>
      <c r="C7" s="10" t="s">
        <v>57</v>
      </c>
      <c r="D7" s="10" t="s">
        <v>58</v>
      </c>
      <c r="E7" s="10" t="s">
        <v>59</v>
      </c>
      <c r="F7" s="10" t="s">
        <v>60</v>
      </c>
      <c r="G7" s="10" t="s">
        <v>61</v>
      </c>
      <c r="H7" s="10" t="s">
        <v>114</v>
      </c>
      <c r="I7" s="10" t="s">
        <v>62</v>
      </c>
      <c r="J7" s="10" t="s">
        <v>115</v>
      </c>
      <c r="K7" s="10" t="s">
        <v>64</v>
      </c>
      <c r="L7" s="10" t="s">
        <v>63</v>
      </c>
      <c r="M7" s="10" t="s">
        <v>66</v>
      </c>
      <c r="N7" s="10" t="s">
        <v>67</v>
      </c>
      <c r="O7" s="10" t="s">
        <v>65</v>
      </c>
      <c r="P7" s="10" t="s">
        <v>93</v>
      </c>
      <c r="Q7" s="10" t="s">
        <v>78</v>
      </c>
      <c r="R7" s="10" t="s">
        <v>69</v>
      </c>
      <c r="S7" s="10" t="s">
        <v>116</v>
      </c>
      <c r="T7" s="10" t="s">
        <v>117</v>
      </c>
      <c r="U7" s="10" t="s">
        <v>393</v>
      </c>
      <c r="V7" s="10" t="s">
        <v>118</v>
      </c>
      <c r="W7" s="10" t="s">
        <v>268</v>
      </c>
      <c r="X7" s="10" t="s">
        <v>187</v>
      </c>
      <c r="Y7" s="10" t="s">
        <v>188</v>
      </c>
      <c r="Z7" s="10" t="s">
        <v>189</v>
      </c>
      <c r="AA7" s="10" t="s">
        <v>94</v>
      </c>
      <c r="AB7" s="10" t="s">
        <v>95</v>
      </c>
    </row>
    <row r="8" spans="1:30" s="13" customFormat="1" ht="15" customHeight="1" x14ac:dyDescent="0.25">
      <c r="A8" s="11" t="s">
        <v>14</v>
      </c>
      <c r="B8" s="214">
        <f>SUM(B10:B36)</f>
        <v>31457</v>
      </c>
      <c r="C8" s="214">
        <f t="shared" ref="C8:AB8" si="0">SUM(C10:C36)</f>
        <v>2353</v>
      </c>
      <c r="D8" s="214">
        <f t="shared" si="0"/>
        <v>2660</v>
      </c>
      <c r="E8" s="214">
        <f t="shared" si="0"/>
        <v>2698</v>
      </c>
      <c r="F8" s="214">
        <f t="shared" si="0"/>
        <v>1920</v>
      </c>
      <c r="G8" s="214">
        <f t="shared" si="0"/>
        <v>1102</v>
      </c>
      <c r="H8" s="214">
        <f t="shared" si="0"/>
        <v>927</v>
      </c>
      <c r="I8" s="214">
        <f t="shared" si="0"/>
        <v>915</v>
      </c>
      <c r="J8" s="214">
        <f t="shared" si="0"/>
        <v>2290</v>
      </c>
      <c r="K8" s="214">
        <f t="shared" si="0"/>
        <v>3360</v>
      </c>
      <c r="L8" s="214">
        <f t="shared" si="0"/>
        <v>927</v>
      </c>
      <c r="M8" s="214">
        <f t="shared" si="0"/>
        <v>1813</v>
      </c>
      <c r="N8" s="214">
        <f t="shared" si="0"/>
        <v>1040</v>
      </c>
      <c r="O8" s="214">
        <f t="shared" si="0"/>
        <v>757</v>
      </c>
      <c r="P8" s="214">
        <f t="shared" si="0"/>
        <v>742</v>
      </c>
      <c r="Q8" s="214">
        <f t="shared" si="0"/>
        <v>649</v>
      </c>
      <c r="R8" s="214">
        <f t="shared" si="0"/>
        <v>595</v>
      </c>
      <c r="S8" s="214">
        <f t="shared" si="0"/>
        <v>612</v>
      </c>
      <c r="T8" s="214">
        <f t="shared" si="0"/>
        <v>370</v>
      </c>
      <c r="U8" s="214">
        <f t="shared" si="0"/>
        <v>8</v>
      </c>
      <c r="V8" s="214">
        <f t="shared" si="0"/>
        <v>462</v>
      </c>
      <c r="W8" s="214">
        <f t="shared" si="0"/>
        <v>132</v>
      </c>
      <c r="X8" s="214">
        <f t="shared" si="0"/>
        <v>2</v>
      </c>
      <c r="Y8" s="214">
        <f t="shared" si="0"/>
        <v>2</v>
      </c>
      <c r="Z8" s="214">
        <f t="shared" si="0"/>
        <v>4</v>
      </c>
      <c r="AA8" s="214">
        <f t="shared" si="0"/>
        <v>294</v>
      </c>
      <c r="AB8" s="214">
        <f t="shared" si="0"/>
        <v>4823</v>
      </c>
    </row>
    <row r="9" spans="1:30" s="5" customFormat="1" ht="15" customHeight="1" x14ac:dyDescent="0.2">
      <c r="A9" s="2"/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12"/>
      <c r="M9" s="212"/>
      <c r="N9" s="212"/>
      <c r="O9" s="212"/>
      <c r="P9" s="213"/>
      <c r="Q9" s="213"/>
      <c r="R9" s="213"/>
      <c r="S9" s="212"/>
      <c r="T9" s="212"/>
      <c r="U9" s="212"/>
      <c r="V9" s="212"/>
      <c r="W9" s="212"/>
      <c r="X9" s="212"/>
      <c r="Y9" s="212"/>
      <c r="Z9" s="212"/>
      <c r="AA9" s="212"/>
      <c r="AB9" s="248"/>
    </row>
    <row r="10" spans="1:30" s="5" customFormat="1" ht="15" customHeight="1" x14ac:dyDescent="0.2">
      <c r="A10" s="7" t="s">
        <v>15</v>
      </c>
      <c r="B10" s="212">
        <v>1641</v>
      </c>
      <c r="C10" s="295">
        <v>126</v>
      </c>
      <c r="D10" s="295">
        <v>140</v>
      </c>
      <c r="E10" s="295">
        <v>144</v>
      </c>
      <c r="F10" s="295">
        <v>95</v>
      </c>
      <c r="G10" s="295">
        <v>60</v>
      </c>
      <c r="H10" s="295">
        <v>52</v>
      </c>
      <c r="I10" s="295">
        <v>56</v>
      </c>
      <c r="J10" s="295">
        <v>112</v>
      </c>
      <c r="K10" s="295">
        <v>169</v>
      </c>
      <c r="L10" s="295">
        <v>51</v>
      </c>
      <c r="M10" s="295">
        <v>105</v>
      </c>
      <c r="N10" s="295">
        <v>59</v>
      </c>
      <c r="O10" s="295">
        <v>45</v>
      </c>
      <c r="P10" s="295">
        <v>50</v>
      </c>
      <c r="Q10" s="295">
        <v>44</v>
      </c>
      <c r="R10" s="295">
        <v>32</v>
      </c>
      <c r="S10" s="295">
        <v>35</v>
      </c>
      <c r="T10" s="295">
        <v>23</v>
      </c>
      <c r="U10" s="295">
        <v>0</v>
      </c>
      <c r="V10" s="295">
        <v>32</v>
      </c>
      <c r="W10" s="295">
        <v>5</v>
      </c>
      <c r="X10" s="295">
        <v>0</v>
      </c>
      <c r="Y10" s="295">
        <v>0</v>
      </c>
      <c r="Z10" s="295">
        <v>0</v>
      </c>
      <c r="AA10" s="295">
        <v>12</v>
      </c>
      <c r="AB10" s="295">
        <v>194</v>
      </c>
    </row>
    <row r="11" spans="1:30" s="5" customFormat="1" ht="15" customHeight="1" x14ac:dyDescent="0.2">
      <c r="A11" s="7" t="s">
        <v>16</v>
      </c>
      <c r="B11" s="212">
        <v>2166</v>
      </c>
      <c r="C11" s="295">
        <v>166</v>
      </c>
      <c r="D11" s="295">
        <v>195</v>
      </c>
      <c r="E11" s="295">
        <v>194</v>
      </c>
      <c r="F11" s="295">
        <v>146</v>
      </c>
      <c r="G11" s="295">
        <v>77</v>
      </c>
      <c r="H11" s="295">
        <v>73</v>
      </c>
      <c r="I11" s="295">
        <v>73</v>
      </c>
      <c r="J11" s="295">
        <v>164</v>
      </c>
      <c r="K11" s="295">
        <v>211</v>
      </c>
      <c r="L11" s="295">
        <v>73</v>
      </c>
      <c r="M11" s="295">
        <v>124</v>
      </c>
      <c r="N11" s="295">
        <v>73</v>
      </c>
      <c r="O11" s="295">
        <v>59</v>
      </c>
      <c r="P11" s="295">
        <v>67</v>
      </c>
      <c r="Q11" s="295">
        <v>62</v>
      </c>
      <c r="R11" s="295">
        <v>44</v>
      </c>
      <c r="S11" s="295">
        <v>48</v>
      </c>
      <c r="T11" s="295">
        <v>35</v>
      </c>
      <c r="U11" s="295">
        <v>0</v>
      </c>
      <c r="V11" s="295">
        <v>49</v>
      </c>
      <c r="W11" s="295">
        <v>5</v>
      </c>
      <c r="X11" s="295">
        <v>0</v>
      </c>
      <c r="Y11" s="295">
        <v>0</v>
      </c>
      <c r="Z11" s="295">
        <v>0</v>
      </c>
      <c r="AA11" s="295">
        <v>17</v>
      </c>
      <c r="AB11" s="295">
        <v>211</v>
      </c>
    </row>
    <row r="12" spans="1:30" s="5" customFormat="1" ht="15" customHeight="1" x14ac:dyDescent="0.2">
      <c r="A12" s="7" t="s">
        <v>17</v>
      </c>
      <c r="B12" s="212">
        <v>1580</v>
      </c>
      <c r="C12" s="295">
        <v>127</v>
      </c>
      <c r="D12" s="295">
        <v>131</v>
      </c>
      <c r="E12" s="295">
        <v>148</v>
      </c>
      <c r="F12" s="295">
        <v>83</v>
      </c>
      <c r="G12" s="295">
        <v>62</v>
      </c>
      <c r="H12" s="295">
        <v>57</v>
      </c>
      <c r="I12" s="295">
        <v>61</v>
      </c>
      <c r="J12" s="295">
        <v>110</v>
      </c>
      <c r="K12" s="295">
        <v>150</v>
      </c>
      <c r="L12" s="295">
        <v>45</v>
      </c>
      <c r="M12" s="295">
        <v>109</v>
      </c>
      <c r="N12" s="295">
        <v>65</v>
      </c>
      <c r="O12" s="295">
        <v>43</v>
      </c>
      <c r="P12" s="295">
        <v>51</v>
      </c>
      <c r="Q12" s="295">
        <v>49</v>
      </c>
      <c r="R12" s="295">
        <v>35</v>
      </c>
      <c r="S12" s="295">
        <v>38</v>
      </c>
      <c r="T12" s="295">
        <v>23</v>
      </c>
      <c r="U12" s="295">
        <v>0</v>
      </c>
      <c r="V12" s="295">
        <v>27</v>
      </c>
      <c r="W12" s="295">
        <v>6</v>
      </c>
      <c r="X12" s="295">
        <v>0</v>
      </c>
      <c r="Y12" s="295">
        <v>0</v>
      </c>
      <c r="Z12" s="295">
        <v>0</v>
      </c>
      <c r="AA12" s="295">
        <v>11</v>
      </c>
      <c r="AB12" s="295">
        <v>149</v>
      </c>
    </row>
    <row r="13" spans="1:30" s="5" customFormat="1" ht="15" customHeight="1" x14ac:dyDescent="0.2">
      <c r="A13" s="7" t="s">
        <v>18</v>
      </c>
      <c r="B13" s="212">
        <v>1626</v>
      </c>
      <c r="C13" s="295">
        <v>109</v>
      </c>
      <c r="D13" s="295">
        <v>126</v>
      </c>
      <c r="E13" s="295">
        <v>131</v>
      </c>
      <c r="F13" s="295">
        <v>92</v>
      </c>
      <c r="G13" s="295">
        <v>33</v>
      </c>
      <c r="H13" s="295">
        <v>29</v>
      </c>
      <c r="I13" s="295">
        <v>31</v>
      </c>
      <c r="J13" s="295">
        <v>112</v>
      </c>
      <c r="K13" s="295">
        <v>153</v>
      </c>
      <c r="L13" s="295">
        <v>54</v>
      </c>
      <c r="M13" s="295">
        <v>95</v>
      </c>
      <c r="N13" s="295">
        <v>51</v>
      </c>
      <c r="O13" s="295">
        <v>37</v>
      </c>
      <c r="P13" s="295">
        <v>22</v>
      </c>
      <c r="Q13" s="295">
        <v>28</v>
      </c>
      <c r="R13" s="295">
        <v>29</v>
      </c>
      <c r="S13" s="295">
        <v>36</v>
      </c>
      <c r="T13" s="295">
        <v>18</v>
      </c>
      <c r="U13" s="295">
        <v>0</v>
      </c>
      <c r="V13" s="295">
        <v>16</v>
      </c>
      <c r="W13" s="295">
        <v>10</v>
      </c>
      <c r="X13" s="295">
        <v>0</v>
      </c>
      <c r="Y13" s="295">
        <v>0</v>
      </c>
      <c r="Z13" s="295">
        <v>0</v>
      </c>
      <c r="AA13" s="295">
        <v>19</v>
      </c>
      <c r="AB13" s="295">
        <v>395</v>
      </c>
    </row>
    <row r="14" spans="1:30" s="5" customFormat="1" ht="15" customHeight="1" x14ac:dyDescent="0.2">
      <c r="A14" s="7" t="s">
        <v>19</v>
      </c>
      <c r="B14" s="212">
        <v>645</v>
      </c>
      <c r="C14" s="295">
        <v>47</v>
      </c>
      <c r="D14" s="295">
        <v>56</v>
      </c>
      <c r="E14" s="295">
        <v>49</v>
      </c>
      <c r="F14" s="295">
        <v>50</v>
      </c>
      <c r="G14" s="295">
        <v>19</v>
      </c>
      <c r="H14" s="295">
        <v>13</v>
      </c>
      <c r="I14" s="295">
        <v>17</v>
      </c>
      <c r="J14" s="295">
        <v>30</v>
      </c>
      <c r="K14" s="295">
        <v>79</v>
      </c>
      <c r="L14" s="295">
        <v>20</v>
      </c>
      <c r="M14" s="295">
        <v>37</v>
      </c>
      <c r="N14" s="295">
        <v>22</v>
      </c>
      <c r="O14" s="295">
        <v>14</v>
      </c>
      <c r="P14" s="295">
        <v>17</v>
      </c>
      <c r="Q14" s="295">
        <v>9</v>
      </c>
      <c r="R14" s="295">
        <v>13</v>
      </c>
      <c r="S14" s="295">
        <v>13</v>
      </c>
      <c r="T14" s="295">
        <v>7</v>
      </c>
      <c r="U14" s="295">
        <v>0</v>
      </c>
      <c r="V14" s="295">
        <v>9</v>
      </c>
      <c r="W14" s="295">
        <v>5</v>
      </c>
      <c r="X14" s="295">
        <v>0</v>
      </c>
      <c r="Y14" s="295">
        <v>0</v>
      </c>
      <c r="Z14" s="295">
        <v>0</v>
      </c>
      <c r="AA14" s="295">
        <v>10</v>
      </c>
      <c r="AB14" s="295">
        <v>109</v>
      </c>
    </row>
    <row r="15" spans="1:30" s="5" customFormat="1" ht="15" customHeight="1" x14ac:dyDescent="0.2">
      <c r="A15" s="7" t="s">
        <v>20</v>
      </c>
      <c r="B15" s="212">
        <v>1295</v>
      </c>
      <c r="C15" s="295">
        <v>109</v>
      </c>
      <c r="D15" s="295">
        <v>125</v>
      </c>
      <c r="E15" s="295">
        <v>121</v>
      </c>
      <c r="F15" s="295">
        <v>78</v>
      </c>
      <c r="G15" s="295">
        <v>51</v>
      </c>
      <c r="H15" s="295">
        <v>36</v>
      </c>
      <c r="I15" s="295">
        <v>35</v>
      </c>
      <c r="J15" s="295">
        <v>112</v>
      </c>
      <c r="K15" s="295">
        <v>142</v>
      </c>
      <c r="L15" s="295">
        <v>36</v>
      </c>
      <c r="M15" s="295">
        <v>69</v>
      </c>
      <c r="N15" s="295">
        <v>30</v>
      </c>
      <c r="O15" s="295">
        <v>34</v>
      </c>
      <c r="P15" s="295">
        <v>21</v>
      </c>
      <c r="Q15" s="295">
        <v>22</v>
      </c>
      <c r="R15" s="295">
        <v>22</v>
      </c>
      <c r="S15" s="295">
        <v>24</v>
      </c>
      <c r="T15" s="295">
        <v>13</v>
      </c>
      <c r="U15" s="295">
        <v>0</v>
      </c>
      <c r="V15" s="295">
        <v>21</v>
      </c>
      <c r="W15" s="295">
        <v>4</v>
      </c>
      <c r="X15" s="295">
        <v>0</v>
      </c>
      <c r="Y15" s="295">
        <v>0</v>
      </c>
      <c r="Z15" s="295">
        <v>0</v>
      </c>
      <c r="AA15" s="295">
        <v>14</v>
      </c>
      <c r="AB15" s="295">
        <v>176</v>
      </c>
    </row>
    <row r="16" spans="1:30" s="5" customFormat="1" ht="15" customHeight="1" x14ac:dyDescent="0.2">
      <c r="A16" s="7" t="s">
        <v>21</v>
      </c>
      <c r="B16" s="212">
        <v>323</v>
      </c>
      <c r="C16" s="295">
        <v>20</v>
      </c>
      <c r="D16" s="295">
        <v>22</v>
      </c>
      <c r="E16" s="295">
        <v>24</v>
      </c>
      <c r="F16" s="295">
        <v>19</v>
      </c>
      <c r="G16" s="295">
        <v>11</v>
      </c>
      <c r="H16" s="295">
        <v>7</v>
      </c>
      <c r="I16" s="295">
        <v>7</v>
      </c>
      <c r="J16" s="295">
        <v>23</v>
      </c>
      <c r="K16" s="295">
        <v>29</v>
      </c>
      <c r="L16" s="295">
        <v>11</v>
      </c>
      <c r="M16" s="295">
        <v>18</v>
      </c>
      <c r="N16" s="295">
        <v>8</v>
      </c>
      <c r="O16" s="295">
        <v>8</v>
      </c>
      <c r="P16" s="295">
        <v>4</v>
      </c>
      <c r="Q16" s="295">
        <v>6</v>
      </c>
      <c r="R16" s="295">
        <v>9</v>
      </c>
      <c r="S16" s="295">
        <v>6</v>
      </c>
      <c r="T16" s="295">
        <v>5</v>
      </c>
      <c r="U16" s="295">
        <v>0</v>
      </c>
      <c r="V16" s="295">
        <v>5</v>
      </c>
      <c r="W16" s="295">
        <v>2</v>
      </c>
      <c r="X16" s="295">
        <v>0</v>
      </c>
      <c r="Y16" s="295">
        <v>0</v>
      </c>
      <c r="Z16" s="295">
        <v>0</v>
      </c>
      <c r="AA16" s="295">
        <v>0</v>
      </c>
      <c r="AB16" s="295">
        <v>79</v>
      </c>
    </row>
    <row r="17" spans="1:28" s="5" customFormat="1" ht="15" customHeight="1" x14ac:dyDescent="0.2">
      <c r="A17" s="7" t="s">
        <v>22</v>
      </c>
      <c r="B17" s="212">
        <v>2781</v>
      </c>
      <c r="C17" s="295">
        <v>194</v>
      </c>
      <c r="D17" s="295">
        <v>220</v>
      </c>
      <c r="E17" s="295">
        <v>233</v>
      </c>
      <c r="F17" s="295">
        <v>162</v>
      </c>
      <c r="G17" s="295">
        <v>94</v>
      </c>
      <c r="H17" s="295">
        <v>86</v>
      </c>
      <c r="I17" s="295">
        <v>82</v>
      </c>
      <c r="J17" s="295">
        <v>209</v>
      </c>
      <c r="K17" s="295">
        <v>268</v>
      </c>
      <c r="L17" s="295">
        <v>80</v>
      </c>
      <c r="M17" s="295">
        <v>165</v>
      </c>
      <c r="N17" s="295">
        <v>83</v>
      </c>
      <c r="O17" s="295">
        <v>73</v>
      </c>
      <c r="P17" s="295">
        <v>75</v>
      </c>
      <c r="Q17" s="295">
        <v>64</v>
      </c>
      <c r="R17" s="295">
        <v>57</v>
      </c>
      <c r="S17" s="295">
        <v>67</v>
      </c>
      <c r="T17" s="295">
        <v>36</v>
      </c>
      <c r="U17" s="295">
        <v>0</v>
      </c>
      <c r="V17" s="295">
        <v>48</v>
      </c>
      <c r="W17" s="295">
        <v>15</v>
      </c>
      <c r="X17" s="295">
        <v>2</v>
      </c>
      <c r="Y17" s="295">
        <v>2</v>
      </c>
      <c r="Z17" s="295">
        <v>2</v>
      </c>
      <c r="AA17" s="295">
        <v>52</v>
      </c>
      <c r="AB17" s="295">
        <v>412</v>
      </c>
    </row>
    <row r="18" spans="1:28" s="5" customFormat="1" ht="15" customHeight="1" x14ac:dyDescent="0.2">
      <c r="A18" s="7" t="s">
        <v>23</v>
      </c>
      <c r="B18" s="212">
        <v>1459</v>
      </c>
      <c r="C18" s="295">
        <v>112</v>
      </c>
      <c r="D18" s="295">
        <v>128</v>
      </c>
      <c r="E18" s="295">
        <v>120</v>
      </c>
      <c r="F18" s="295">
        <v>82</v>
      </c>
      <c r="G18" s="295">
        <v>49</v>
      </c>
      <c r="H18" s="295">
        <v>47</v>
      </c>
      <c r="I18" s="295">
        <v>45</v>
      </c>
      <c r="J18" s="295">
        <v>102</v>
      </c>
      <c r="K18" s="295">
        <v>209</v>
      </c>
      <c r="L18" s="295">
        <v>51</v>
      </c>
      <c r="M18" s="295">
        <v>80</v>
      </c>
      <c r="N18" s="295">
        <v>35</v>
      </c>
      <c r="O18" s="295">
        <v>34</v>
      </c>
      <c r="P18" s="295">
        <v>31</v>
      </c>
      <c r="Q18" s="295">
        <v>25</v>
      </c>
      <c r="R18" s="295">
        <v>29</v>
      </c>
      <c r="S18" s="295">
        <v>23</v>
      </c>
      <c r="T18" s="295">
        <v>13</v>
      </c>
      <c r="U18" s="295">
        <v>0</v>
      </c>
      <c r="V18" s="295">
        <v>14</v>
      </c>
      <c r="W18" s="295">
        <v>6</v>
      </c>
      <c r="X18" s="295">
        <v>0</v>
      </c>
      <c r="Y18" s="295">
        <v>0</v>
      </c>
      <c r="Z18" s="295">
        <v>2</v>
      </c>
      <c r="AA18" s="295">
        <v>28</v>
      </c>
      <c r="AB18" s="295">
        <v>194</v>
      </c>
    </row>
    <row r="19" spans="1:28" s="5" customFormat="1" ht="15" customHeight="1" x14ac:dyDescent="0.2">
      <c r="A19" s="7" t="s">
        <v>24</v>
      </c>
      <c r="B19" s="212">
        <v>1725</v>
      </c>
      <c r="C19" s="295">
        <v>118</v>
      </c>
      <c r="D19" s="295">
        <v>129</v>
      </c>
      <c r="E19" s="295">
        <v>133</v>
      </c>
      <c r="F19" s="295">
        <v>100</v>
      </c>
      <c r="G19" s="295">
        <v>69</v>
      </c>
      <c r="H19" s="295">
        <v>53</v>
      </c>
      <c r="I19" s="295">
        <v>55</v>
      </c>
      <c r="J19" s="295">
        <v>117</v>
      </c>
      <c r="K19" s="295">
        <v>168</v>
      </c>
      <c r="L19" s="295">
        <v>49</v>
      </c>
      <c r="M19" s="295">
        <v>111</v>
      </c>
      <c r="N19" s="295">
        <v>51</v>
      </c>
      <c r="O19" s="295">
        <v>36</v>
      </c>
      <c r="P19" s="295">
        <v>32</v>
      </c>
      <c r="Q19" s="295">
        <v>30</v>
      </c>
      <c r="R19" s="295">
        <v>38</v>
      </c>
      <c r="S19" s="295">
        <v>33</v>
      </c>
      <c r="T19" s="295">
        <v>25</v>
      </c>
      <c r="U19" s="295">
        <v>0</v>
      </c>
      <c r="V19" s="295">
        <v>26</v>
      </c>
      <c r="W19" s="295">
        <v>9</v>
      </c>
      <c r="X19" s="295">
        <v>0</v>
      </c>
      <c r="Y19" s="295">
        <v>0</v>
      </c>
      <c r="Z19" s="295">
        <v>0</v>
      </c>
      <c r="AA19" s="295">
        <v>20</v>
      </c>
      <c r="AB19" s="295">
        <v>323</v>
      </c>
    </row>
    <row r="20" spans="1:28" s="5" customFormat="1" ht="15" customHeight="1" x14ac:dyDescent="0.2">
      <c r="A20" s="7" t="s">
        <v>25</v>
      </c>
      <c r="B20" s="212">
        <v>611</v>
      </c>
      <c r="C20" s="295">
        <v>39</v>
      </c>
      <c r="D20" s="295">
        <v>44</v>
      </c>
      <c r="E20" s="295">
        <v>47</v>
      </c>
      <c r="F20" s="295">
        <v>39</v>
      </c>
      <c r="G20" s="295">
        <v>24</v>
      </c>
      <c r="H20" s="295">
        <v>23</v>
      </c>
      <c r="I20" s="295">
        <v>19</v>
      </c>
      <c r="J20" s="295">
        <v>38</v>
      </c>
      <c r="K20" s="295">
        <v>59</v>
      </c>
      <c r="L20" s="295">
        <v>19</v>
      </c>
      <c r="M20" s="295">
        <v>41</v>
      </c>
      <c r="N20" s="295">
        <v>22</v>
      </c>
      <c r="O20" s="295">
        <v>15</v>
      </c>
      <c r="P20" s="295">
        <v>13</v>
      </c>
      <c r="Q20" s="295">
        <v>17</v>
      </c>
      <c r="R20" s="295">
        <v>16</v>
      </c>
      <c r="S20" s="295">
        <v>16</v>
      </c>
      <c r="T20" s="295">
        <v>10</v>
      </c>
      <c r="U20" s="295">
        <v>0</v>
      </c>
      <c r="V20" s="295">
        <v>15</v>
      </c>
      <c r="W20" s="295">
        <v>2</v>
      </c>
      <c r="X20" s="295">
        <v>0</v>
      </c>
      <c r="Y20" s="295">
        <v>0</v>
      </c>
      <c r="Z20" s="295">
        <v>0</v>
      </c>
      <c r="AA20" s="295">
        <v>0</v>
      </c>
      <c r="AB20" s="295">
        <v>93</v>
      </c>
    </row>
    <row r="21" spans="1:28" s="5" customFormat="1" ht="15" customHeight="1" x14ac:dyDescent="0.2">
      <c r="A21" s="15" t="s">
        <v>26</v>
      </c>
      <c r="B21" s="212">
        <v>2398</v>
      </c>
      <c r="C21" s="295">
        <v>164</v>
      </c>
      <c r="D21" s="295">
        <v>197</v>
      </c>
      <c r="E21" s="295">
        <v>200</v>
      </c>
      <c r="F21" s="295">
        <v>156</v>
      </c>
      <c r="G21" s="295">
        <v>68</v>
      </c>
      <c r="H21" s="295">
        <v>64</v>
      </c>
      <c r="I21" s="295">
        <v>63</v>
      </c>
      <c r="J21" s="295">
        <v>160</v>
      </c>
      <c r="K21" s="295">
        <v>251</v>
      </c>
      <c r="L21" s="295">
        <v>77</v>
      </c>
      <c r="M21" s="295">
        <v>130</v>
      </c>
      <c r="N21" s="295">
        <v>74</v>
      </c>
      <c r="O21" s="295">
        <v>57</v>
      </c>
      <c r="P21" s="295">
        <v>54</v>
      </c>
      <c r="Q21" s="295">
        <v>47</v>
      </c>
      <c r="R21" s="295">
        <v>52</v>
      </c>
      <c r="S21" s="295">
        <v>55</v>
      </c>
      <c r="T21" s="295">
        <v>26</v>
      </c>
      <c r="U21" s="295">
        <v>0</v>
      </c>
      <c r="V21" s="295">
        <v>30</v>
      </c>
      <c r="W21" s="295">
        <v>7</v>
      </c>
      <c r="X21" s="295">
        <v>0</v>
      </c>
      <c r="Y21" s="295">
        <v>0</v>
      </c>
      <c r="Z21" s="295">
        <v>0</v>
      </c>
      <c r="AA21" s="295">
        <v>22</v>
      </c>
      <c r="AB21" s="295">
        <v>444</v>
      </c>
    </row>
    <row r="22" spans="1:28" s="5" customFormat="1" ht="15" customHeight="1" x14ac:dyDescent="0.2">
      <c r="A22" s="7" t="s">
        <v>27</v>
      </c>
      <c r="B22" s="212">
        <v>583</v>
      </c>
      <c r="C22" s="295">
        <v>55</v>
      </c>
      <c r="D22" s="295">
        <v>63</v>
      </c>
      <c r="E22" s="295">
        <v>58</v>
      </c>
      <c r="F22" s="295">
        <v>45</v>
      </c>
      <c r="G22" s="295">
        <v>25</v>
      </c>
      <c r="H22" s="295">
        <v>17</v>
      </c>
      <c r="I22" s="295">
        <v>18</v>
      </c>
      <c r="J22" s="295">
        <v>46</v>
      </c>
      <c r="K22" s="295">
        <v>76</v>
      </c>
      <c r="L22" s="295">
        <v>16</v>
      </c>
      <c r="M22" s="295">
        <v>35</v>
      </c>
      <c r="N22" s="295">
        <v>16</v>
      </c>
      <c r="O22" s="295">
        <v>11</v>
      </c>
      <c r="P22" s="295">
        <v>22</v>
      </c>
      <c r="Q22" s="295">
        <v>11</v>
      </c>
      <c r="R22" s="295">
        <v>9</v>
      </c>
      <c r="S22" s="295">
        <v>13</v>
      </c>
      <c r="T22" s="295">
        <v>7</v>
      </c>
      <c r="U22" s="295">
        <v>0</v>
      </c>
      <c r="V22" s="295">
        <v>10</v>
      </c>
      <c r="W22" s="295">
        <v>1</v>
      </c>
      <c r="X22" s="295">
        <v>0</v>
      </c>
      <c r="Y22" s="295">
        <v>0</v>
      </c>
      <c r="Z22" s="295">
        <v>0</v>
      </c>
      <c r="AA22" s="295">
        <v>3</v>
      </c>
      <c r="AB22" s="295">
        <v>26</v>
      </c>
    </row>
    <row r="23" spans="1:28" s="5" customFormat="1" ht="15" customHeight="1" x14ac:dyDescent="0.2">
      <c r="A23" s="7" t="s">
        <v>28</v>
      </c>
      <c r="B23" s="212">
        <v>2452</v>
      </c>
      <c r="C23" s="295">
        <v>172</v>
      </c>
      <c r="D23" s="295">
        <v>203</v>
      </c>
      <c r="E23" s="295">
        <v>197</v>
      </c>
      <c r="F23" s="295">
        <v>128</v>
      </c>
      <c r="G23" s="295">
        <v>74</v>
      </c>
      <c r="H23" s="295">
        <v>67</v>
      </c>
      <c r="I23" s="295">
        <v>65</v>
      </c>
      <c r="J23" s="295">
        <v>176</v>
      </c>
      <c r="K23" s="295">
        <v>248</v>
      </c>
      <c r="L23" s="295">
        <v>77</v>
      </c>
      <c r="M23" s="295">
        <v>136</v>
      </c>
      <c r="N23" s="295">
        <v>147</v>
      </c>
      <c r="O23" s="295">
        <v>57</v>
      </c>
      <c r="P23" s="295">
        <v>73</v>
      </c>
      <c r="Q23" s="295">
        <v>61</v>
      </c>
      <c r="R23" s="295">
        <v>53</v>
      </c>
      <c r="S23" s="295">
        <v>52</v>
      </c>
      <c r="T23" s="295">
        <v>27</v>
      </c>
      <c r="U23" s="295">
        <v>0</v>
      </c>
      <c r="V23" s="295">
        <v>33</v>
      </c>
      <c r="W23" s="295">
        <v>12</v>
      </c>
      <c r="X23" s="295">
        <v>0</v>
      </c>
      <c r="Y23" s="295">
        <v>0</v>
      </c>
      <c r="Z23" s="295">
        <v>0</v>
      </c>
      <c r="AA23" s="295">
        <v>32</v>
      </c>
      <c r="AB23" s="295">
        <v>362</v>
      </c>
    </row>
    <row r="24" spans="1:28" s="5" customFormat="1" ht="15" customHeight="1" x14ac:dyDescent="0.2">
      <c r="A24" s="7" t="s">
        <v>29</v>
      </c>
      <c r="B24" s="212">
        <v>525</v>
      </c>
      <c r="C24" s="295">
        <v>48</v>
      </c>
      <c r="D24" s="295">
        <v>52</v>
      </c>
      <c r="E24" s="295">
        <v>58</v>
      </c>
      <c r="F24" s="295">
        <v>42</v>
      </c>
      <c r="G24" s="295">
        <v>25</v>
      </c>
      <c r="H24" s="295">
        <v>16</v>
      </c>
      <c r="I24" s="295">
        <v>15</v>
      </c>
      <c r="J24" s="295">
        <v>41</v>
      </c>
      <c r="K24" s="295">
        <v>52</v>
      </c>
      <c r="L24" s="295">
        <v>13</v>
      </c>
      <c r="M24" s="295">
        <v>24</v>
      </c>
      <c r="N24" s="295">
        <v>11</v>
      </c>
      <c r="O24" s="295">
        <v>12</v>
      </c>
      <c r="P24" s="295">
        <v>11</v>
      </c>
      <c r="Q24" s="295">
        <v>7</v>
      </c>
      <c r="R24" s="295">
        <v>7</v>
      </c>
      <c r="S24" s="295">
        <v>5</v>
      </c>
      <c r="T24" s="295">
        <v>8</v>
      </c>
      <c r="U24" s="295">
        <v>0</v>
      </c>
      <c r="V24" s="295">
        <v>7</v>
      </c>
      <c r="W24" s="295">
        <v>1</v>
      </c>
      <c r="X24" s="295">
        <v>0</v>
      </c>
      <c r="Y24" s="295">
        <v>0</v>
      </c>
      <c r="Z24" s="295">
        <v>0</v>
      </c>
      <c r="AA24" s="295">
        <v>0</v>
      </c>
      <c r="AB24" s="295">
        <v>70</v>
      </c>
    </row>
    <row r="25" spans="1:28" s="5" customFormat="1" ht="15" customHeight="1" x14ac:dyDescent="0.2">
      <c r="A25" s="7" t="s">
        <v>30</v>
      </c>
      <c r="B25" s="212">
        <v>976</v>
      </c>
      <c r="C25" s="295">
        <v>72</v>
      </c>
      <c r="D25" s="295">
        <v>87</v>
      </c>
      <c r="E25" s="295">
        <v>84</v>
      </c>
      <c r="F25" s="295">
        <v>55</v>
      </c>
      <c r="G25" s="295">
        <v>40</v>
      </c>
      <c r="H25" s="295">
        <v>36</v>
      </c>
      <c r="I25" s="295">
        <v>29</v>
      </c>
      <c r="J25" s="295">
        <v>78</v>
      </c>
      <c r="K25" s="295">
        <v>86</v>
      </c>
      <c r="L25" s="295">
        <v>30</v>
      </c>
      <c r="M25" s="295">
        <v>56</v>
      </c>
      <c r="N25" s="295">
        <v>44</v>
      </c>
      <c r="O25" s="295">
        <v>26</v>
      </c>
      <c r="P25" s="295">
        <v>20</v>
      </c>
      <c r="Q25" s="295">
        <v>17</v>
      </c>
      <c r="R25" s="295">
        <v>18</v>
      </c>
      <c r="S25" s="295">
        <v>15</v>
      </c>
      <c r="T25" s="295">
        <v>12</v>
      </c>
      <c r="U25" s="295">
        <v>0</v>
      </c>
      <c r="V25" s="295">
        <v>15</v>
      </c>
      <c r="W25" s="295">
        <v>3</v>
      </c>
      <c r="X25" s="295">
        <v>0</v>
      </c>
      <c r="Y25" s="295">
        <v>0</v>
      </c>
      <c r="Z25" s="295">
        <v>0</v>
      </c>
      <c r="AA25" s="295">
        <v>10</v>
      </c>
      <c r="AB25" s="295">
        <v>143</v>
      </c>
    </row>
    <row r="26" spans="1:28" s="5" customFormat="1" ht="15" customHeight="1" x14ac:dyDescent="0.2">
      <c r="A26" s="7" t="s">
        <v>31</v>
      </c>
      <c r="B26" s="212">
        <v>661</v>
      </c>
      <c r="C26" s="295">
        <v>45</v>
      </c>
      <c r="D26" s="295">
        <v>52</v>
      </c>
      <c r="E26" s="295">
        <v>54</v>
      </c>
      <c r="F26" s="295">
        <v>31</v>
      </c>
      <c r="G26" s="295">
        <v>27</v>
      </c>
      <c r="H26" s="295">
        <v>22</v>
      </c>
      <c r="I26" s="295">
        <v>21</v>
      </c>
      <c r="J26" s="295">
        <v>46</v>
      </c>
      <c r="K26" s="295">
        <v>84</v>
      </c>
      <c r="L26" s="295">
        <v>19</v>
      </c>
      <c r="M26" s="295">
        <v>42</v>
      </c>
      <c r="N26" s="295">
        <v>25</v>
      </c>
      <c r="O26" s="295">
        <v>20</v>
      </c>
      <c r="P26" s="295">
        <v>16</v>
      </c>
      <c r="Q26" s="295">
        <v>13</v>
      </c>
      <c r="R26" s="295">
        <v>14</v>
      </c>
      <c r="S26" s="295">
        <v>12</v>
      </c>
      <c r="T26" s="295">
        <v>10</v>
      </c>
      <c r="U26" s="295">
        <v>0</v>
      </c>
      <c r="V26" s="295">
        <v>9</v>
      </c>
      <c r="W26" s="295">
        <v>6</v>
      </c>
      <c r="X26" s="295">
        <v>0</v>
      </c>
      <c r="Y26" s="295">
        <v>0</v>
      </c>
      <c r="Z26" s="295">
        <v>0</v>
      </c>
      <c r="AA26" s="295">
        <v>7</v>
      </c>
      <c r="AB26" s="295">
        <v>86</v>
      </c>
    </row>
    <row r="27" spans="1:28" s="5" customFormat="1" ht="15" customHeight="1" x14ac:dyDescent="0.2">
      <c r="A27" s="7" t="s">
        <v>32</v>
      </c>
      <c r="B27" s="212">
        <v>796</v>
      </c>
      <c r="C27" s="295">
        <v>60</v>
      </c>
      <c r="D27" s="295">
        <v>57</v>
      </c>
      <c r="E27" s="295">
        <v>67</v>
      </c>
      <c r="F27" s="295">
        <v>46</v>
      </c>
      <c r="G27" s="295">
        <v>28</v>
      </c>
      <c r="H27" s="295">
        <v>26</v>
      </c>
      <c r="I27" s="295">
        <v>20</v>
      </c>
      <c r="J27" s="295">
        <v>51</v>
      </c>
      <c r="K27" s="295">
        <v>95</v>
      </c>
      <c r="L27" s="295">
        <v>19</v>
      </c>
      <c r="M27" s="295">
        <v>45</v>
      </c>
      <c r="N27" s="295">
        <v>22</v>
      </c>
      <c r="O27" s="295">
        <v>15</v>
      </c>
      <c r="P27" s="295">
        <v>16</v>
      </c>
      <c r="Q27" s="295">
        <v>12</v>
      </c>
      <c r="R27" s="295">
        <v>8</v>
      </c>
      <c r="S27" s="295">
        <v>10</v>
      </c>
      <c r="T27" s="295">
        <v>4</v>
      </c>
      <c r="U27" s="295">
        <v>0</v>
      </c>
      <c r="V27" s="295">
        <v>6</v>
      </c>
      <c r="W27" s="295">
        <v>5</v>
      </c>
      <c r="X27" s="295">
        <v>0</v>
      </c>
      <c r="Y27" s="295">
        <v>0</v>
      </c>
      <c r="Z27" s="295">
        <v>0</v>
      </c>
      <c r="AA27" s="295">
        <v>7</v>
      </c>
      <c r="AB27" s="295">
        <v>177</v>
      </c>
    </row>
    <row r="28" spans="1:28" s="5" customFormat="1" ht="15" customHeight="1" x14ac:dyDescent="0.2">
      <c r="A28" s="7" t="s">
        <v>33</v>
      </c>
      <c r="B28" s="212">
        <v>598</v>
      </c>
      <c r="C28" s="295">
        <v>40</v>
      </c>
      <c r="D28" s="295">
        <v>46</v>
      </c>
      <c r="E28" s="295">
        <v>47</v>
      </c>
      <c r="F28" s="295">
        <v>33</v>
      </c>
      <c r="G28" s="295">
        <v>20</v>
      </c>
      <c r="H28" s="295">
        <v>16</v>
      </c>
      <c r="I28" s="295">
        <v>18</v>
      </c>
      <c r="J28" s="295">
        <v>37</v>
      </c>
      <c r="K28" s="295">
        <v>68</v>
      </c>
      <c r="L28" s="295">
        <v>18</v>
      </c>
      <c r="M28" s="295">
        <v>33</v>
      </c>
      <c r="N28" s="295">
        <v>16</v>
      </c>
      <c r="O28" s="295">
        <v>15</v>
      </c>
      <c r="P28" s="295">
        <v>16</v>
      </c>
      <c r="Q28" s="295">
        <v>12</v>
      </c>
      <c r="R28" s="295">
        <v>15</v>
      </c>
      <c r="S28" s="295">
        <v>12</v>
      </c>
      <c r="T28" s="295">
        <v>8</v>
      </c>
      <c r="U28" s="295">
        <v>0</v>
      </c>
      <c r="V28" s="295">
        <v>9</v>
      </c>
      <c r="W28" s="295">
        <v>3</v>
      </c>
      <c r="X28" s="295">
        <v>0</v>
      </c>
      <c r="Y28" s="295">
        <v>0</v>
      </c>
      <c r="Z28" s="295">
        <v>0</v>
      </c>
      <c r="AA28" s="295">
        <v>4</v>
      </c>
      <c r="AB28" s="295">
        <v>112</v>
      </c>
    </row>
    <row r="29" spans="1:28" s="5" customFormat="1" ht="15" customHeight="1" x14ac:dyDescent="0.2">
      <c r="A29" s="7" t="s">
        <v>34</v>
      </c>
      <c r="B29" s="212">
        <v>918</v>
      </c>
      <c r="C29" s="295">
        <v>80</v>
      </c>
      <c r="D29" s="295">
        <v>83</v>
      </c>
      <c r="E29" s="295">
        <v>90</v>
      </c>
      <c r="F29" s="295">
        <v>53</v>
      </c>
      <c r="G29" s="295">
        <v>32</v>
      </c>
      <c r="H29" s="295">
        <v>28</v>
      </c>
      <c r="I29" s="295">
        <v>28</v>
      </c>
      <c r="J29" s="295">
        <v>62</v>
      </c>
      <c r="K29" s="295">
        <v>101</v>
      </c>
      <c r="L29" s="295">
        <v>28</v>
      </c>
      <c r="M29" s="295">
        <v>55</v>
      </c>
      <c r="N29" s="295">
        <v>31</v>
      </c>
      <c r="O29" s="295">
        <v>27</v>
      </c>
      <c r="P29" s="295">
        <v>30</v>
      </c>
      <c r="Q29" s="295">
        <v>22</v>
      </c>
      <c r="R29" s="295">
        <v>18</v>
      </c>
      <c r="S29" s="295">
        <v>20</v>
      </c>
      <c r="T29" s="295">
        <v>12</v>
      </c>
      <c r="U29" s="295">
        <v>0</v>
      </c>
      <c r="V29" s="295">
        <v>14</v>
      </c>
      <c r="W29" s="295">
        <v>2</v>
      </c>
      <c r="X29" s="295">
        <v>0</v>
      </c>
      <c r="Y29" s="295">
        <v>0</v>
      </c>
      <c r="Z29" s="295">
        <v>0</v>
      </c>
      <c r="AA29" s="295">
        <v>7</v>
      </c>
      <c r="AB29" s="295">
        <v>95</v>
      </c>
    </row>
    <row r="30" spans="1:28" s="5" customFormat="1" ht="15" customHeight="1" x14ac:dyDescent="0.2">
      <c r="A30" s="7" t="s">
        <v>35</v>
      </c>
      <c r="B30" s="212">
        <v>1150</v>
      </c>
      <c r="C30" s="295">
        <v>92</v>
      </c>
      <c r="D30" s="295">
        <v>98</v>
      </c>
      <c r="E30" s="295">
        <v>98</v>
      </c>
      <c r="F30" s="295">
        <v>75</v>
      </c>
      <c r="G30" s="295">
        <v>52</v>
      </c>
      <c r="H30" s="295">
        <v>34</v>
      </c>
      <c r="I30" s="295">
        <v>31</v>
      </c>
      <c r="J30" s="295">
        <v>89</v>
      </c>
      <c r="K30" s="295">
        <v>142</v>
      </c>
      <c r="L30" s="295">
        <v>24</v>
      </c>
      <c r="M30" s="295">
        <v>54</v>
      </c>
      <c r="N30" s="295">
        <v>30</v>
      </c>
      <c r="O30" s="295">
        <v>23</v>
      </c>
      <c r="P30" s="295">
        <v>25</v>
      </c>
      <c r="Q30" s="295">
        <v>16</v>
      </c>
      <c r="R30" s="295">
        <v>16</v>
      </c>
      <c r="S30" s="295">
        <v>13</v>
      </c>
      <c r="T30" s="295">
        <v>10</v>
      </c>
      <c r="U30" s="295">
        <v>0</v>
      </c>
      <c r="V30" s="295">
        <v>10</v>
      </c>
      <c r="W30" s="295">
        <v>6</v>
      </c>
      <c r="X30" s="295">
        <v>0</v>
      </c>
      <c r="Y30" s="295">
        <v>0</v>
      </c>
      <c r="Z30" s="295">
        <v>0</v>
      </c>
      <c r="AA30" s="295">
        <v>7</v>
      </c>
      <c r="AB30" s="295">
        <v>205</v>
      </c>
    </row>
    <row r="31" spans="1:28" s="5" customFormat="1" ht="15" customHeight="1" x14ac:dyDescent="0.2">
      <c r="A31" s="7" t="s">
        <v>36</v>
      </c>
      <c r="B31" s="212">
        <v>543</v>
      </c>
      <c r="C31" s="295">
        <v>38</v>
      </c>
      <c r="D31" s="295">
        <v>49</v>
      </c>
      <c r="E31" s="295">
        <v>47</v>
      </c>
      <c r="F31" s="295">
        <v>39</v>
      </c>
      <c r="G31" s="295">
        <v>17</v>
      </c>
      <c r="H31" s="295">
        <v>10</v>
      </c>
      <c r="I31" s="295">
        <v>10</v>
      </c>
      <c r="J31" s="295">
        <v>33</v>
      </c>
      <c r="K31" s="295">
        <v>75</v>
      </c>
      <c r="L31" s="295">
        <v>12</v>
      </c>
      <c r="M31" s="295">
        <v>21</v>
      </c>
      <c r="N31" s="295">
        <v>11</v>
      </c>
      <c r="O31" s="295">
        <v>10</v>
      </c>
      <c r="P31" s="295">
        <v>5</v>
      </c>
      <c r="Q31" s="295">
        <v>3</v>
      </c>
      <c r="R31" s="295">
        <v>1</v>
      </c>
      <c r="S31" s="295">
        <v>1</v>
      </c>
      <c r="T31" s="295">
        <v>0</v>
      </c>
      <c r="U31" s="295">
        <v>0</v>
      </c>
      <c r="V31" s="295">
        <v>2</v>
      </c>
      <c r="W31" s="295">
        <v>2</v>
      </c>
      <c r="X31" s="295">
        <v>0</v>
      </c>
      <c r="Y31" s="295">
        <v>0</v>
      </c>
      <c r="Z31" s="295">
        <v>0</v>
      </c>
      <c r="AA31" s="295">
        <v>2</v>
      </c>
      <c r="AB31" s="295">
        <v>155</v>
      </c>
    </row>
    <row r="32" spans="1:28" s="5" customFormat="1" ht="15" customHeight="1" x14ac:dyDescent="0.2">
      <c r="A32" s="7" t="s">
        <v>37</v>
      </c>
      <c r="B32" s="212">
        <v>768</v>
      </c>
      <c r="C32" s="295">
        <v>66</v>
      </c>
      <c r="D32" s="295">
        <v>80</v>
      </c>
      <c r="E32" s="295">
        <v>73</v>
      </c>
      <c r="F32" s="295">
        <v>51</v>
      </c>
      <c r="G32" s="295">
        <v>32</v>
      </c>
      <c r="H32" s="295">
        <v>25</v>
      </c>
      <c r="I32" s="295">
        <v>27</v>
      </c>
      <c r="J32" s="295">
        <v>72</v>
      </c>
      <c r="K32" s="295">
        <v>74</v>
      </c>
      <c r="L32" s="295">
        <v>22</v>
      </c>
      <c r="M32" s="295">
        <v>43</v>
      </c>
      <c r="N32" s="295">
        <v>21</v>
      </c>
      <c r="O32" s="295">
        <v>17</v>
      </c>
      <c r="P32" s="295">
        <v>12</v>
      </c>
      <c r="Q32" s="295">
        <v>12</v>
      </c>
      <c r="R32" s="295">
        <v>10</v>
      </c>
      <c r="S32" s="295">
        <v>12</v>
      </c>
      <c r="T32" s="295">
        <v>6</v>
      </c>
      <c r="U32" s="295">
        <v>2</v>
      </c>
      <c r="V32" s="295">
        <v>13</v>
      </c>
      <c r="W32" s="295">
        <v>2</v>
      </c>
      <c r="X32" s="295">
        <v>0</v>
      </c>
      <c r="Y32" s="295">
        <v>0</v>
      </c>
      <c r="Z32" s="295">
        <v>0</v>
      </c>
      <c r="AA32" s="295">
        <v>2</v>
      </c>
      <c r="AB32" s="295">
        <v>94</v>
      </c>
    </row>
    <row r="33" spans="1:28" s="5" customFormat="1" ht="15" customHeight="1" x14ac:dyDescent="0.2">
      <c r="A33" s="7" t="s">
        <v>38</v>
      </c>
      <c r="B33" s="212">
        <v>222</v>
      </c>
      <c r="C33" s="295">
        <v>15</v>
      </c>
      <c r="D33" s="295">
        <v>15</v>
      </c>
      <c r="E33" s="295">
        <v>18</v>
      </c>
      <c r="F33" s="295">
        <v>12</v>
      </c>
      <c r="G33" s="295">
        <v>6</v>
      </c>
      <c r="H33" s="295">
        <v>4</v>
      </c>
      <c r="I33" s="295">
        <v>6</v>
      </c>
      <c r="J33" s="295">
        <v>15</v>
      </c>
      <c r="K33" s="295">
        <v>31</v>
      </c>
      <c r="L33" s="295">
        <v>6</v>
      </c>
      <c r="M33" s="295">
        <v>10</v>
      </c>
      <c r="N33" s="295">
        <v>7</v>
      </c>
      <c r="O33" s="295">
        <v>5</v>
      </c>
      <c r="P33" s="295">
        <v>2</v>
      </c>
      <c r="Q33" s="295">
        <v>2</v>
      </c>
      <c r="R33" s="295">
        <v>1</v>
      </c>
      <c r="S33" s="295">
        <v>0</v>
      </c>
      <c r="T33" s="295">
        <v>2</v>
      </c>
      <c r="U33" s="295">
        <v>0</v>
      </c>
      <c r="V33" s="295">
        <v>2</v>
      </c>
      <c r="W33" s="295">
        <v>3</v>
      </c>
      <c r="X33" s="295">
        <v>0</v>
      </c>
      <c r="Y33" s="295">
        <v>0</v>
      </c>
      <c r="Z33" s="295">
        <v>0</v>
      </c>
      <c r="AA33" s="295">
        <v>0</v>
      </c>
      <c r="AB33" s="295">
        <v>60</v>
      </c>
    </row>
    <row r="34" spans="1:28" s="5" customFormat="1" ht="15" customHeight="1" x14ac:dyDescent="0.2">
      <c r="A34" s="7" t="s">
        <v>39</v>
      </c>
      <c r="B34" s="212">
        <v>1560</v>
      </c>
      <c r="C34" s="295">
        <v>121</v>
      </c>
      <c r="D34" s="295">
        <v>129</v>
      </c>
      <c r="E34" s="295">
        <v>134</v>
      </c>
      <c r="F34" s="295">
        <v>107</v>
      </c>
      <c r="G34" s="295">
        <v>51</v>
      </c>
      <c r="H34" s="295">
        <v>42</v>
      </c>
      <c r="I34" s="295">
        <v>38</v>
      </c>
      <c r="J34" s="295">
        <v>122</v>
      </c>
      <c r="K34" s="295">
        <v>153</v>
      </c>
      <c r="L34" s="295">
        <v>45</v>
      </c>
      <c r="M34" s="295">
        <v>97</v>
      </c>
      <c r="N34" s="295">
        <v>47</v>
      </c>
      <c r="O34" s="295">
        <v>30</v>
      </c>
      <c r="P34" s="295">
        <v>34</v>
      </c>
      <c r="Q34" s="295">
        <v>31</v>
      </c>
      <c r="R34" s="295">
        <v>29</v>
      </c>
      <c r="S34" s="295">
        <v>29</v>
      </c>
      <c r="T34" s="295">
        <v>15</v>
      </c>
      <c r="U34" s="295">
        <v>0</v>
      </c>
      <c r="V34" s="295">
        <v>23</v>
      </c>
      <c r="W34" s="295">
        <v>5</v>
      </c>
      <c r="X34" s="295">
        <v>0</v>
      </c>
      <c r="Y34" s="295">
        <v>0</v>
      </c>
      <c r="Z34" s="295">
        <v>0</v>
      </c>
      <c r="AA34" s="295">
        <v>4</v>
      </c>
      <c r="AB34" s="295">
        <v>274</v>
      </c>
    </row>
    <row r="35" spans="1:28" s="5" customFormat="1" ht="15" customHeight="1" x14ac:dyDescent="0.2">
      <c r="A35" s="7" t="s">
        <v>40</v>
      </c>
      <c r="B35" s="212">
        <v>1249</v>
      </c>
      <c r="C35" s="295">
        <v>100</v>
      </c>
      <c r="D35" s="295">
        <v>114</v>
      </c>
      <c r="E35" s="295">
        <v>110</v>
      </c>
      <c r="F35" s="295">
        <v>84</v>
      </c>
      <c r="G35" s="295">
        <v>46</v>
      </c>
      <c r="H35" s="295">
        <v>37</v>
      </c>
      <c r="I35" s="295">
        <v>37</v>
      </c>
      <c r="J35" s="295">
        <v>120</v>
      </c>
      <c r="K35" s="295">
        <v>169</v>
      </c>
      <c r="L35" s="295">
        <v>30</v>
      </c>
      <c r="M35" s="295">
        <v>69</v>
      </c>
      <c r="N35" s="295">
        <v>31</v>
      </c>
      <c r="O35" s="295">
        <v>27</v>
      </c>
      <c r="P35" s="295">
        <v>21</v>
      </c>
      <c r="Q35" s="295">
        <v>23</v>
      </c>
      <c r="R35" s="295">
        <v>20</v>
      </c>
      <c r="S35" s="295">
        <v>21</v>
      </c>
      <c r="T35" s="295">
        <v>11</v>
      </c>
      <c r="U35" s="295">
        <v>0</v>
      </c>
      <c r="V35" s="307">
        <v>15</v>
      </c>
      <c r="W35" s="307">
        <v>4</v>
      </c>
      <c r="X35" s="307">
        <v>0</v>
      </c>
      <c r="Y35" s="307">
        <v>0</v>
      </c>
      <c r="Z35" s="307">
        <v>0</v>
      </c>
      <c r="AA35" s="307">
        <v>4</v>
      </c>
      <c r="AB35" s="307">
        <v>156</v>
      </c>
    </row>
    <row r="36" spans="1:28" s="5" customFormat="1" ht="15" customHeight="1" thickBot="1" x14ac:dyDescent="0.25">
      <c r="A36" s="17" t="s">
        <v>41</v>
      </c>
      <c r="B36" s="212">
        <v>206</v>
      </c>
      <c r="C36" s="295">
        <v>18</v>
      </c>
      <c r="D36" s="295">
        <v>19</v>
      </c>
      <c r="E36" s="295">
        <v>19</v>
      </c>
      <c r="F36" s="295">
        <v>17</v>
      </c>
      <c r="G36" s="295">
        <v>10</v>
      </c>
      <c r="H36" s="295">
        <v>7</v>
      </c>
      <c r="I36" s="295">
        <v>8</v>
      </c>
      <c r="J36" s="295">
        <v>13</v>
      </c>
      <c r="K36" s="295">
        <v>18</v>
      </c>
      <c r="L36" s="295">
        <v>2</v>
      </c>
      <c r="M36" s="295">
        <v>9</v>
      </c>
      <c r="N36" s="295">
        <v>8</v>
      </c>
      <c r="O36" s="295">
        <v>7</v>
      </c>
      <c r="P36" s="295">
        <v>2</v>
      </c>
      <c r="Q36" s="295">
        <v>4</v>
      </c>
      <c r="R36" s="295">
        <v>0</v>
      </c>
      <c r="S36" s="295">
        <v>3</v>
      </c>
      <c r="T36" s="295">
        <v>4</v>
      </c>
      <c r="U36" s="295">
        <v>6</v>
      </c>
      <c r="V36" s="296">
        <v>2</v>
      </c>
      <c r="W36" s="296">
        <v>1</v>
      </c>
      <c r="X36" s="296">
        <v>0</v>
      </c>
      <c r="Y36" s="296">
        <v>0</v>
      </c>
      <c r="Z36" s="296">
        <v>0</v>
      </c>
      <c r="AA36" s="296">
        <v>0</v>
      </c>
      <c r="AB36" s="296">
        <v>29</v>
      </c>
    </row>
    <row r="37" spans="1:28" s="99" customFormat="1" ht="15" customHeight="1" x14ac:dyDescent="0.2">
      <c r="A37" s="379" t="s">
        <v>232</v>
      </c>
      <c r="B37" s="379"/>
      <c r="C37" s="379"/>
      <c r="D37" s="379"/>
      <c r="E37" s="379"/>
      <c r="F37" s="379"/>
      <c r="G37" s="379"/>
      <c r="H37" s="379"/>
      <c r="I37" s="379"/>
      <c r="J37" s="379"/>
      <c r="K37" s="379"/>
      <c r="L37" s="379"/>
      <c r="M37" s="379"/>
      <c r="N37" s="379"/>
      <c r="O37" s="379"/>
      <c r="P37" s="379"/>
      <c r="Q37" s="379"/>
      <c r="R37" s="379"/>
      <c r="S37" s="379"/>
      <c r="T37" s="379"/>
      <c r="U37" s="379"/>
    </row>
  </sheetData>
  <mergeCells count="6">
    <mergeCell ref="A37:U37"/>
    <mergeCell ref="A1:AA1"/>
    <mergeCell ref="A2:AA2"/>
    <mergeCell ref="A3:AA3"/>
    <mergeCell ref="A4:AA4"/>
    <mergeCell ref="A5:AA5"/>
  </mergeCells>
  <hyperlinks>
    <hyperlink ref="AC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workbookViewId="0">
      <selection activeCell="L64" sqref="L64"/>
    </sheetView>
  </sheetViews>
  <sheetFormatPr baseColWidth="10" defaultRowHeight="12.75" x14ac:dyDescent="0.2"/>
  <cols>
    <col min="1" max="1" width="31.85546875" style="3" bestFit="1" customWidth="1"/>
    <col min="2" max="8" width="9.7109375" style="5" customWidth="1"/>
    <col min="9" max="9" width="10.7109375" style="5" customWidth="1"/>
    <col min="10" max="232" width="11.42578125" style="5"/>
    <col min="233" max="233" width="16.85546875" style="5" bestFit="1" customWidth="1"/>
    <col min="234" max="234" width="8.7109375" style="5" bestFit="1" customWidth="1"/>
    <col min="235" max="235" width="5.5703125" style="5" bestFit="1" customWidth="1"/>
    <col min="236" max="237" width="4.5703125" style="5" bestFit="1" customWidth="1"/>
    <col min="238" max="238" width="1.7109375" style="5" customWidth="1"/>
    <col min="239" max="239" width="5.42578125" style="5" bestFit="1" customWidth="1"/>
    <col min="240" max="240" width="5.5703125" style="5" bestFit="1" customWidth="1"/>
    <col min="241" max="241" width="7.28515625" style="5" bestFit="1" customWidth="1"/>
    <col min="242" max="243" width="7.5703125" style="5" bestFit="1" customWidth="1"/>
    <col min="244" max="244" width="7.28515625" style="5" bestFit="1" customWidth="1"/>
    <col min="245" max="245" width="1.5703125" style="5" customWidth="1"/>
    <col min="246" max="247" width="5.140625" style="5" bestFit="1" customWidth="1"/>
    <col min="248" max="248" width="1.140625" style="5" customWidth="1"/>
    <col min="249" max="249" width="5.42578125" style="5" bestFit="1" customWidth="1"/>
    <col min="250" max="250" width="5.5703125" style="5" bestFit="1" customWidth="1"/>
    <col min="251" max="251" width="5.42578125" style="5" bestFit="1" customWidth="1"/>
    <col min="252" max="252" width="5.5703125" style="5" bestFit="1" customWidth="1"/>
    <col min="253" max="253" width="7.28515625" style="5" bestFit="1" customWidth="1"/>
    <col min="254" max="254" width="7.5703125" style="5" bestFit="1" customWidth="1"/>
    <col min="255" max="255" width="7.28515625" style="5" bestFit="1" customWidth="1"/>
    <col min="256" max="488" width="11.42578125" style="5"/>
    <col min="489" max="489" width="16.85546875" style="5" bestFit="1" customWidth="1"/>
    <col min="490" max="490" width="8.7109375" style="5" bestFit="1" customWidth="1"/>
    <col min="491" max="491" width="5.5703125" style="5" bestFit="1" customWidth="1"/>
    <col min="492" max="493" width="4.5703125" style="5" bestFit="1" customWidth="1"/>
    <col min="494" max="494" width="1.7109375" style="5" customWidth="1"/>
    <col min="495" max="495" width="5.42578125" style="5" bestFit="1" customWidth="1"/>
    <col min="496" max="496" width="5.5703125" style="5" bestFit="1" customWidth="1"/>
    <col min="497" max="497" width="7.28515625" style="5" bestFit="1" customWidth="1"/>
    <col min="498" max="499" width="7.5703125" style="5" bestFit="1" customWidth="1"/>
    <col min="500" max="500" width="7.28515625" style="5" bestFit="1" customWidth="1"/>
    <col min="501" max="501" width="1.5703125" style="5" customWidth="1"/>
    <col min="502" max="503" width="5.140625" style="5" bestFit="1" customWidth="1"/>
    <col min="504" max="504" width="1.140625" style="5" customWidth="1"/>
    <col min="505" max="505" width="5.42578125" style="5" bestFit="1" customWidth="1"/>
    <col min="506" max="506" width="5.5703125" style="5" bestFit="1" customWidth="1"/>
    <col min="507" max="507" width="5.42578125" style="5" bestFit="1" customWidth="1"/>
    <col min="508" max="508" width="5.5703125" style="5" bestFit="1" customWidth="1"/>
    <col min="509" max="509" width="7.28515625" style="5" bestFit="1" customWidth="1"/>
    <col min="510" max="510" width="7.5703125" style="5" bestFit="1" customWidth="1"/>
    <col min="511" max="511" width="7.28515625" style="5" bestFit="1" customWidth="1"/>
    <col min="512" max="744" width="11.42578125" style="5"/>
    <col min="745" max="745" width="16.85546875" style="5" bestFit="1" customWidth="1"/>
    <col min="746" max="746" width="8.7109375" style="5" bestFit="1" customWidth="1"/>
    <col min="747" max="747" width="5.5703125" style="5" bestFit="1" customWidth="1"/>
    <col min="748" max="749" width="4.5703125" style="5" bestFit="1" customWidth="1"/>
    <col min="750" max="750" width="1.7109375" style="5" customWidth="1"/>
    <col min="751" max="751" width="5.42578125" style="5" bestFit="1" customWidth="1"/>
    <col min="752" max="752" width="5.5703125" style="5" bestFit="1" customWidth="1"/>
    <col min="753" max="753" width="7.28515625" style="5" bestFit="1" customWidth="1"/>
    <col min="754" max="755" width="7.5703125" style="5" bestFit="1" customWidth="1"/>
    <col min="756" max="756" width="7.28515625" style="5" bestFit="1" customWidth="1"/>
    <col min="757" max="757" width="1.5703125" style="5" customWidth="1"/>
    <col min="758" max="759" width="5.140625" style="5" bestFit="1" customWidth="1"/>
    <col min="760" max="760" width="1.140625" style="5" customWidth="1"/>
    <col min="761" max="761" width="5.42578125" style="5" bestFit="1" customWidth="1"/>
    <col min="762" max="762" width="5.5703125" style="5" bestFit="1" customWidth="1"/>
    <col min="763" max="763" width="5.42578125" style="5" bestFit="1" customWidth="1"/>
    <col min="764" max="764" width="5.5703125" style="5" bestFit="1" customWidth="1"/>
    <col min="765" max="765" width="7.28515625" style="5" bestFit="1" customWidth="1"/>
    <col min="766" max="766" width="7.5703125" style="5" bestFit="1" customWidth="1"/>
    <col min="767" max="767" width="7.28515625" style="5" bestFit="1" customWidth="1"/>
    <col min="768" max="1000" width="11.42578125" style="5"/>
    <col min="1001" max="1001" width="16.85546875" style="5" bestFit="1" customWidth="1"/>
    <col min="1002" max="1002" width="8.7109375" style="5" bestFit="1" customWidth="1"/>
    <col min="1003" max="1003" width="5.5703125" style="5" bestFit="1" customWidth="1"/>
    <col min="1004" max="1005" width="4.5703125" style="5" bestFit="1" customWidth="1"/>
    <col min="1006" max="1006" width="1.7109375" style="5" customWidth="1"/>
    <col min="1007" max="1007" width="5.42578125" style="5" bestFit="1" customWidth="1"/>
    <col min="1008" max="1008" width="5.5703125" style="5" bestFit="1" customWidth="1"/>
    <col min="1009" max="1009" width="7.28515625" style="5" bestFit="1" customWidth="1"/>
    <col min="1010" max="1011" width="7.5703125" style="5" bestFit="1" customWidth="1"/>
    <col min="1012" max="1012" width="7.28515625" style="5" bestFit="1" customWidth="1"/>
    <col min="1013" max="1013" width="1.5703125" style="5" customWidth="1"/>
    <col min="1014" max="1015" width="5.140625" style="5" bestFit="1" customWidth="1"/>
    <col min="1016" max="1016" width="1.140625" style="5" customWidth="1"/>
    <col min="1017" max="1017" width="5.42578125" style="5" bestFit="1" customWidth="1"/>
    <col min="1018" max="1018" width="5.5703125" style="5" bestFit="1" customWidth="1"/>
    <col min="1019" max="1019" width="5.42578125" style="5" bestFit="1" customWidth="1"/>
    <col min="1020" max="1020" width="5.5703125" style="5" bestFit="1" customWidth="1"/>
    <col min="1021" max="1021" width="7.28515625" style="5" bestFit="1" customWidth="1"/>
    <col min="1022" max="1022" width="7.5703125" style="5" bestFit="1" customWidth="1"/>
    <col min="1023" max="1023" width="7.28515625" style="5" bestFit="1" customWidth="1"/>
    <col min="1024" max="1256" width="11.42578125" style="5"/>
    <col min="1257" max="1257" width="16.85546875" style="5" bestFit="1" customWidth="1"/>
    <col min="1258" max="1258" width="8.7109375" style="5" bestFit="1" customWidth="1"/>
    <col min="1259" max="1259" width="5.5703125" style="5" bestFit="1" customWidth="1"/>
    <col min="1260" max="1261" width="4.5703125" style="5" bestFit="1" customWidth="1"/>
    <col min="1262" max="1262" width="1.7109375" style="5" customWidth="1"/>
    <col min="1263" max="1263" width="5.42578125" style="5" bestFit="1" customWidth="1"/>
    <col min="1264" max="1264" width="5.5703125" style="5" bestFit="1" customWidth="1"/>
    <col min="1265" max="1265" width="7.28515625" style="5" bestFit="1" customWidth="1"/>
    <col min="1266" max="1267" width="7.5703125" style="5" bestFit="1" customWidth="1"/>
    <col min="1268" max="1268" width="7.28515625" style="5" bestFit="1" customWidth="1"/>
    <col min="1269" max="1269" width="1.5703125" style="5" customWidth="1"/>
    <col min="1270" max="1271" width="5.140625" style="5" bestFit="1" customWidth="1"/>
    <col min="1272" max="1272" width="1.140625" style="5" customWidth="1"/>
    <col min="1273" max="1273" width="5.42578125" style="5" bestFit="1" customWidth="1"/>
    <col min="1274" max="1274" width="5.5703125" style="5" bestFit="1" customWidth="1"/>
    <col min="1275" max="1275" width="5.42578125" style="5" bestFit="1" customWidth="1"/>
    <col min="1276" max="1276" width="5.5703125" style="5" bestFit="1" customWidth="1"/>
    <col min="1277" max="1277" width="7.28515625" style="5" bestFit="1" customWidth="1"/>
    <col min="1278" max="1278" width="7.5703125" style="5" bestFit="1" customWidth="1"/>
    <col min="1279" max="1279" width="7.28515625" style="5" bestFit="1" customWidth="1"/>
    <col min="1280" max="1512" width="11.42578125" style="5"/>
    <col min="1513" max="1513" width="16.85546875" style="5" bestFit="1" customWidth="1"/>
    <col min="1514" max="1514" width="8.7109375" style="5" bestFit="1" customWidth="1"/>
    <col min="1515" max="1515" width="5.5703125" style="5" bestFit="1" customWidth="1"/>
    <col min="1516" max="1517" width="4.5703125" style="5" bestFit="1" customWidth="1"/>
    <col min="1518" max="1518" width="1.7109375" style="5" customWidth="1"/>
    <col min="1519" max="1519" width="5.42578125" style="5" bestFit="1" customWidth="1"/>
    <col min="1520" max="1520" width="5.5703125" style="5" bestFit="1" customWidth="1"/>
    <col min="1521" max="1521" width="7.28515625" style="5" bestFit="1" customWidth="1"/>
    <col min="1522" max="1523" width="7.5703125" style="5" bestFit="1" customWidth="1"/>
    <col min="1524" max="1524" width="7.28515625" style="5" bestFit="1" customWidth="1"/>
    <col min="1525" max="1525" width="1.5703125" style="5" customWidth="1"/>
    <col min="1526" max="1527" width="5.140625" style="5" bestFit="1" customWidth="1"/>
    <col min="1528" max="1528" width="1.140625" style="5" customWidth="1"/>
    <col min="1529" max="1529" width="5.42578125" style="5" bestFit="1" customWidth="1"/>
    <col min="1530" max="1530" width="5.5703125" style="5" bestFit="1" customWidth="1"/>
    <col min="1531" max="1531" width="5.42578125" style="5" bestFit="1" customWidth="1"/>
    <col min="1532" max="1532" width="5.5703125" style="5" bestFit="1" customWidth="1"/>
    <col min="1533" max="1533" width="7.28515625" style="5" bestFit="1" customWidth="1"/>
    <col min="1534" max="1534" width="7.5703125" style="5" bestFit="1" customWidth="1"/>
    <col min="1535" max="1535" width="7.28515625" style="5" bestFit="1" customWidth="1"/>
    <col min="1536" max="1768" width="11.42578125" style="5"/>
    <col min="1769" max="1769" width="16.85546875" style="5" bestFit="1" customWidth="1"/>
    <col min="1770" max="1770" width="8.7109375" style="5" bestFit="1" customWidth="1"/>
    <col min="1771" max="1771" width="5.5703125" style="5" bestFit="1" customWidth="1"/>
    <col min="1772" max="1773" width="4.5703125" style="5" bestFit="1" customWidth="1"/>
    <col min="1774" max="1774" width="1.7109375" style="5" customWidth="1"/>
    <col min="1775" max="1775" width="5.42578125" style="5" bestFit="1" customWidth="1"/>
    <col min="1776" max="1776" width="5.5703125" style="5" bestFit="1" customWidth="1"/>
    <col min="1777" max="1777" width="7.28515625" style="5" bestFit="1" customWidth="1"/>
    <col min="1778" max="1779" width="7.5703125" style="5" bestFit="1" customWidth="1"/>
    <col min="1780" max="1780" width="7.28515625" style="5" bestFit="1" customWidth="1"/>
    <col min="1781" max="1781" width="1.5703125" style="5" customWidth="1"/>
    <col min="1782" max="1783" width="5.140625" style="5" bestFit="1" customWidth="1"/>
    <col min="1784" max="1784" width="1.140625" style="5" customWidth="1"/>
    <col min="1785" max="1785" width="5.42578125" style="5" bestFit="1" customWidth="1"/>
    <col min="1786" max="1786" width="5.5703125" style="5" bestFit="1" customWidth="1"/>
    <col min="1787" max="1787" width="5.42578125" style="5" bestFit="1" customWidth="1"/>
    <col min="1788" max="1788" width="5.5703125" style="5" bestFit="1" customWidth="1"/>
    <col min="1789" max="1789" width="7.28515625" style="5" bestFit="1" customWidth="1"/>
    <col min="1790" max="1790" width="7.5703125" style="5" bestFit="1" customWidth="1"/>
    <col min="1791" max="1791" width="7.28515625" style="5" bestFit="1" customWidth="1"/>
    <col min="1792" max="2024" width="11.42578125" style="5"/>
    <col min="2025" max="2025" width="16.85546875" style="5" bestFit="1" customWidth="1"/>
    <col min="2026" max="2026" width="8.7109375" style="5" bestFit="1" customWidth="1"/>
    <col min="2027" max="2027" width="5.5703125" style="5" bestFit="1" customWidth="1"/>
    <col min="2028" max="2029" width="4.5703125" style="5" bestFit="1" customWidth="1"/>
    <col min="2030" max="2030" width="1.7109375" style="5" customWidth="1"/>
    <col min="2031" max="2031" width="5.42578125" style="5" bestFit="1" customWidth="1"/>
    <col min="2032" max="2032" width="5.5703125" style="5" bestFit="1" customWidth="1"/>
    <col min="2033" max="2033" width="7.28515625" style="5" bestFit="1" customWidth="1"/>
    <col min="2034" max="2035" width="7.5703125" style="5" bestFit="1" customWidth="1"/>
    <col min="2036" max="2036" width="7.28515625" style="5" bestFit="1" customWidth="1"/>
    <col min="2037" max="2037" width="1.5703125" style="5" customWidth="1"/>
    <col min="2038" max="2039" width="5.140625" style="5" bestFit="1" customWidth="1"/>
    <col min="2040" max="2040" width="1.140625" style="5" customWidth="1"/>
    <col min="2041" max="2041" width="5.42578125" style="5" bestFit="1" customWidth="1"/>
    <col min="2042" max="2042" width="5.5703125" style="5" bestFit="1" customWidth="1"/>
    <col min="2043" max="2043" width="5.42578125" style="5" bestFit="1" customWidth="1"/>
    <col min="2044" max="2044" width="5.5703125" style="5" bestFit="1" customWidth="1"/>
    <col min="2045" max="2045" width="7.28515625" style="5" bestFit="1" customWidth="1"/>
    <col min="2046" max="2046" width="7.5703125" style="5" bestFit="1" customWidth="1"/>
    <col min="2047" max="2047" width="7.28515625" style="5" bestFit="1" customWidth="1"/>
    <col min="2048" max="2280" width="11.42578125" style="5"/>
    <col min="2281" max="2281" width="16.85546875" style="5" bestFit="1" customWidth="1"/>
    <col min="2282" max="2282" width="8.7109375" style="5" bestFit="1" customWidth="1"/>
    <col min="2283" max="2283" width="5.5703125" style="5" bestFit="1" customWidth="1"/>
    <col min="2284" max="2285" width="4.5703125" style="5" bestFit="1" customWidth="1"/>
    <col min="2286" max="2286" width="1.7109375" style="5" customWidth="1"/>
    <col min="2287" max="2287" width="5.42578125" style="5" bestFit="1" customWidth="1"/>
    <col min="2288" max="2288" width="5.5703125" style="5" bestFit="1" customWidth="1"/>
    <col min="2289" max="2289" width="7.28515625" style="5" bestFit="1" customWidth="1"/>
    <col min="2290" max="2291" width="7.5703125" style="5" bestFit="1" customWidth="1"/>
    <col min="2292" max="2292" width="7.28515625" style="5" bestFit="1" customWidth="1"/>
    <col min="2293" max="2293" width="1.5703125" style="5" customWidth="1"/>
    <col min="2294" max="2295" width="5.140625" style="5" bestFit="1" customWidth="1"/>
    <col min="2296" max="2296" width="1.140625" style="5" customWidth="1"/>
    <col min="2297" max="2297" width="5.42578125" style="5" bestFit="1" customWidth="1"/>
    <col min="2298" max="2298" width="5.5703125" style="5" bestFit="1" customWidth="1"/>
    <col min="2299" max="2299" width="5.42578125" style="5" bestFit="1" customWidth="1"/>
    <col min="2300" max="2300" width="5.5703125" style="5" bestFit="1" customWidth="1"/>
    <col min="2301" max="2301" width="7.28515625" style="5" bestFit="1" customWidth="1"/>
    <col min="2302" max="2302" width="7.5703125" style="5" bestFit="1" customWidth="1"/>
    <col min="2303" max="2303" width="7.28515625" style="5" bestFit="1" customWidth="1"/>
    <col min="2304" max="2536" width="11.42578125" style="5"/>
    <col min="2537" max="2537" width="16.85546875" style="5" bestFit="1" customWidth="1"/>
    <col min="2538" max="2538" width="8.7109375" style="5" bestFit="1" customWidth="1"/>
    <col min="2539" max="2539" width="5.5703125" style="5" bestFit="1" customWidth="1"/>
    <col min="2540" max="2541" width="4.5703125" style="5" bestFit="1" customWidth="1"/>
    <col min="2542" max="2542" width="1.7109375" style="5" customWidth="1"/>
    <col min="2543" max="2543" width="5.42578125" style="5" bestFit="1" customWidth="1"/>
    <col min="2544" max="2544" width="5.5703125" style="5" bestFit="1" customWidth="1"/>
    <col min="2545" max="2545" width="7.28515625" style="5" bestFit="1" customWidth="1"/>
    <col min="2546" max="2547" width="7.5703125" style="5" bestFit="1" customWidth="1"/>
    <col min="2548" max="2548" width="7.28515625" style="5" bestFit="1" customWidth="1"/>
    <col min="2549" max="2549" width="1.5703125" style="5" customWidth="1"/>
    <col min="2550" max="2551" width="5.140625" style="5" bestFit="1" customWidth="1"/>
    <col min="2552" max="2552" width="1.140625" style="5" customWidth="1"/>
    <col min="2553" max="2553" width="5.42578125" style="5" bestFit="1" customWidth="1"/>
    <col min="2554" max="2554" width="5.5703125" style="5" bestFit="1" customWidth="1"/>
    <col min="2555" max="2555" width="5.42578125" style="5" bestFit="1" customWidth="1"/>
    <col min="2556" max="2556" width="5.5703125" style="5" bestFit="1" customWidth="1"/>
    <col min="2557" max="2557" width="7.28515625" style="5" bestFit="1" customWidth="1"/>
    <col min="2558" max="2558" width="7.5703125" style="5" bestFit="1" customWidth="1"/>
    <col min="2559" max="2559" width="7.28515625" style="5" bestFit="1" customWidth="1"/>
    <col min="2560" max="2792" width="11.42578125" style="5"/>
    <col min="2793" max="2793" width="16.85546875" style="5" bestFit="1" customWidth="1"/>
    <col min="2794" max="2794" width="8.7109375" style="5" bestFit="1" customWidth="1"/>
    <col min="2795" max="2795" width="5.5703125" style="5" bestFit="1" customWidth="1"/>
    <col min="2796" max="2797" width="4.5703125" style="5" bestFit="1" customWidth="1"/>
    <col min="2798" max="2798" width="1.7109375" style="5" customWidth="1"/>
    <col min="2799" max="2799" width="5.42578125" style="5" bestFit="1" customWidth="1"/>
    <col min="2800" max="2800" width="5.5703125" style="5" bestFit="1" customWidth="1"/>
    <col min="2801" max="2801" width="7.28515625" style="5" bestFit="1" customWidth="1"/>
    <col min="2802" max="2803" width="7.5703125" style="5" bestFit="1" customWidth="1"/>
    <col min="2804" max="2804" width="7.28515625" style="5" bestFit="1" customWidth="1"/>
    <col min="2805" max="2805" width="1.5703125" style="5" customWidth="1"/>
    <col min="2806" max="2807" width="5.140625" style="5" bestFit="1" customWidth="1"/>
    <col min="2808" max="2808" width="1.140625" style="5" customWidth="1"/>
    <col min="2809" max="2809" width="5.42578125" style="5" bestFit="1" customWidth="1"/>
    <col min="2810" max="2810" width="5.5703125" style="5" bestFit="1" customWidth="1"/>
    <col min="2811" max="2811" width="5.42578125" style="5" bestFit="1" customWidth="1"/>
    <col min="2812" max="2812" width="5.5703125" style="5" bestFit="1" customWidth="1"/>
    <col min="2813" max="2813" width="7.28515625" style="5" bestFit="1" customWidth="1"/>
    <col min="2814" max="2814" width="7.5703125" style="5" bestFit="1" customWidth="1"/>
    <col min="2815" max="2815" width="7.28515625" style="5" bestFit="1" customWidth="1"/>
    <col min="2816" max="3048" width="11.42578125" style="5"/>
    <col min="3049" max="3049" width="16.85546875" style="5" bestFit="1" customWidth="1"/>
    <col min="3050" max="3050" width="8.7109375" style="5" bestFit="1" customWidth="1"/>
    <col min="3051" max="3051" width="5.5703125" style="5" bestFit="1" customWidth="1"/>
    <col min="3052" max="3053" width="4.5703125" style="5" bestFit="1" customWidth="1"/>
    <col min="3054" max="3054" width="1.7109375" style="5" customWidth="1"/>
    <col min="3055" max="3055" width="5.42578125" style="5" bestFit="1" customWidth="1"/>
    <col min="3056" max="3056" width="5.5703125" style="5" bestFit="1" customWidth="1"/>
    <col min="3057" max="3057" width="7.28515625" style="5" bestFit="1" customWidth="1"/>
    <col min="3058" max="3059" width="7.5703125" style="5" bestFit="1" customWidth="1"/>
    <col min="3060" max="3060" width="7.28515625" style="5" bestFit="1" customWidth="1"/>
    <col min="3061" max="3061" width="1.5703125" style="5" customWidth="1"/>
    <col min="3062" max="3063" width="5.140625" style="5" bestFit="1" customWidth="1"/>
    <col min="3064" max="3064" width="1.140625" style="5" customWidth="1"/>
    <col min="3065" max="3065" width="5.42578125" style="5" bestFit="1" customWidth="1"/>
    <col min="3066" max="3066" width="5.5703125" style="5" bestFit="1" customWidth="1"/>
    <col min="3067" max="3067" width="5.42578125" style="5" bestFit="1" customWidth="1"/>
    <col min="3068" max="3068" width="5.5703125" style="5" bestFit="1" customWidth="1"/>
    <col min="3069" max="3069" width="7.28515625" style="5" bestFit="1" customWidth="1"/>
    <col min="3070" max="3070" width="7.5703125" style="5" bestFit="1" customWidth="1"/>
    <col min="3071" max="3071" width="7.28515625" style="5" bestFit="1" customWidth="1"/>
    <col min="3072" max="3304" width="11.42578125" style="5"/>
    <col min="3305" max="3305" width="16.85546875" style="5" bestFit="1" customWidth="1"/>
    <col min="3306" max="3306" width="8.7109375" style="5" bestFit="1" customWidth="1"/>
    <col min="3307" max="3307" width="5.5703125" style="5" bestFit="1" customWidth="1"/>
    <col min="3308" max="3309" width="4.5703125" style="5" bestFit="1" customWidth="1"/>
    <col min="3310" max="3310" width="1.7109375" style="5" customWidth="1"/>
    <col min="3311" max="3311" width="5.42578125" style="5" bestFit="1" customWidth="1"/>
    <col min="3312" max="3312" width="5.5703125" style="5" bestFit="1" customWidth="1"/>
    <col min="3313" max="3313" width="7.28515625" style="5" bestFit="1" customWidth="1"/>
    <col min="3314" max="3315" width="7.5703125" style="5" bestFit="1" customWidth="1"/>
    <col min="3316" max="3316" width="7.28515625" style="5" bestFit="1" customWidth="1"/>
    <col min="3317" max="3317" width="1.5703125" style="5" customWidth="1"/>
    <col min="3318" max="3319" width="5.140625" style="5" bestFit="1" customWidth="1"/>
    <col min="3320" max="3320" width="1.140625" style="5" customWidth="1"/>
    <col min="3321" max="3321" width="5.42578125" style="5" bestFit="1" customWidth="1"/>
    <col min="3322" max="3322" width="5.5703125" style="5" bestFit="1" customWidth="1"/>
    <col min="3323" max="3323" width="5.42578125" style="5" bestFit="1" customWidth="1"/>
    <col min="3324" max="3324" width="5.5703125" style="5" bestFit="1" customWidth="1"/>
    <col min="3325" max="3325" width="7.28515625" style="5" bestFit="1" customWidth="1"/>
    <col min="3326" max="3326" width="7.5703125" style="5" bestFit="1" customWidth="1"/>
    <col min="3327" max="3327" width="7.28515625" style="5" bestFit="1" customWidth="1"/>
    <col min="3328" max="3560" width="11.42578125" style="5"/>
    <col min="3561" max="3561" width="16.85546875" style="5" bestFit="1" customWidth="1"/>
    <col min="3562" max="3562" width="8.7109375" style="5" bestFit="1" customWidth="1"/>
    <col min="3563" max="3563" width="5.5703125" style="5" bestFit="1" customWidth="1"/>
    <col min="3564" max="3565" width="4.5703125" style="5" bestFit="1" customWidth="1"/>
    <col min="3566" max="3566" width="1.7109375" style="5" customWidth="1"/>
    <col min="3567" max="3567" width="5.42578125" style="5" bestFit="1" customWidth="1"/>
    <col min="3568" max="3568" width="5.5703125" style="5" bestFit="1" customWidth="1"/>
    <col min="3569" max="3569" width="7.28515625" style="5" bestFit="1" customWidth="1"/>
    <col min="3570" max="3571" width="7.5703125" style="5" bestFit="1" customWidth="1"/>
    <col min="3572" max="3572" width="7.28515625" style="5" bestFit="1" customWidth="1"/>
    <col min="3573" max="3573" width="1.5703125" style="5" customWidth="1"/>
    <col min="3574" max="3575" width="5.140625" style="5" bestFit="1" customWidth="1"/>
    <col min="3576" max="3576" width="1.140625" style="5" customWidth="1"/>
    <col min="3577" max="3577" width="5.42578125" style="5" bestFit="1" customWidth="1"/>
    <col min="3578" max="3578" width="5.5703125" style="5" bestFit="1" customWidth="1"/>
    <col min="3579" max="3579" width="5.42578125" style="5" bestFit="1" customWidth="1"/>
    <col min="3580" max="3580" width="5.5703125" style="5" bestFit="1" customWidth="1"/>
    <col min="3581" max="3581" width="7.28515625" style="5" bestFit="1" customWidth="1"/>
    <col min="3582" max="3582" width="7.5703125" style="5" bestFit="1" customWidth="1"/>
    <col min="3583" max="3583" width="7.28515625" style="5" bestFit="1" customWidth="1"/>
    <col min="3584" max="3816" width="11.42578125" style="5"/>
    <col min="3817" max="3817" width="16.85546875" style="5" bestFit="1" customWidth="1"/>
    <col min="3818" max="3818" width="8.7109375" style="5" bestFit="1" customWidth="1"/>
    <col min="3819" max="3819" width="5.5703125" style="5" bestFit="1" customWidth="1"/>
    <col min="3820" max="3821" width="4.5703125" style="5" bestFit="1" customWidth="1"/>
    <col min="3822" max="3822" width="1.7109375" style="5" customWidth="1"/>
    <col min="3823" max="3823" width="5.42578125" style="5" bestFit="1" customWidth="1"/>
    <col min="3824" max="3824" width="5.5703125" style="5" bestFit="1" customWidth="1"/>
    <col min="3825" max="3825" width="7.28515625" style="5" bestFit="1" customWidth="1"/>
    <col min="3826" max="3827" width="7.5703125" style="5" bestFit="1" customWidth="1"/>
    <col min="3828" max="3828" width="7.28515625" style="5" bestFit="1" customWidth="1"/>
    <col min="3829" max="3829" width="1.5703125" style="5" customWidth="1"/>
    <col min="3830" max="3831" width="5.140625" style="5" bestFit="1" customWidth="1"/>
    <col min="3832" max="3832" width="1.140625" style="5" customWidth="1"/>
    <col min="3833" max="3833" width="5.42578125" style="5" bestFit="1" customWidth="1"/>
    <col min="3834" max="3834" width="5.5703125" style="5" bestFit="1" customWidth="1"/>
    <col min="3835" max="3835" width="5.42578125" style="5" bestFit="1" customWidth="1"/>
    <col min="3836" max="3836" width="5.5703125" style="5" bestFit="1" customWidth="1"/>
    <col min="3837" max="3837" width="7.28515625" style="5" bestFit="1" customWidth="1"/>
    <col min="3838" max="3838" width="7.5703125" style="5" bestFit="1" customWidth="1"/>
    <col min="3839" max="3839" width="7.28515625" style="5" bestFit="1" customWidth="1"/>
    <col min="3840" max="4072" width="11.42578125" style="5"/>
    <col min="4073" max="4073" width="16.85546875" style="5" bestFit="1" customWidth="1"/>
    <col min="4074" max="4074" width="8.7109375" style="5" bestFit="1" customWidth="1"/>
    <col min="4075" max="4075" width="5.5703125" style="5" bestFit="1" customWidth="1"/>
    <col min="4076" max="4077" width="4.5703125" style="5" bestFit="1" customWidth="1"/>
    <col min="4078" max="4078" width="1.7109375" style="5" customWidth="1"/>
    <col min="4079" max="4079" width="5.42578125" style="5" bestFit="1" customWidth="1"/>
    <col min="4080" max="4080" width="5.5703125" style="5" bestFit="1" customWidth="1"/>
    <col min="4081" max="4081" width="7.28515625" style="5" bestFit="1" customWidth="1"/>
    <col min="4082" max="4083" width="7.5703125" style="5" bestFit="1" customWidth="1"/>
    <col min="4084" max="4084" width="7.28515625" style="5" bestFit="1" customWidth="1"/>
    <col min="4085" max="4085" width="1.5703125" style="5" customWidth="1"/>
    <col min="4086" max="4087" width="5.140625" style="5" bestFit="1" customWidth="1"/>
    <col min="4088" max="4088" width="1.140625" style="5" customWidth="1"/>
    <col min="4089" max="4089" width="5.42578125" style="5" bestFit="1" customWidth="1"/>
    <col min="4090" max="4090" width="5.5703125" style="5" bestFit="1" customWidth="1"/>
    <col min="4091" max="4091" width="5.42578125" style="5" bestFit="1" customWidth="1"/>
    <col min="4092" max="4092" width="5.5703125" style="5" bestFit="1" customWidth="1"/>
    <col min="4093" max="4093" width="7.28515625" style="5" bestFit="1" customWidth="1"/>
    <col min="4094" max="4094" width="7.5703125" style="5" bestFit="1" customWidth="1"/>
    <col min="4095" max="4095" width="7.28515625" style="5" bestFit="1" customWidth="1"/>
    <col min="4096" max="4328" width="11.42578125" style="5"/>
    <col min="4329" max="4329" width="16.85546875" style="5" bestFit="1" customWidth="1"/>
    <col min="4330" max="4330" width="8.7109375" style="5" bestFit="1" customWidth="1"/>
    <col min="4331" max="4331" width="5.5703125" style="5" bestFit="1" customWidth="1"/>
    <col min="4332" max="4333" width="4.5703125" style="5" bestFit="1" customWidth="1"/>
    <col min="4334" max="4334" width="1.7109375" style="5" customWidth="1"/>
    <col min="4335" max="4335" width="5.42578125" style="5" bestFit="1" customWidth="1"/>
    <col min="4336" max="4336" width="5.5703125" style="5" bestFit="1" customWidth="1"/>
    <col min="4337" max="4337" width="7.28515625" style="5" bestFit="1" customWidth="1"/>
    <col min="4338" max="4339" width="7.5703125" style="5" bestFit="1" customWidth="1"/>
    <col min="4340" max="4340" width="7.28515625" style="5" bestFit="1" customWidth="1"/>
    <col min="4341" max="4341" width="1.5703125" style="5" customWidth="1"/>
    <col min="4342" max="4343" width="5.140625" style="5" bestFit="1" customWidth="1"/>
    <col min="4344" max="4344" width="1.140625" style="5" customWidth="1"/>
    <col min="4345" max="4345" width="5.42578125" style="5" bestFit="1" customWidth="1"/>
    <col min="4346" max="4346" width="5.5703125" style="5" bestFit="1" customWidth="1"/>
    <col min="4347" max="4347" width="5.42578125" style="5" bestFit="1" customWidth="1"/>
    <col min="4348" max="4348" width="5.5703125" style="5" bestFit="1" customWidth="1"/>
    <col min="4349" max="4349" width="7.28515625" style="5" bestFit="1" customWidth="1"/>
    <col min="4350" max="4350" width="7.5703125" style="5" bestFit="1" customWidth="1"/>
    <col min="4351" max="4351" width="7.28515625" style="5" bestFit="1" customWidth="1"/>
    <col min="4352" max="4584" width="11.42578125" style="5"/>
    <col min="4585" max="4585" width="16.85546875" style="5" bestFit="1" customWidth="1"/>
    <col min="4586" max="4586" width="8.7109375" style="5" bestFit="1" customWidth="1"/>
    <col min="4587" max="4587" width="5.5703125" style="5" bestFit="1" customWidth="1"/>
    <col min="4588" max="4589" width="4.5703125" style="5" bestFit="1" customWidth="1"/>
    <col min="4590" max="4590" width="1.7109375" style="5" customWidth="1"/>
    <col min="4591" max="4591" width="5.42578125" style="5" bestFit="1" customWidth="1"/>
    <col min="4592" max="4592" width="5.5703125" style="5" bestFit="1" customWidth="1"/>
    <col min="4593" max="4593" width="7.28515625" style="5" bestFit="1" customWidth="1"/>
    <col min="4594" max="4595" width="7.5703125" style="5" bestFit="1" customWidth="1"/>
    <col min="4596" max="4596" width="7.28515625" style="5" bestFit="1" customWidth="1"/>
    <col min="4597" max="4597" width="1.5703125" style="5" customWidth="1"/>
    <col min="4598" max="4599" width="5.140625" style="5" bestFit="1" customWidth="1"/>
    <col min="4600" max="4600" width="1.140625" style="5" customWidth="1"/>
    <col min="4601" max="4601" width="5.42578125" style="5" bestFit="1" customWidth="1"/>
    <col min="4602" max="4602" width="5.5703125" style="5" bestFit="1" customWidth="1"/>
    <col min="4603" max="4603" width="5.42578125" style="5" bestFit="1" customWidth="1"/>
    <col min="4604" max="4604" width="5.5703125" style="5" bestFit="1" customWidth="1"/>
    <col min="4605" max="4605" width="7.28515625" style="5" bestFit="1" customWidth="1"/>
    <col min="4606" max="4606" width="7.5703125" style="5" bestFit="1" customWidth="1"/>
    <col min="4607" max="4607" width="7.28515625" style="5" bestFit="1" customWidth="1"/>
    <col min="4608" max="4840" width="11.42578125" style="5"/>
    <col min="4841" max="4841" width="16.85546875" style="5" bestFit="1" customWidth="1"/>
    <col min="4842" max="4842" width="8.7109375" style="5" bestFit="1" customWidth="1"/>
    <col min="4843" max="4843" width="5.5703125" style="5" bestFit="1" customWidth="1"/>
    <col min="4844" max="4845" width="4.5703125" style="5" bestFit="1" customWidth="1"/>
    <col min="4846" max="4846" width="1.7109375" style="5" customWidth="1"/>
    <col min="4847" max="4847" width="5.42578125" style="5" bestFit="1" customWidth="1"/>
    <col min="4848" max="4848" width="5.5703125" style="5" bestFit="1" customWidth="1"/>
    <col min="4849" max="4849" width="7.28515625" style="5" bestFit="1" customWidth="1"/>
    <col min="4850" max="4851" width="7.5703125" style="5" bestFit="1" customWidth="1"/>
    <col min="4852" max="4852" width="7.28515625" style="5" bestFit="1" customWidth="1"/>
    <col min="4853" max="4853" width="1.5703125" style="5" customWidth="1"/>
    <col min="4854" max="4855" width="5.140625" style="5" bestFit="1" customWidth="1"/>
    <col min="4856" max="4856" width="1.140625" style="5" customWidth="1"/>
    <col min="4857" max="4857" width="5.42578125" style="5" bestFit="1" customWidth="1"/>
    <col min="4858" max="4858" width="5.5703125" style="5" bestFit="1" customWidth="1"/>
    <col min="4859" max="4859" width="5.42578125" style="5" bestFit="1" customWidth="1"/>
    <col min="4860" max="4860" width="5.5703125" style="5" bestFit="1" customWidth="1"/>
    <col min="4861" max="4861" width="7.28515625" style="5" bestFit="1" customWidth="1"/>
    <col min="4862" max="4862" width="7.5703125" style="5" bestFit="1" customWidth="1"/>
    <col min="4863" max="4863" width="7.28515625" style="5" bestFit="1" customWidth="1"/>
    <col min="4864" max="5096" width="11.42578125" style="5"/>
    <col min="5097" max="5097" width="16.85546875" style="5" bestFit="1" customWidth="1"/>
    <col min="5098" max="5098" width="8.7109375" style="5" bestFit="1" customWidth="1"/>
    <col min="5099" max="5099" width="5.5703125" style="5" bestFit="1" customWidth="1"/>
    <col min="5100" max="5101" width="4.5703125" style="5" bestFit="1" customWidth="1"/>
    <col min="5102" max="5102" width="1.7109375" style="5" customWidth="1"/>
    <col min="5103" max="5103" width="5.42578125" style="5" bestFit="1" customWidth="1"/>
    <col min="5104" max="5104" width="5.5703125" style="5" bestFit="1" customWidth="1"/>
    <col min="5105" max="5105" width="7.28515625" style="5" bestFit="1" customWidth="1"/>
    <col min="5106" max="5107" width="7.5703125" style="5" bestFit="1" customWidth="1"/>
    <col min="5108" max="5108" width="7.28515625" style="5" bestFit="1" customWidth="1"/>
    <col min="5109" max="5109" width="1.5703125" style="5" customWidth="1"/>
    <col min="5110" max="5111" width="5.140625" style="5" bestFit="1" customWidth="1"/>
    <col min="5112" max="5112" width="1.140625" style="5" customWidth="1"/>
    <col min="5113" max="5113" width="5.42578125" style="5" bestFit="1" customWidth="1"/>
    <col min="5114" max="5114" width="5.5703125" style="5" bestFit="1" customWidth="1"/>
    <col min="5115" max="5115" width="5.42578125" style="5" bestFit="1" customWidth="1"/>
    <col min="5116" max="5116" width="5.5703125" style="5" bestFit="1" customWidth="1"/>
    <col min="5117" max="5117" width="7.28515625" style="5" bestFit="1" customWidth="1"/>
    <col min="5118" max="5118" width="7.5703125" style="5" bestFit="1" customWidth="1"/>
    <col min="5119" max="5119" width="7.28515625" style="5" bestFit="1" customWidth="1"/>
    <col min="5120" max="5352" width="11.42578125" style="5"/>
    <col min="5353" max="5353" width="16.85546875" style="5" bestFit="1" customWidth="1"/>
    <col min="5354" max="5354" width="8.7109375" style="5" bestFit="1" customWidth="1"/>
    <col min="5355" max="5355" width="5.5703125" style="5" bestFit="1" customWidth="1"/>
    <col min="5356" max="5357" width="4.5703125" style="5" bestFit="1" customWidth="1"/>
    <col min="5358" max="5358" width="1.7109375" style="5" customWidth="1"/>
    <col min="5359" max="5359" width="5.42578125" style="5" bestFit="1" customWidth="1"/>
    <col min="5360" max="5360" width="5.5703125" style="5" bestFit="1" customWidth="1"/>
    <col min="5361" max="5361" width="7.28515625" style="5" bestFit="1" customWidth="1"/>
    <col min="5362" max="5363" width="7.5703125" style="5" bestFit="1" customWidth="1"/>
    <col min="5364" max="5364" width="7.28515625" style="5" bestFit="1" customWidth="1"/>
    <col min="5365" max="5365" width="1.5703125" style="5" customWidth="1"/>
    <col min="5366" max="5367" width="5.140625" style="5" bestFit="1" customWidth="1"/>
    <col min="5368" max="5368" width="1.140625" style="5" customWidth="1"/>
    <col min="5369" max="5369" width="5.42578125" style="5" bestFit="1" customWidth="1"/>
    <col min="5370" max="5370" width="5.5703125" style="5" bestFit="1" customWidth="1"/>
    <col min="5371" max="5371" width="5.42578125" style="5" bestFit="1" customWidth="1"/>
    <col min="5372" max="5372" width="5.5703125" style="5" bestFit="1" customWidth="1"/>
    <col min="5373" max="5373" width="7.28515625" style="5" bestFit="1" customWidth="1"/>
    <col min="5374" max="5374" width="7.5703125" style="5" bestFit="1" customWidth="1"/>
    <col min="5375" max="5375" width="7.28515625" style="5" bestFit="1" customWidth="1"/>
    <col min="5376" max="5608" width="11.42578125" style="5"/>
    <col min="5609" max="5609" width="16.85546875" style="5" bestFit="1" customWidth="1"/>
    <col min="5610" max="5610" width="8.7109375" style="5" bestFit="1" customWidth="1"/>
    <col min="5611" max="5611" width="5.5703125" style="5" bestFit="1" customWidth="1"/>
    <col min="5612" max="5613" width="4.5703125" style="5" bestFit="1" customWidth="1"/>
    <col min="5614" max="5614" width="1.7109375" style="5" customWidth="1"/>
    <col min="5615" max="5615" width="5.42578125" style="5" bestFit="1" customWidth="1"/>
    <col min="5616" max="5616" width="5.5703125" style="5" bestFit="1" customWidth="1"/>
    <col min="5617" max="5617" width="7.28515625" style="5" bestFit="1" customWidth="1"/>
    <col min="5618" max="5619" width="7.5703125" style="5" bestFit="1" customWidth="1"/>
    <col min="5620" max="5620" width="7.28515625" style="5" bestFit="1" customWidth="1"/>
    <col min="5621" max="5621" width="1.5703125" style="5" customWidth="1"/>
    <col min="5622" max="5623" width="5.140625" style="5" bestFit="1" customWidth="1"/>
    <col min="5624" max="5624" width="1.140625" style="5" customWidth="1"/>
    <col min="5625" max="5625" width="5.42578125" style="5" bestFit="1" customWidth="1"/>
    <col min="5626" max="5626" width="5.5703125" style="5" bestFit="1" customWidth="1"/>
    <col min="5627" max="5627" width="5.42578125" style="5" bestFit="1" customWidth="1"/>
    <col min="5628" max="5628" width="5.5703125" style="5" bestFit="1" customWidth="1"/>
    <col min="5629" max="5629" width="7.28515625" style="5" bestFit="1" customWidth="1"/>
    <col min="5630" max="5630" width="7.5703125" style="5" bestFit="1" customWidth="1"/>
    <col min="5631" max="5631" width="7.28515625" style="5" bestFit="1" customWidth="1"/>
    <col min="5632" max="5864" width="11.42578125" style="5"/>
    <col min="5865" max="5865" width="16.85546875" style="5" bestFit="1" customWidth="1"/>
    <col min="5866" max="5866" width="8.7109375" style="5" bestFit="1" customWidth="1"/>
    <col min="5867" max="5867" width="5.5703125" style="5" bestFit="1" customWidth="1"/>
    <col min="5868" max="5869" width="4.5703125" style="5" bestFit="1" customWidth="1"/>
    <col min="5870" max="5870" width="1.7109375" style="5" customWidth="1"/>
    <col min="5871" max="5871" width="5.42578125" style="5" bestFit="1" customWidth="1"/>
    <col min="5872" max="5872" width="5.5703125" style="5" bestFit="1" customWidth="1"/>
    <col min="5873" max="5873" width="7.28515625" style="5" bestFit="1" customWidth="1"/>
    <col min="5874" max="5875" width="7.5703125" style="5" bestFit="1" customWidth="1"/>
    <col min="5876" max="5876" width="7.28515625" style="5" bestFit="1" customWidth="1"/>
    <col min="5877" max="5877" width="1.5703125" style="5" customWidth="1"/>
    <col min="5878" max="5879" width="5.140625" style="5" bestFit="1" customWidth="1"/>
    <col min="5880" max="5880" width="1.140625" style="5" customWidth="1"/>
    <col min="5881" max="5881" width="5.42578125" style="5" bestFit="1" customWidth="1"/>
    <col min="5882" max="5882" width="5.5703125" style="5" bestFit="1" customWidth="1"/>
    <col min="5883" max="5883" width="5.42578125" style="5" bestFit="1" customWidth="1"/>
    <col min="5884" max="5884" width="5.5703125" style="5" bestFit="1" customWidth="1"/>
    <col min="5885" max="5885" width="7.28515625" style="5" bestFit="1" customWidth="1"/>
    <col min="5886" max="5886" width="7.5703125" style="5" bestFit="1" customWidth="1"/>
    <col min="5887" max="5887" width="7.28515625" style="5" bestFit="1" customWidth="1"/>
    <col min="5888" max="6120" width="11.42578125" style="5"/>
    <col min="6121" max="6121" width="16.85546875" style="5" bestFit="1" customWidth="1"/>
    <col min="6122" max="6122" width="8.7109375" style="5" bestFit="1" customWidth="1"/>
    <col min="6123" max="6123" width="5.5703125" style="5" bestFit="1" customWidth="1"/>
    <col min="6124" max="6125" width="4.5703125" style="5" bestFit="1" customWidth="1"/>
    <col min="6126" max="6126" width="1.7109375" style="5" customWidth="1"/>
    <col min="6127" max="6127" width="5.42578125" style="5" bestFit="1" customWidth="1"/>
    <col min="6128" max="6128" width="5.5703125" style="5" bestFit="1" customWidth="1"/>
    <col min="6129" max="6129" width="7.28515625" style="5" bestFit="1" customWidth="1"/>
    <col min="6130" max="6131" width="7.5703125" style="5" bestFit="1" customWidth="1"/>
    <col min="6132" max="6132" width="7.28515625" style="5" bestFit="1" customWidth="1"/>
    <col min="6133" max="6133" width="1.5703125" style="5" customWidth="1"/>
    <col min="6134" max="6135" width="5.140625" style="5" bestFit="1" customWidth="1"/>
    <col min="6136" max="6136" width="1.140625" style="5" customWidth="1"/>
    <col min="6137" max="6137" width="5.42578125" style="5" bestFit="1" customWidth="1"/>
    <col min="6138" max="6138" width="5.5703125" style="5" bestFit="1" customWidth="1"/>
    <col min="6139" max="6139" width="5.42578125" style="5" bestFit="1" customWidth="1"/>
    <col min="6140" max="6140" width="5.5703125" style="5" bestFit="1" customWidth="1"/>
    <col min="6141" max="6141" width="7.28515625" style="5" bestFit="1" customWidth="1"/>
    <col min="6142" max="6142" width="7.5703125" style="5" bestFit="1" customWidth="1"/>
    <col min="6143" max="6143" width="7.28515625" style="5" bestFit="1" customWidth="1"/>
    <col min="6144" max="6376" width="11.42578125" style="5"/>
    <col min="6377" max="6377" width="16.85546875" style="5" bestFit="1" customWidth="1"/>
    <col min="6378" max="6378" width="8.7109375" style="5" bestFit="1" customWidth="1"/>
    <col min="6379" max="6379" width="5.5703125" style="5" bestFit="1" customWidth="1"/>
    <col min="6380" max="6381" width="4.5703125" style="5" bestFit="1" customWidth="1"/>
    <col min="6382" max="6382" width="1.7109375" style="5" customWidth="1"/>
    <col min="6383" max="6383" width="5.42578125" style="5" bestFit="1" customWidth="1"/>
    <col min="6384" max="6384" width="5.5703125" style="5" bestFit="1" customWidth="1"/>
    <col min="6385" max="6385" width="7.28515625" style="5" bestFit="1" customWidth="1"/>
    <col min="6386" max="6387" width="7.5703125" style="5" bestFit="1" customWidth="1"/>
    <col min="6388" max="6388" width="7.28515625" style="5" bestFit="1" customWidth="1"/>
    <col min="6389" max="6389" width="1.5703125" style="5" customWidth="1"/>
    <col min="6390" max="6391" width="5.140625" style="5" bestFit="1" customWidth="1"/>
    <col min="6392" max="6392" width="1.140625" style="5" customWidth="1"/>
    <col min="6393" max="6393" width="5.42578125" style="5" bestFit="1" customWidth="1"/>
    <col min="6394" max="6394" width="5.5703125" style="5" bestFit="1" customWidth="1"/>
    <col min="6395" max="6395" width="5.42578125" style="5" bestFit="1" customWidth="1"/>
    <col min="6396" max="6396" width="5.5703125" style="5" bestFit="1" customWidth="1"/>
    <col min="6397" max="6397" width="7.28515625" style="5" bestFit="1" customWidth="1"/>
    <col min="6398" max="6398" width="7.5703125" style="5" bestFit="1" customWidth="1"/>
    <col min="6399" max="6399" width="7.28515625" style="5" bestFit="1" customWidth="1"/>
    <col min="6400" max="6632" width="11.42578125" style="5"/>
    <col min="6633" max="6633" width="16.85546875" style="5" bestFit="1" customWidth="1"/>
    <col min="6634" max="6634" width="8.7109375" style="5" bestFit="1" customWidth="1"/>
    <col min="6635" max="6635" width="5.5703125" style="5" bestFit="1" customWidth="1"/>
    <col min="6636" max="6637" width="4.5703125" style="5" bestFit="1" customWidth="1"/>
    <col min="6638" max="6638" width="1.7109375" style="5" customWidth="1"/>
    <col min="6639" max="6639" width="5.42578125" style="5" bestFit="1" customWidth="1"/>
    <col min="6640" max="6640" width="5.5703125" style="5" bestFit="1" customWidth="1"/>
    <col min="6641" max="6641" width="7.28515625" style="5" bestFit="1" customWidth="1"/>
    <col min="6642" max="6643" width="7.5703125" style="5" bestFit="1" customWidth="1"/>
    <col min="6644" max="6644" width="7.28515625" style="5" bestFit="1" customWidth="1"/>
    <col min="6645" max="6645" width="1.5703125" style="5" customWidth="1"/>
    <col min="6646" max="6647" width="5.140625" style="5" bestFit="1" customWidth="1"/>
    <col min="6648" max="6648" width="1.140625" style="5" customWidth="1"/>
    <col min="6649" max="6649" width="5.42578125" style="5" bestFit="1" customWidth="1"/>
    <col min="6650" max="6650" width="5.5703125" style="5" bestFit="1" customWidth="1"/>
    <col min="6651" max="6651" width="5.42578125" style="5" bestFit="1" customWidth="1"/>
    <col min="6652" max="6652" width="5.5703125" style="5" bestFit="1" customWidth="1"/>
    <col min="6653" max="6653" width="7.28515625" style="5" bestFit="1" customWidth="1"/>
    <col min="6654" max="6654" width="7.5703125" style="5" bestFit="1" customWidth="1"/>
    <col min="6655" max="6655" width="7.28515625" style="5" bestFit="1" customWidth="1"/>
    <col min="6656" max="6888" width="11.42578125" style="5"/>
    <col min="6889" max="6889" width="16.85546875" style="5" bestFit="1" customWidth="1"/>
    <col min="6890" max="6890" width="8.7109375" style="5" bestFit="1" customWidth="1"/>
    <col min="6891" max="6891" width="5.5703125" style="5" bestFit="1" customWidth="1"/>
    <col min="6892" max="6893" width="4.5703125" style="5" bestFit="1" customWidth="1"/>
    <col min="6894" max="6894" width="1.7109375" style="5" customWidth="1"/>
    <col min="6895" max="6895" width="5.42578125" style="5" bestFit="1" customWidth="1"/>
    <col min="6896" max="6896" width="5.5703125" style="5" bestFit="1" customWidth="1"/>
    <col min="6897" max="6897" width="7.28515625" style="5" bestFit="1" customWidth="1"/>
    <col min="6898" max="6899" width="7.5703125" style="5" bestFit="1" customWidth="1"/>
    <col min="6900" max="6900" width="7.28515625" style="5" bestFit="1" customWidth="1"/>
    <col min="6901" max="6901" width="1.5703125" style="5" customWidth="1"/>
    <col min="6902" max="6903" width="5.140625" style="5" bestFit="1" customWidth="1"/>
    <col min="6904" max="6904" width="1.140625" style="5" customWidth="1"/>
    <col min="6905" max="6905" width="5.42578125" style="5" bestFit="1" customWidth="1"/>
    <col min="6906" max="6906" width="5.5703125" style="5" bestFit="1" customWidth="1"/>
    <col min="6907" max="6907" width="5.42578125" style="5" bestFit="1" customWidth="1"/>
    <col min="6908" max="6908" width="5.5703125" style="5" bestFit="1" customWidth="1"/>
    <col min="6909" max="6909" width="7.28515625" style="5" bestFit="1" customWidth="1"/>
    <col min="6910" max="6910" width="7.5703125" style="5" bestFit="1" customWidth="1"/>
    <col min="6911" max="6911" width="7.28515625" style="5" bestFit="1" customWidth="1"/>
    <col min="6912" max="7144" width="11.42578125" style="5"/>
    <col min="7145" max="7145" width="16.85546875" style="5" bestFit="1" customWidth="1"/>
    <col min="7146" max="7146" width="8.7109375" style="5" bestFit="1" customWidth="1"/>
    <col min="7147" max="7147" width="5.5703125" style="5" bestFit="1" customWidth="1"/>
    <col min="7148" max="7149" width="4.5703125" style="5" bestFit="1" customWidth="1"/>
    <col min="7150" max="7150" width="1.7109375" style="5" customWidth="1"/>
    <col min="7151" max="7151" width="5.42578125" style="5" bestFit="1" customWidth="1"/>
    <col min="7152" max="7152" width="5.5703125" style="5" bestFit="1" customWidth="1"/>
    <col min="7153" max="7153" width="7.28515625" style="5" bestFit="1" customWidth="1"/>
    <col min="7154" max="7155" width="7.5703125" style="5" bestFit="1" customWidth="1"/>
    <col min="7156" max="7156" width="7.28515625" style="5" bestFit="1" customWidth="1"/>
    <col min="7157" max="7157" width="1.5703125" style="5" customWidth="1"/>
    <col min="7158" max="7159" width="5.140625" style="5" bestFit="1" customWidth="1"/>
    <col min="7160" max="7160" width="1.140625" style="5" customWidth="1"/>
    <col min="7161" max="7161" width="5.42578125" style="5" bestFit="1" customWidth="1"/>
    <col min="7162" max="7162" width="5.5703125" style="5" bestFit="1" customWidth="1"/>
    <col min="7163" max="7163" width="5.42578125" style="5" bestFit="1" customWidth="1"/>
    <col min="7164" max="7164" width="5.5703125" style="5" bestFit="1" customWidth="1"/>
    <col min="7165" max="7165" width="7.28515625" style="5" bestFit="1" customWidth="1"/>
    <col min="7166" max="7166" width="7.5703125" style="5" bestFit="1" customWidth="1"/>
    <col min="7167" max="7167" width="7.28515625" style="5" bestFit="1" customWidth="1"/>
    <col min="7168" max="7400" width="11.42578125" style="5"/>
    <col min="7401" max="7401" width="16.85546875" style="5" bestFit="1" customWidth="1"/>
    <col min="7402" max="7402" width="8.7109375" style="5" bestFit="1" customWidth="1"/>
    <col min="7403" max="7403" width="5.5703125" style="5" bestFit="1" customWidth="1"/>
    <col min="7404" max="7405" width="4.5703125" style="5" bestFit="1" customWidth="1"/>
    <col min="7406" max="7406" width="1.7109375" style="5" customWidth="1"/>
    <col min="7407" max="7407" width="5.42578125" style="5" bestFit="1" customWidth="1"/>
    <col min="7408" max="7408" width="5.5703125" style="5" bestFit="1" customWidth="1"/>
    <col min="7409" max="7409" width="7.28515625" style="5" bestFit="1" customWidth="1"/>
    <col min="7410" max="7411" width="7.5703125" style="5" bestFit="1" customWidth="1"/>
    <col min="7412" max="7412" width="7.28515625" style="5" bestFit="1" customWidth="1"/>
    <col min="7413" max="7413" width="1.5703125" style="5" customWidth="1"/>
    <col min="7414" max="7415" width="5.140625" style="5" bestFit="1" customWidth="1"/>
    <col min="7416" max="7416" width="1.140625" style="5" customWidth="1"/>
    <col min="7417" max="7417" width="5.42578125" style="5" bestFit="1" customWidth="1"/>
    <col min="7418" max="7418" width="5.5703125" style="5" bestFit="1" customWidth="1"/>
    <col min="7419" max="7419" width="5.42578125" style="5" bestFit="1" customWidth="1"/>
    <col min="7420" max="7420" width="5.5703125" style="5" bestFit="1" customWidth="1"/>
    <col min="7421" max="7421" width="7.28515625" style="5" bestFit="1" customWidth="1"/>
    <col min="7422" max="7422" width="7.5703125" style="5" bestFit="1" customWidth="1"/>
    <col min="7423" max="7423" width="7.28515625" style="5" bestFit="1" customWidth="1"/>
    <col min="7424" max="7656" width="11.42578125" style="5"/>
    <col min="7657" max="7657" width="16.85546875" style="5" bestFit="1" customWidth="1"/>
    <col min="7658" max="7658" width="8.7109375" style="5" bestFit="1" customWidth="1"/>
    <col min="7659" max="7659" width="5.5703125" style="5" bestFit="1" customWidth="1"/>
    <col min="7660" max="7661" width="4.5703125" style="5" bestFit="1" customWidth="1"/>
    <col min="7662" max="7662" width="1.7109375" style="5" customWidth="1"/>
    <col min="7663" max="7663" width="5.42578125" style="5" bestFit="1" customWidth="1"/>
    <col min="7664" max="7664" width="5.5703125" style="5" bestFit="1" customWidth="1"/>
    <col min="7665" max="7665" width="7.28515625" style="5" bestFit="1" customWidth="1"/>
    <col min="7666" max="7667" width="7.5703125" style="5" bestFit="1" customWidth="1"/>
    <col min="7668" max="7668" width="7.28515625" style="5" bestFit="1" customWidth="1"/>
    <col min="7669" max="7669" width="1.5703125" style="5" customWidth="1"/>
    <col min="7670" max="7671" width="5.140625" style="5" bestFit="1" customWidth="1"/>
    <col min="7672" max="7672" width="1.140625" style="5" customWidth="1"/>
    <col min="7673" max="7673" width="5.42578125" style="5" bestFit="1" customWidth="1"/>
    <col min="7674" max="7674" width="5.5703125" style="5" bestFit="1" customWidth="1"/>
    <col min="7675" max="7675" width="5.42578125" style="5" bestFit="1" customWidth="1"/>
    <col min="7676" max="7676" width="5.5703125" style="5" bestFit="1" customWidth="1"/>
    <col min="7677" max="7677" width="7.28515625" style="5" bestFit="1" customWidth="1"/>
    <col min="7678" max="7678" width="7.5703125" style="5" bestFit="1" customWidth="1"/>
    <col min="7679" max="7679" width="7.28515625" style="5" bestFit="1" customWidth="1"/>
    <col min="7680" max="7912" width="11.42578125" style="5"/>
    <col min="7913" max="7913" width="16.85546875" style="5" bestFit="1" customWidth="1"/>
    <col min="7914" max="7914" width="8.7109375" style="5" bestFit="1" customWidth="1"/>
    <col min="7915" max="7915" width="5.5703125" style="5" bestFit="1" customWidth="1"/>
    <col min="7916" max="7917" width="4.5703125" style="5" bestFit="1" customWidth="1"/>
    <col min="7918" max="7918" width="1.7109375" style="5" customWidth="1"/>
    <col min="7919" max="7919" width="5.42578125" style="5" bestFit="1" customWidth="1"/>
    <col min="7920" max="7920" width="5.5703125" style="5" bestFit="1" customWidth="1"/>
    <col min="7921" max="7921" width="7.28515625" style="5" bestFit="1" customWidth="1"/>
    <col min="7922" max="7923" width="7.5703125" style="5" bestFit="1" customWidth="1"/>
    <col min="7924" max="7924" width="7.28515625" style="5" bestFit="1" customWidth="1"/>
    <col min="7925" max="7925" width="1.5703125" style="5" customWidth="1"/>
    <col min="7926" max="7927" width="5.140625" style="5" bestFit="1" customWidth="1"/>
    <col min="7928" max="7928" width="1.140625" style="5" customWidth="1"/>
    <col min="7929" max="7929" width="5.42578125" style="5" bestFit="1" customWidth="1"/>
    <col min="7930" max="7930" width="5.5703125" style="5" bestFit="1" customWidth="1"/>
    <col min="7931" max="7931" width="5.42578125" style="5" bestFit="1" customWidth="1"/>
    <col min="7932" max="7932" width="5.5703125" style="5" bestFit="1" customWidth="1"/>
    <col min="7933" max="7933" width="7.28515625" style="5" bestFit="1" customWidth="1"/>
    <col min="7934" max="7934" width="7.5703125" style="5" bestFit="1" customWidth="1"/>
    <col min="7935" max="7935" width="7.28515625" style="5" bestFit="1" customWidth="1"/>
    <col min="7936" max="8168" width="11.42578125" style="5"/>
    <col min="8169" max="8169" width="16.85546875" style="5" bestFit="1" customWidth="1"/>
    <col min="8170" max="8170" width="8.7109375" style="5" bestFit="1" customWidth="1"/>
    <col min="8171" max="8171" width="5.5703125" style="5" bestFit="1" customWidth="1"/>
    <col min="8172" max="8173" width="4.5703125" style="5" bestFit="1" customWidth="1"/>
    <col min="8174" max="8174" width="1.7109375" style="5" customWidth="1"/>
    <col min="8175" max="8175" width="5.42578125" style="5" bestFit="1" customWidth="1"/>
    <col min="8176" max="8176" width="5.5703125" style="5" bestFit="1" customWidth="1"/>
    <col min="8177" max="8177" width="7.28515625" style="5" bestFit="1" customWidth="1"/>
    <col min="8178" max="8179" width="7.5703125" style="5" bestFit="1" customWidth="1"/>
    <col min="8180" max="8180" width="7.28515625" style="5" bestFit="1" customWidth="1"/>
    <col min="8181" max="8181" width="1.5703125" style="5" customWidth="1"/>
    <col min="8182" max="8183" width="5.140625" style="5" bestFit="1" customWidth="1"/>
    <col min="8184" max="8184" width="1.140625" style="5" customWidth="1"/>
    <col min="8185" max="8185" width="5.42578125" style="5" bestFit="1" customWidth="1"/>
    <col min="8186" max="8186" width="5.5703125" style="5" bestFit="1" customWidth="1"/>
    <col min="8187" max="8187" width="5.42578125" style="5" bestFit="1" customWidth="1"/>
    <col min="8188" max="8188" width="5.5703125" style="5" bestFit="1" customWidth="1"/>
    <col min="8189" max="8189" width="7.28515625" style="5" bestFit="1" customWidth="1"/>
    <col min="8190" max="8190" width="7.5703125" style="5" bestFit="1" customWidth="1"/>
    <col min="8191" max="8191" width="7.28515625" style="5" bestFit="1" customWidth="1"/>
    <col min="8192" max="8424" width="11.42578125" style="5"/>
    <col min="8425" max="8425" width="16.85546875" style="5" bestFit="1" customWidth="1"/>
    <col min="8426" max="8426" width="8.7109375" style="5" bestFit="1" customWidth="1"/>
    <col min="8427" max="8427" width="5.5703125" style="5" bestFit="1" customWidth="1"/>
    <col min="8428" max="8429" width="4.5703125" style="5" bestFit="1" customWidth="1"/>
    <col min="8430" max="8430" width="1.7109375" style="5" customWidth="1"/>
    <col min="8431" max="8431" width="5.42578125" style="5" bestFit="1" customWidth="1"/>
    <col min="8432" max="8432" width="5.5703125" style="5" bestFit="1" customWidth="1"/>
    <col min="8433" max="8433" width="7.28515625" style="5" bestFit="1" customWidth="1"/>
    <col min="8434" max="8435" width="7.5703125" style="5" bestFit="1" customWidth="1"/>
    <col min="8436" max="8436" width="7.28515625" style="5" bestFit="1" customWidth="1"/>
    <col min="8437" max="8437" width="1.5703125" style="5" customWidth="1"/>
    <col min="8438" max="8439" width="5.140625" style="5" bestFit="1" customWidth="1"/>
    <col min="8440" max="8440" width="1.140625" style="5" customWidth="1"/>
    <col min="8441" max="8441" width="5.42578125" style="5" bestFit="1" customWidth="1"/>
    <col min="8442" max="8442" width="5.5703125" style="5" bestFit="1" customWidth="1"/>
    <col min="8443" max="8443" width="5.42578125" style="5" bestFit="1" customWidth="1"/>
    <col min="8444" max="8444" width="5.5703125" style="5" bestFit="1" customWidth="1"/>
    <col min="8445" max="8445" width="7.28515625" style="5" bestFit="1" customWidth="1"/>
    <col min="8446" max="8446" width="7.5703125" style="5" bestFit="1" customWidth="1"/>
    <col min="8447" max="8447" width="7.28515625" style="5" bestFit="1" customWidth="1"/>
    <col min="8448" max="8680" width="11.42578125" style="5"/>
    <col min="8681" max="8681" width="16.85546875" style="5" bestFit="1" customWidth="1"/>
    <col min="8682" max="8682" width="8.7109375" style="5" bestFit="1" customWidth="1"/>
    <col min="8683" max="8683" width="5.5703125" style="5" bestFit="1" customWidth="1"/>
    <col min="8684" max="8685" width="4.5703125" style="5" bestFit="1" customWidth="1"/>
    <col min="8686" max="8686" width="1.7109375" style="5" customWidth="1"/>
    <col min="8687" max="8687" width="5.42578125" style="5" bestFit="1" customWidth="1"/>
    <col min="8688" max="8688" width="5.5703125" style="5" bestFit="1" customWidth="1"/>
    <col min="8689" max="8689" width="7.28515625" style="5" bestFit="1" customWidth="1"/>
    <col min="8690" max="8691" width="7.5703125" style="5" bestFit="1" customWidth="1"/>
    <col min="8692" max="8692" width="7.28515625" style="5" bestFit="1" customWidth="1"/>
    <col min="8693" max="8693" width="1.5703125" style="5" customWidth="1"/>
    <col min="8694" max="8695" width="5.140625" style="5" bestFit="1" customWidth="1"/>
    <col min="8696" max="8696" width="1.140625" style="5" customWidth="1"/>
    <col min="8697" max="8697" width="5.42578125" style="5" bestFit="1" customWidth="1"/>
    <col min="8698" max="8698" width="5.5703125" style="5" bestFit="1" customWidth="1"/>
    <col min="8699" max="8699" width="5.42578125" style="5" bestFit="1" customWidth="1"/>
    <col min="8700" max="8700" width="5.5703125" style="5" bestFit="1" customWidth="1"/>
    <col min="8701" max="8701" width="7.28515625" style="5" bestFit="1" customWidth="1"/>
    <col min="8702" max="8702" width="7.5703125" style="5" bestFit="1" customWidth="1"/>
    <col min="8703" max="8703" width="7.28515625" style="5" bestFit="1" customWidth="1"/>
    <col min="8704" max="8936" width="11.42578125" style="5"/>
    <col min="8937" max="8937" width="16.85546875" style="5" bestFit="1" customWidth="1"/>
    <col min="8938" max="8938" width="8.7109375" style="5" bestFit="1" customWidth="1"/>
    <col min="8939" max="8939" width="5.5703125" style="5" bestFit="1" customWidth="1"/>
    <col min="8940" max="8941" width="4.5703125" style="5" bestFit="1" customWidth="1"/>
    <col min="8942" max="8942" width="1.7109375" style="5" customWidth="1"/>
    <col min="8943" max="8943" width="5.42578125" style="5" bestFit="1" customWidth="1"/>
    <col min="8944" max="8944" width="5.5703125" style="5" bestFit="1" customWidth="1"/>
    <col min="8945" max="8945" width="7.28515625" style="5" bestFit="1" customWidth="1"/>
    <col min="8946" max="8947" width="7.5703125" style="5" bestFit="1" customWidth="1"/>
    <col min="8948" max="8948" width="7.28515625" style="5" bestFit="1" customWidth="1"/>
    <col min="8949" max="8949" width="1.5703125" style="5" customWidth="1"/>
    <col min="8950" max="8951" width="5.140625" style="5" bestFit="1" customWidth="1"/>
    <col min="8952" max="8952" width="1.140625" style="5" customWidth="1"/>
    <col min="8953" max="8953" width="5.42578125" style="5" bestFit="1" customWidth="1"/>
    <col min="8954" max="8954" width="5.5703125" style="5" bestFit="1" customWidth="1"/>
    <col min="8955" max="8955" width="5.42578125" style="5" bestFit="1" customWidth="1"/>
    <col min="8956" max="8956" width="5.5703125" style="5" bestFit="1" customWidth="1"/>
    <col min="8957" max="8957" width="7.28515625" style="5" bestFit="1" customWidth="1"/>
    <col min="8958" max="8958" width="7.5703125" style="5" bestFit="1" customWidth="1"/>
    <col min="8959" max="8959" width="7.28515625" style="5" bestFit="1" customWidth="1"/>
    <col min="8960" max="9192" width="11.42578125" style="5"/>
    <col min="9193" max="9193" width="16.85546875" style="5" bestFit="1" customWidth="1"/>
    <col min="9194" max="9194" width="8.7109375" style="5" bestFit="1" customWidth="1"/>
    <col min="9195" max="9195" width="5.5703125" style="5" bestFit="1" customWidth="1"/>
    <col min="9196" max="9197" width="4.5703125" style="5" bestFit="1" customWidth="1"/>
    <col min="9198" max="9198" width="1.7109375" style="5" customWidth="1"/>
    <col min="9199" max="9199" width="5.42578125" style="5" bestFit="1" customWidth="1"/>
    <col min="9200" max="9200" width="5.5703125" style="5" bestFit="1" customWidth="1"/>
    <col min="9201" max="9201" width="7.28515625" style="5" bestFit="1" customWidth="1"/>
    <col min="9202" max="9203" width="7.5703125" style="5" bestFit="1" customWidth="1"/>
    <col min="9204" max="9204" width="7.28515625" style="5" bestFit="1" customWidth="1"/>
    <col min="9205" max="9205" width="1.5703125" style="5" customWidth="1"/>
    <col min="9206" max="9207" width="5.140625" style="5" bestFit="1" customWidth="1"/>
    <col min="9208" max="9208" width="1.140625" style="5" customWidth="1"/>
    <col min="9209" max="9209" width="5.42578125" style="5" bestFit="1" customWidth="1"/>
    <col min="9210" max="9210" width="5.5703125" style="5" bestFit="1" customWidth="1"/>
    <col min="9211" max="9211" width="5.42578125" style="5" bestFit="1" customWidth="1"/>
    <col min="9212" max="9212" width="5.5703125" style="5" bestFit="1" customWidth="1"/>
    <col min="9213" max="9213" width="7.28515625" style="5" bestFit="1" customWidth="1"/>
    <col min="9214" max="9214" width="7.5703125" style="5" bestFit="1" customWidth="1"/>
    <col min="9215" max="9215" width="7.28515625" style="5" bestFit="1" customWidth="1"/>
    <col min="9216" max="9448" width="11.42578125" style="5"/>
    <col min="9449" max="9449" width="16.85546875" style="5" bestFit="1" customWidth="1"/>
    <col min="9450" max="9450" width="8.7109375" style="5" bestFit="1" customWidth="1"/>
    <col min="9451" max="9451" width="5.5703125" style="5" bestFit="1" customWidth="1"/>
    <col min="9452" max="9453" width="4.5703125" style="5" bestFit="1" customWidth="1"/>
    <col min="9454" max="9454" width="1.7109375" style="5" customWidth="1"/>
    <col min="9455" max="9455" width="5.42578125" style="5" bestFit="1" customWidth="1"/>
    <col min="9456" max="9456" width="5.5703125" style="5" bestFit="1" customWidth="1"/>
    <col min="9457" max="9457" width="7.28515625" style="5" bestFit="1" customWidth="1"/>
    <col min="9458" max="9459" width="7.5703125" style="5" bestFit="1" customWidth="1"/>
    <col min="9460" max="9460" width="7.28515625" style="5" bestFit="1" customWidth="1"/>
    <col min="9461" max="9461" width="1.5703125" style="5" customWidth="1"/>
    <col min="9462" max="9463" width="5.140625" style="5" bestFit="1" customWidth="1"/>
    <col min="9464" max="9464" width="1.140625" style="5" customWidth="1"/>
    <col min="9465" max="9465" width="5.42578125" style="5" bestFit="1" customWidth="1"/>
    <col min="9466" max="9466" width="5.5703125" style="5" bestFit="1" customWidth="1"/>
    <col min="9467" max="9467" width="5.42578125" style="5" bestFit="1" customWidth="1"/>
    <col min="9468" max="9468" width="5.5703125" style="5" bestFit="1" customWidth="1"/>
    <col min="9469" max="9469" width="7.28515625" style="5" bestFit="1" customWidth="1"/>
    <col min="9470" max="9470" width="7.5703125" style="5" bestFit="1" customWidth="1"/>
    <col min="9471" max="9471" width="7.28515625" style="5" bestFit="1" customWidth="1"/>
    <col min="9472" max="9704" width="11.42578125" style="5"/>
    <col min="9705" max="9705" width="16.85546875" style="5" bestFit="1" customWidth="1"/>
    <col min="9706" max="9706" width="8.7109375" style="5" bestFit="1" customWidth="1"/>
    <col min="9707" max="9707" width="5.5703125" style="5" bestFit="1" customWidth="1"/>
    <col min="9708" max="9709" width="4.5703125" style="5" bestFit="1" customWidth="1"/>
    <col min="9710" max="9710" width="1.7109375" style="5" customWidth="1"/>
    <col min="9711" max="9711" width="5.42578125" style="5" bestFit="1" customWidth="1"/>
    <col min="9712" max="9712" width="5.5703125" style="5" bestFit="1" customWidth="1"/>
    <col min="9713" max="9713" width="7.28515625" style="5" bestFit="1" customWidth="1"/>
    <col min="9714" max="9715" width="7.5703125" style="5" bestFit="1" customWidth="1"/>
    <col min="9716" max="9716" width="7.28515625" style="5" bestFit="1" customWidth="1"/>
    <col min="9717" max="9717" width="1.5703125" style="5" customWidth="1"/>
    <col min="9718" max="9719" width="5.140625" style="5" bestFit="1" customWidth="1"/>
    <col min="9720" max="9720" width="1.140625" style="5" customWidth="1"/>
    <col min="9721" max="9721" width="5.42578125" style="5" bestFit="1" customWidth="1"/>
    <col min="9722" max="9722" width="5.5703125" style="5" bestFit="1" customWidth="1"/>
    <col min="9723" max="9723" width="5.42578125" style="5" bestFit="1" customWidth="1"/>
    <col min="9724" max="9724" width="5.5703125" style="5" bestFit="1" customWidth="1"/>
    <col min="9725" max="9725" width="7.28515625" style="5" bestFit="1" customWidth="1"/>
    <col min="9726" max="9726" width="7.5703125" style="5" bestFit="1" customWidth="1"/>
    <col min="9727" max="9727" width="7.28515625" style="5" bestFit="1" customWidth="1"/>
    <col min="9728" max="9960" width="11.42578125" style="5"/>
    <col min="9961" max="9961" width="16.85546875" style="5" bestFit="1" customWidth="1"/>
    <col min="9962" max="9962" width="8.7109375" style="5" bestFit="1" customWidth="1"/>
    <col min="9963" max="9963" width="5.5703125" style="5" bestFit="1" customWidth="1"/>
    <col min="9964" max="9965" width="4.5703125" style="5" bestFit="1" customWidth="1"/>
    <col min="9966" max="9966" width="1.7109375" style="5" customWidth="1"/>
    <col min="9967" max="9967" width="5.42578125" style="5" bestFit="1" customWidth="1"/>
    <col min="9968" max="9968" width="5.5703125" style="5" bestFit="1" customWidth="1"/>
    <col min="9969" max="9969" width="7.28515625" style="5" bestFit="1" customWidth="1"/>
    <col min="9970" max="9971" width="7.5703125" style="5" bestFit="1" customWidth="1"/>
    <col min="9972" max="9972" width="7.28515625" style="5" bestFit="1" customWidth="1"/>
    <col min="9973" max="9973" width="1.5703125" style="5" customWidth="1"/>
    <col min="9974" max="9975" width="5.140625" style="5" bestFit="1" customWidth="1"/>
    <col min="9976" max="9976" width="1.140625" style="5" customWidth="1"/>
    <col min="9977" max="9977" width="5.42578125" style="5" bestFit="1" customWidth="1"/>
    <col min="9978" max="9978" width="5.5703125" style="5" bestFit="1" customWidth="1"/>
    <col min="9979" max="9979" width="5.42578125" style="5" bestFit="1" customWidth="1"/>
    <col min="9980" max="9980" width="5.5703125" style="5" bestFit="1" customWidth="1"/>
    <col min="9981" max="9981" width="7.28515625" style="5" bestFit="1" customWidth="1"/>
    <col min="9982" max="9982" width="7.5703125" style="5" bestFit="1" customWidth="1"/>
    <col min="9983" max="9983" width="7.28515625" style="5" bestFit="1" customWidth="1"/>
    <col min="9984" max="10216" width="11.42578125" style="5"/>
    <col min="10217" max="10217" width="16.85546875" style="5" bestFit="1" customWidth="1"/>
    <col min="10218" max="10218" width="8.7109375" style="5" bestFit="1" customWidth="1"/>
    <col min="10219" max="10219" width="5.5703125" style="5" bestFit="1" customWidth="1"/>
    <col min="10220" max="10221" width="4.5703125" style="5" bestFit="1" customWidth="1"/>
    <col min="10222" max="10222" width="1.7109375" style="5" customWidth="1"/>
    <col min="10223" max="10223" width="5.42578125" style="5" bestFit="1" customWidth="1"/>
    <col min="10224" max="10224" width="5.5703125" style="5" bestFit="1" customWidth="1"/>
    <col min="10225" max="10225" width="7.28515625" style="5" bestFit="1" customWidth="1"/>
    <col min="10226" max="10227" width="7.5703125" style="5" bestFit="1" customWidth="1"/>
    <col min="10228" max="10228" width="7.28515625" style="5" bestFit="1" customWidth="1"/>
    <col min="10229" max="10229" width="1.5703125" style="5" customWidth="1"/>
    <col min="10230" max="10231" width="5.140625" style="5" bestFit="1" customWidth="1"/>
    <col min="10232" max="10232" width="1.140625" style="5" customWidth="1"/>
    <col min="10233" max="10233" width="5.42578125" style="5" bestFit="1" customWidth="1"/>
    <col min="10234" max="10234" width="5.5703125" style="5" bestFit="1" customWidth="1"/>
    <col min="10235" max="10235" width="5.42578125" style="5" bestFit="1" customWidth="1"/>
    <col min="10236" max="10236" width="5.5703125" style="5" bestFit="1" customWidth="1"/>
    <col min="10237" max="10237" width="7.28515625" style="5" bestFit="1" customWidth="1"/>
    <col min="10238" max="10238" width="7.5703125" style="5" bestFit="1" customWidth="1"/>
    <col min="10239" max="10239" width="7.28515625" style="5" bestFit="1" customWidth="1"/>
    <col min="10240" max="10472" width="11.42578125" style="5"/>
    <col min="10473" max="10473" width="16.85546875" style="5" bestFit="1" customWidth="1"/>
    <col min="10474" max="10474" width="8.7109375" style="5" bestFit="1" customWidth="1"/>
    <col min="10475" max="10475" width="5.5703125" style="5" bestFit="1" customWidth="1"/>
    <col min="10476" max="10477" width="4.5703125" style="5" bestFit="1" customWidth="1"/>
    <col min="10478" max="10478" width="1.7109375" style="5" customWidth="1"/>
    <col min="10479" max="10479" width="5.42578125" style="5" bestFit="1" customWidth="1"/>
    <col min="10480" max="10480" width="5.5703125" style="5" bestFit="1" customWidth="1"/>
    <col min="10481" max="10481" width="7.28515625" style="5" bestFit="1" customWidth="1"/>
    <col min="10482" max="10483" width="7.5703125" style="5" bestFit="1" customWidth="1"/>
    <col min="10484" max="10484" width="7.28515625" style="5" bestFit="1" customWidth="1"/>
    <col min="10485" max="10485" width="1.5703125" style="5" customWidth="1"/>
    <col min="10486" max="10487" width="5.140625" style="5" bestFit="1" customWidth="1"/>
    <col min="10488" max="10488" width="1.140625" style="5" customWidth="1"/>
    <col min="10489" max="10489" width="5.42578125" style="5" bestFit="1" customWidth="1"/>
    <col min="10490" max="10490" width="5.5703125" style="5" bestFit="1" customWidth="1"/>
    <col min="10491" max="10491" width="5.42578125" style="5" bestFit="1" customWidth="1"/>
    <col min="10492" max="10492" width="5.5703125" style="5" bestFit="1" customWidth="1"/>
    <col min="10493" max="10493" width="7.28515625" style="5" bestFit="1" customWidth="1"/>
    <col min="10494" max="10494" width="7.5703125" style="5" bestFit="1" customWidth="1"/>
    <col min="10495" max="10495" width="7.28515625" style="5" bestFit="1" customWidth="1"/>
    <col min="10496" max="10728" width="11.42578125" style="5"/>
    <col min="10729" max="10729" width="16.85546875" style="5" bestFit="1" customWidth="1"/>
    <col min="10730" max="10730" width="8.7109375" style="5" bestFit="1" customWidth="1"/>
    <col min="10731" max="10731" width="5.5703125" style="5" bestFit="1" customWidth="1"/>
    <col min="10732" max="10733" width="4.5703125" style="5" bestFit="1" customWidth="1"/>
    <col min="10734" max="10734" width="1.7109375" style="5" customWidth="1"/>
    <col min="10735" max="10735" width="5.42578125" style="5" bestFit="1" customWidth="1"/>
    <col min="10736" max="10736" width="5.5703125" style="5" bestFit="1" customWidth="1"/>
    <col min="10737" max="10737" width="7.28515625" style="5" bestFit="1" customWidth="1"/>
    <col min="10738" max="10739" width="7.5703125" style="5" bestFit="1" customWidth="1"/>
    <col min="10740" max="10740" width="7.28515625" style="5" bestFit="1" customWidth="1"/>
    <col min="10741" max="10741" width="1.5703125" style="5" customWidth="1"/>
    <col min="10742" max="10743" width="5.140625" style="5" bestFit="1" customWidth="1"/>
    <col min="10744" max="10744" width="1.140625" style="5" customWidth="1"/>
    <col min="10745" max="10745" width="5.42578125" style="5" bestFit="1" customWidth="1"/>
    <col min="10746" max="10746" width="5.5703125" style="5" bestFit="1" customWidth="1"/>
    <col min="10747" max="10747" width="5.42578125" style="5" bestFit="1" customWidth="1"/>
    <col min="10748" max="10748" width="5.5703125" style="5" bestFit="1" customWidth="1"/>
    <col min="10749" max="10749" width="7.28515625" style="5" bestFit="1" customWidth="1"/>
    <col min="10750" max="10750" width="7.5703125" style="5" bestFit="1" customWidth="1"/>
    <col min="10751" max="10751" width="7.28515625" style="5" bestFit="1" customWidth="1"/>
    <col min="10752" max="10984" width="11.42578125" style="5"/>
    <col min="10985" max="10985" width="16.85546875" style="5" bestFit="1" customWidth="1"/>
    <col min="10986" max="10986" width="8.7109375" style="5" bestFit="1" customWidth="1"/>
    <col min="10987" max="10987" width="5.5703125" style="5" bestFit="1" customWidth="1"/>
    <col min="10988" max="10989" width="4.5703125" style="5" bestFit="1" customWidth="1"/>
    <col min="10990" max="10990" width="1.7109375" style="5" customWidth="1"/>
    <col min="10991" max="10991" width="5.42578125" style="5" bestFit="1" customWidth="1"/>
    <col min="10992" max="10992" width="5.5703125" style="5" bestFit="1" customWidth="1"/>
    <col min="10993" max="10993" width="7.28515625" style="5" bestFit="1" customWidth="1"/>
    <col min="10994" max="10995" width="7.5703125" style="5" bestFit="1" customWidth="1"/>
    <col min="10996" max="10996" width="7.28515625" style="5" bestFit="1" customWidth="1"/>
    <col min="10997" max="10997" width="1.5703125" style="5" customWidth="1"/>
    <col min="10998" max="10999" width="5.140625" style="5" bestFit="1" customWidth="1"/>
    <col min="11000" max="11000" width="1.140625" style="5" customWidth="1"/>
    <col min="11001" max="11001" width="5.42578125" style="5" bestFit="1" customWidth="1"/>
    <col min="11002" max="11002" width="5.5703125" style="5" bestFit="1" customWidth="1"/>
    <col min="11003" max="11003" width="5.42578125" style="5" bestFit="1" customWidth="1"/>
    <col min="11004" max="11004" width="5.5703125" style="5" bestFit="1" customWidth="1"/>
    <col min="11005" max="11005" width="7.28515625" style="5" bestFit="1" customWidth="1"/>
    <col min="11006" max="11006" width="7.5703125" style="5" bestFit="1" customWidth="1"/>
    <col min="11007" max="11007" width="7.28515625" style="5" bestFit="1" customWidth="1"/>
    <col min="11008" max="11240" width="11.42578125" style="5"/>
    <col min="11241" max="11241" width="16.85546875" style="5" bestFit="1" customWidth="1"/>
    <col min="11242" max="11242" width="8.7109375" style="5" bestFit="1" customWidth="1"/>
    <col min="11243" max="11243" width="5.5703125" style="5" bestFit="1" customWidth="1"/>
    <col min="11244" max="11245" width="4.5703125" style="5" bestFit="1" customWidth="1"/>
    <col min="11246" max="11246" width="1.7109375" style="5" customWidth="1"/>
    <col min="11247" max="11247" width="5.42578125" style="5" bestFit="1" customWidth="1"/>
    <col min="11248" max="11248" width="5.5703125" style="5" bestFit="1" customWidth="1"/>
    <col min="11249" max="11249" width="7.28515625" style="5" bestFit="1" customWidth="1"/>
    <col min="11250" max="11251" width="7.5703125" style="5" bestFit="1" customWidth="1"/>
    <col min="11252" max="11252" width="7.28515625" style="5" bestFit="1" customWidth="1"/>
    <col min="11253" max="11253" width="1.5703125" style="5" customWidth="1"/>
    <col min="11254" max="11255" width="5.140625" style="5" bestFit="1" customWidth="1"/>
    <col min="11256" max="11256" width="1.140625" style="5" customWidth="1"/>
    <col min="11257" max="11257" width="5.42578125" style="5" bestFit="1" customWidth="1"/>
    <col min="11258" max="11258" width="5.5703125" style="5" bestFit="1" customWidth="1"/>
    <col min="11259" max="11259" width="5.42578125" style="5" bestFit="1" customWidth="1"/>
    <col min="11260" max="11260" width="5.5703125" style="5" bestFit="1" customWidth="1"/>
    <col min="11261" max="11261" width="7.28515625" style="5" bestFit="1" customWidth="1"/>
    <col min="11262" max="11262" width="7.5703125" style="5" bestFit="1" customWidth="1"/>
    <col min="11263" max="11263" width="7.28515625" style="5" bestFit="1" customWidth="1"/>
    <col min="11264" max="11496" width="11.42578125" style="5"/>
    <col min="11497" max="11497" width="16.85546875" style="5" bestFit="1" customWidth="1"/>
    <col min="11498" max="11498" width="8.7109375" style="5" bestFit="1" customWidth="1"/>
    <col min="11499" max="11499" width="5.5703125" style="5" bestFit="1" customWidth="1"/>
    <col min="11500" max="11501" width="4.5703125" style="5" bestFit="1" customWidth="1"/>
    <col min="11502" max="11502" width="1.7109375" style="5" customWidth="1"/>
    <col min="11503" max="11503" width="5.42578125" style="5" bestFit="1" customWidth="1"/>
    <col min="11504" max="11504" width="5.5703125" style="5" bestFit="1" customWidth="1"/>
    <col min="11505" max="11505" width="7.28515625" style="5" bestFit="1" customWidth="1"/>
    <col min="11506" max="11507" width="7.5703125" style="5" bestFit="1" customWidth="1"/>
    <col min="11508" max="11508" width="7.28515625" style="5" bestFit="1" customWidth="1"/>
    <col min="11509" max="11509" width="1.5703125" style="5" customWidth="1"/>
    <col min="11510" max="11511" width="5.140625" style="5" bestFit="1" customWidth="1"/>
    <col min="11512" max="11512" width="1.140625" style="5" customWidth="1"/>
    <col min="11513" max="11513" width="5.42578125" style="5" bestFit="1" customWidth="1"/>
    <col min="11514" max="11514" width="5.5703125" style="5" bestFit="1" customWidth="1"/>
    <col min="11515" max="11515" width="5.42578125" style="5" bestFit="1" customWidth="1"/>
    <col min="11516" max="11516" width="5.5703125" style="5" bestFit="1" customWidth="1"/>
    <col min="11517" max="11517" width="7.28515625" style="5" bestFit="1" customWidth="1"/>
    <col min="11518" max="11518" width="7.5703125" style="5" bestFit="1" customWidth="1"/>
    <col min="11519" max="11519" width="7.28515625" style="5" bestFit="1" customWidth="1"/>
    <col min="11520" max="11752" width="11.42578125" style="5"/>
    <col min="11753" max="11753" width="16.85546875" style="5" bestFit="1" customWidth="1"/>
    <col min="11754" max="11754" width="8.7109375" style="5" bestFit="1" customWidth="1"/>
    <col min="11755" max="11755" width="5.5703125" style="5" bestFit="1" customWidth="1"/>
    <col min="11756" max="11757" width="4.5703125" style="5" bestFit="1" customWidth="1"/>
    <col min="11758" max="11758" width="1.7109375" style="5" customWidth="1"/>
    <col min="11759" max="11759" width="5.42578125" style="5" bestFit="1" customWidth="1"/>
    <col min="11760" max="11760" width="5.5703125" style="5" bestFit="1" customWidth="1"/>
    <col min="11761" max="11761" width="7.28515625" style="5" bestFit="1" customWidth="1"/>
    <col min="11762" max="11763" width="7.5703125" style="5" bestFit="1" customWidth="1"/>
    <col min="11764" max="11764" width="7.28515625" style="5" bestFit="1" customWidth="1"/>
    <col min="11765" max="11765" width="1.5703125" style="5" customWidth="1"/>
    <col min="11766" max="11767" width="5.140625" style="5" bestFit="1" customWidth="1"/>
    <col min="11768" max="11768" width="1.140625" style="5" customWidth="1"/>
    <col min="11769" max="11769" width="5.42578125" style="5" bestFit="1" customWidth="1"/>
    <col min="11770" max="11770" width="5.5703125" style="5" bestFit="1" customWidth="1"/>
    <col min="11771" max="11771" width="5.42578125" style="5" bestFit="1" customWidth="1"/>
    <col min="11772" max="11772" width="5.5703125" style="5" bestFit="1" customWidth="1"/>
    <col min="11773" max="11773" width="7.28515625" style="5" bestFit="1" customWidth="1"/>
    <col min="11774" max="11774" width="7.5703125" style="5" bestFit="1" customWidth="1"/>
    <col min="11775" max="11775" width="7.28515625" style="5" bestFit="1" customWidth="1"/>
    <col min="11776" max="12008" width="11.42578125" style="5"/>
    <col min="12009" max="12009" width="16.85546875" style="5" bestFit="1" customWidth="1"/>
    <col min="12010" max="12010" width="8.7109375" style="5" bestFit="1" customWidth="1"/>
    <col min="12011" max="12011" width="5.5703125" style="5" bestFit="1" customWidth="1"/>
    <col min="12012" max="12013" width="4.5703125" style="5" bestFit="1" customWidth="1"/>
    <col min="12014" max="12014" width="1.7109375" style="5" customWidth="1"/>
    <col min="12015" max="12015" width="5.42578125" style="5" bestFit="1" customWidth="1"/>
    <col min="12016" max="12016" width="5.5703125" style="5" bestFit="1" customWidth="1"/>
    <col min="12017" max="12017" width="7.28515625" style="5" bestFit="1" customWidth="1"/>
    <col min="12018" max="12019" width="7.5703125" style="5" bestFit="1" customWidth="1"/>
    <col min="12020" max="12020" width="7.28515625" style="5" bestFit="1" customWidth="1"/>
    <col min="12021" max="12021" width="1.5703125" style="5" customWidth="1"/>
    <col min="12022" max="12023" width="5.140625" style="5" bestFit="1" customWidth="1"/>
    <col min="12024" max="12024" width="1.140625" style="5" customWidth="1"/>
    <col min="12025" max="12025" width="5.42578125" style="5" bestFit="1" customWidth="1"/>
    <col min="12026" max="12026" width="5.5703125" style="5" bestFit="1" customWidth="1"/>
    <col min="12027" max="12027" width="5.42578125" style="5" bestFit="1" customWidth="1"/>
    <col min="12028" max="12028" width="5.5703125" style="5" bestFit="1" customWidth="1"/>
    <col min="12029" max="12029" width="7.28515625" style="5" bestFit="1" customWidth="1"/>
    <col min="12030" max="12030" width="7.5703125" style="5" bestFit="1" customWidth="1"/>
    <col min="12031" max="12031" width="7.28515625" style="5" bestFit="1" customWidth="1"/>
    <col min="12032" max="12264" width="11.42578125" style="5"/>
    <col min="12265" max="12265" width="16.85546875" style="5" bestFit="1" customWidth="1"/>
    <col min="12266" max="12266" width="8.7109375" style="5" bestFit="1" customWidth="1"/>
    <col min="12267" max="12267" width="5.5703125" style="5" bestFit="1" customWidth="1"/>
    <col min="12268" max="12269" width="4.5703125" style="5" bestFit="1" customWidth="1"/>
    <col min="12270" max="12270" width="1.7109375" style="5" customWidth="1"/>
    <col min="12271" max="12271" width="5.42578125" style="5" bestFit="1" customWidth="1"/>
    <col min="12272" max="12272" width="5.5703125" style="5" bestFit="1" customWidth="1"/>
    <col min="12273" max="12273" width="7.28515625" style="5" bestFit="1" customWidth="1"/>
    <col min="12274" max="12275" width="7.5703125" style="5" bestFit="1" customWidth="1"/>
    <col min="12276" max="12276" width="7.28515625" style="5" bestFit="1" customWidth="1"/>
    <col min="12277" max="12277" width="1.5703125" style="5" customWidth="1"/>
    <col min="12278" max="12279" width="5.140625" style="5" bestFit="1" customWidth="1"/>
    <col min="12280" max="12280" width="1.140625" style="5" customWidth="1"/>
    <col min="12281" max="12281" width="5.42578125" style="5" bestFit="1" customWidth="1"/>
    <col min="12282" max="12282" width="5.5703125" style="5" bestFit="1" customWidth="1"/>
    <col min="12283" max="12283" width="5.42578125" style="5" bestFit="1" customWidth="1"/>
    <col min="12284" max="12284" width="5.5703125" style="5" bestFit="1" customWidth="1"/>
    <col min="12285" max="12285" width="7.28515625" style="5" bestFit="1" customWidth="1"/>
    <col min="12286" max="12286" width="7.5703125" style="5" bestFit="1" customWidth="1"/>
    <col min="12287" max="12287" width="7.28515625" style="5" bestFit="1" customWidth="1"/>
    <col min="12288" max="12520" width="11.42578125" style="5"/>
    <col min="12521" max="12521" width="16.85546875" style="5" bestFit="1" customWidth="1"/>
    <col min="12522" max="12522" width="8.7109375" style="5" bestFit="1" customWidth="1"/>
    <col min="12523" max="12523" width="5.5703125" style="5" bestFit="1" customWidth="1"/>
    <col min="12524" max="12525" width="4.5703125" style="5" bestFit="1" customWidth="1"/>
    <col min="12526" max="12526" width="1.7109375" style="5" customWidth="1"/>
    <col min="12527" max="12527" width="5.42578125" style="5" bestFit="1" customWidth="1"/>
    <col min="12528" max="12528" width="5.5703125" style="5" bestFit="1" customWidth="1"/>
    <col min="12529" max="12529" width="7.28515625" style="5" bestFit="1" customWidth="1"/>
    <col min="12530" max="12531" width="7.5703125" style="5" bestFit="1" customWidth="1"/>
    <col min="12532" max="12532" width="7.28515625" style="5" bestFit="1" customWidth="1"/>
    <col min="12533" max="12533" width="1.5703125" style="5" customWidth="1"/>
    <col min="12534" max="12535" width="5.140625" style="5" bestFit="1" customWidth="1"/>
    <col min="12536" max="12536" width="1.140625" style="5" customWidth="1"/>
    <col min="12537" max="12537" width="5.42578125" style="5" bestFit="1" customWidth="1"/>
    <col min="12538" max="12538" width="5.5703125" style="5" bestFit="1" customWidth="1"/>
    <col min="12539" max="12539" width="5.42578125" style="5" bestFit="1" customWidth="1"/>
    <col min="12540" max="12540" width="5.5703125" style="5" bestFit="1" customWidth="1"/>
    <col min="12541" max="12541" width="7.28515625" style="5" bestFit="1" customWidth="1"/>
    <col min="12542" max="12542" width="7.5703125" style="5" bestFit="1" customWidth="1"/>
    <col min="12543" max="12543" width="7.28515625" style="5" bestFit="1" customWidth="1"/>
    <col min="12544" max="12776" width="11.42578125" style="5"/>
    <col min="12777" max="12777" width="16.85546875" style="5" bestFit="1" customWidth="1"/>
    <col min="12778" max="12778" width="8.7109375" style="5" bestFit="1" customWidth="1"/>
    <col min="12779" max="12779" width="5.5703125" style="5" bestFit="1" customWidth="1"/>
    <col min="12780" max="12781" width="4.5703125" style="5" bestFit="1" customWidth="1"/>
    <col min="12782" max="12782" width="1.7109375" style="5" customWidth="1"/>
    <col min="12783" max="12783" width="5.42578125" style="5" bestFit="1" customWidth="1"/>
    <col min="12784" max="12784" width="5.5703125" style="5" bestFit="1" customWidth="1"/>
    <col min="12785" max="12785" width="7.28515625" style="5" bestFit="1" customWidth="1"/>
    <col min="12786" max="12787" width="7.5703125" style="5" bestFit="1" customWidth="1"/>
    <col min="12788" max="12788" width="7.28515625" style="5" bestFit="1" customWidth="1"/>
    <col min="12789" max="12789" width="1.5703125" style="5" customWidth="1"/>
    <col min="12790" max="12791" width="5.140625" style="5" bestFit="1" customWidth="1"/>
    <col min="12792" max="12792" width="1.140625" style="5" customWidth="1"/>
    <col min="12793" max="12793" width="5.42578125" style="5" bestFit="1" customWidth="1"/>
    <col min="12794" max="12794" width="5.5703125" style="5" bestFit="1" customWidth="1"/>
    <col min="12795" max="12795" width="5.42578125" style="5" bestFit="1" customWidth="1"/>
    <col min="12796" max="12796" width="5.5703125" style="5" bestFit="1" customWidth="1"/>
    <col min="12797" max="12797" width="7.28515625" style="5" bestFit="1" customWidth="1"/>
    <col min="12798" max="12798" width="7.5703125" style="5" bestFit="1" customWidth="1"/>
    <col min="12799" max="12799" width="7.28515625" style="5" bestFit="1" customWidth="1"/>
    <col min="12800" max="13032" width="11.42578125" style="5"/>
    <col min="13033" max="13033" width="16.85546875" style="5" bestFit="1" customWidth="1"/>
    <col min="13034" max="13034" width="8.7109375" style="5" bestFit="1" customWidth="1"/>
    <col min="13035" max="13035" width="5.5703125" style="5" bestFit="1" customWidth="1"/>
    <col min="13036" max="13037" width="4.5703125" style="5" bestFit="1" customWidth="1"/>
    <col min="13038" max="13038" width="1.7109375" style="5" customWidth="1"/>
    <col min="13039" max="13039" width="5.42578125" style="5" bestFit="1" customWidth="1"/>
    <col min="13040" max="13040" width="5.5703125" style="5" bestFit="1" customWidth="1"/>
    <col min="13041" max="13041" width="7.28515625" style="5" bestFit="1" customWidth="1"/>
    <col min="13042" max="13043" width="7.5703125" style="5" bestFit="1" customWidth="1"/>
    <col min="13044" max="13044" width="7.28515625" style="5" bestFit="1" customWidth="1"/>
    <col min="13045" max="13045" width="1.5703125" style="5" customWidth="1"/>
    <col min="13046" max="13047" width="5.140625" style="5" bestFit="1" customWidth="1"/>
    <col min="13048" max="13048" width="1.140625" style="5" customWidth="1"/>
    <col min="13049" max="13049" width="5.42578125" style="5" bestFit="1" customWidth="1"/>
    <col min="13050" max="13050" width="5.5703125" style="5" bestFit="1" customWidth="1"/>
    <col min="13051" max="13051" width="5.42578125" style="5" bestFit="1" customWidth="1"/>
    <col min="13052" max="13052" width="5.5703125" style="5" bestFit="1" customWidth="1"/>
    <col min="13053" max="13053" width="7.28515625" style="5" bestFit="1" customWidth="1"/>
    <col min="13054" max="13054" width="7.5703125" style="5" bestFit="1" customWidth="1"/>
    <col min="13055" max="13055" width="7.28515625" style="5" bestFit="1" customWidth="1"/>
    <col min="13056" max="13288" width="11.42578125" style="5"/>
    <col min="13289" max="13289" width="16.85546875" style="5" bestFit="1" customWidth="1"/>
    <col min="13290" max="13290" width="8.7109375" style="5" bestFit="1" customWidth="1"/>
    <col min="13291" max="13291" width="5.5703125" style="5" bestFit="1" customWidth="1"/>
    <col min="13292" max="13293" width="4.5703125" style="5" bestFit="1" customWidth="1"/>
    <col min="13294" max="13294" width="1.7109375" style="5" customWidth="1"/>
    <col min="13295" max="13295" width="5.42578125" style="5" bestFit="1" customWidth="1"/>
    <col min="13296" max="13296" width="5.5703125" style="5" bestFit="1" customWidth="1"/>
    <col min="13297" max="13297" width="7.28515625" style="5" bestFit="1" customWidth="1"/>
    <col min="13298" max="13299" width="7.5703125" style="5" bestFit="1" customWidth="1"/>
    <col min="13300" max="13300" width="7.28515625" style="5" bestFit="1" customWidth="1"/>
    <col min="13301" max="13301" width="1.5703125" style="5" customWidth="1"/>
    <col min="13302" max="13303" width="5.140625" style="5" bestFit="1" customWidth="1"/>
    <col min="13304" max="13304" width="1.140625" style="5" customWidth="1"/>
    <col min="13305" max="13305" width="5.42578125" style="5" bestFit="1" customWidth="1"/>
    <col min="13306" max="13306" width="5.5703125" style="5" bestFit="1" customWidth="1"/>
    <col min="13307" max="13307" width="5.42578125" style="5" bestFit="1" customWidth="1"/>
    <col min="13308" max="13308" width="5.5703125" style="5" bestFit="1" customWidth="1"/>
    <col min="13309" max="13309" width="7.28515625" style="5" bestFit="1" customWidth="1"/>
    <col min="13310" max="13310" width="7.5703125" style="5" bestFit="1" customWidth="1"/>
    <col min="13311" max="13311" width="7.28515625" style="5" bestFit="1" customWidth="1"/>
    <col min="13312" max="13544" width="11.42578125" style="5"/>
    <col min="13545" max="13545" width="16.85546875" style="5" bestFit="1" customWidth="1"/>
    <col min="13546" max="13546" width="8.7109375" style="5" bestFit="1" customWidth="1"/>
    <col min="13547" max="13547" width="5.5703125" style="5" bestFit="1" customWidth="1"/>
    <col min="13548" max="13549" width="4.5703125" style="5" bestFit="1" customWidth="1"/>
    <col min="13550" max="13550" width="1.7109375" style="5" customWidth="1"/>
    <col min="13551" max="13551" width="5.42578125" style="5" bestFit="1" customWidth="1"/>
    <col min="13552" max="13552" width="5.5703125" style="5" bestFit="1" customWidth="1"/>
    <col min="13553" max="13553" width="7.28515625" style="5" bestFit="1" customWidth="1"/>
    <col min="13554" max="13555" width="7.5703125" style="5" bestFit="1" customWidth="1"/>
    <col min="13556" max="13556" width="7.28515625" style="5" bestFit="1" customWidth="1"/>
    <col min="13557" max="13557" width="1.5703125" style="5" customWidth="1"/>
    <col min="13558" max="13559" width="5.140625" style="5" bestFit="1" customWidth="1"/>
    <col min="13560" max="13560" width="1.140625" style="5" customWidth="1"/>
    <col min="13561" max="13561" width="5.42578125" style="5" bestFit="1" customWidth="1"/>
    <col min="13562" max="13562" width="5.5703125" style="5" bestFit="1" customWidth="1"/>
    <col min="13563" max="13563" width="5.42578125" style="5" bestFit="1" customWidth="1"/>
    <col min="13564" max="13564" width="5.5703125" style="5" bestFit="1" customWidth="1"/>
    <col min="13565" max="13565" width="7.28515625" style="5" bestFit="1" customWidth="1"/>
    <col min="13566" max="13566" width="7.5703125" style="5" bestFit="1" customWidth="1"/>
    <col min="13567" max="13567" width="7.28515625" style="5" bestFit="1" customWidth="1"/>
    <col min="13568" max="13800" width="11.42578125" style="5"/>
    <col min="13801" max="13801" width="16.85546875" style="5" bestFit="1" customWidth="1"/>
    <col min="13802" max="13802" width="8.7109375" style="5" bestFit="1" customWidth="1"/>
    <col min="13803" max="13803" width="5.5703125" style="5" bestFit="1" customWidth="1"/>
    <col min="13804" max="13805" width="4.5703125" style="5" bestFit="1" customWidth="1"/>
    <col min="13806" max="13806" width="1.7109375" style="5" customWidth="1"/>
    <col min="13807" max="13807" width="5.42578125" style="5" bestFit="1" customWidth="1"/>
    <col min="13808" max="13808" width="5.5703125" style="5" bestFit="1" customWidth="1"/>
    <col min="13809" max="13809" width="7.28515625" style="5" bestFit="1" customWidth="1"/>
    <col min="13810" max="13811" width="7.5703125" style="5" bestFit="1" customWidth="1"/>
    <col min="13812" max="13812" width="7.28515625" style="5" bestFit="1" customWidth="1"/>
    <col min="13813" max="13813" width="1.5703125" style="5" customWidth="1"/>
    <col min="13814" max="13815" width="5.140625" style="5" bestFit="1" customWidth="1"/>
    <col min="13816" max="13816" width="1.140625" style="5" customWidth="1"/>
    <col min="13817" max="13817" width="5.42578125" style="5" bestFit="1" customWidth="1"/>
    <col min="13818" max="13818" width="5.5703125" style="5" bestFit="1" customWidth="1"/>
    <col min="13819" max="13819" width="5.42578125" style="5" bestFit="1" customWidth="1"/>
    <col min="13820" max="13820" width="5.5703125" style="5" bestFit="1" customWidth="1"/>
    <col min="13821" max="13821" width="7.28515625" style="5" bestFit="1" customWidth="1"/>
    <col min="13822" max="13822" width="7.5703125" style="5" bestFit="1" customWidth="1"/>
    <col min="13823" max="13823" width="7.28515625" style="5" bestFit="1" customWidth="1"/>
    <col min="13824" max="14056" width="11.42578125" style="5"/>
    <col min="14057" max="14057" width="16.85546875" style="5" bestFit="1" customWidth="1"/>
    <col min="14058" max="14058" width="8.7109375" style="5" bestFit="1" customWidth="1"/>
    <col min="14059" max="14059" width="5.5703125" style="5" bestFit="1" customWidth="1"/>
    <col min="14060" max="14061" width="4.5703125" style="5" bestFit="1" customWidth="1"/>
    <col min="14062" max="14062" width="1.7109375" style="5" customWidth="1"/>
    <col min="14063" max="14063" width="5.42578125" style="5" bestFit="1" customWidth="1"/>
    <col min="14064" max="14064" width="5.5703125" style="5" bestFit="1" customWidth="1"/>
    <col min="14065" max="14065" width="7.28515625" style="5" bestFit="1" customWidth="1"/>
    <col min="14066" max="14067" width="7.5703125" style="5" bestFit="1" customWidth="1"/>
    <col min="14068" max="14068" width="7.28515625" style="5" bestFit="1" customWidth="1"/>
    <col min="14069" max="14069" width="1.5703125" style="5" customWidth="1"/>
    <col min="14070" max="14071" width="5.140625" style="5" bestFit="1" customWidth="1"/>
    <col min="14072" max="14072" width="1.140625" style="5" customWidth="1"/>
    <col min="14073" max="14073" width="5.42578125" style="5" bestFit="1" customWidth="1"/>
    <col min="14074" max="14074" width="5.5703125" style="5" bestFit="1" customWidth="1"/>
    <col min="14075" max="14075" width="5.42578125" style="5" bestFit="1" customWidth="1"/>
    <col min="14076" max="14076" width="5.5703125" style="5" bestFit="1" customWidth="1"/>
    <col min="14077" max="14077" width="7.28515625" style="5" bestFit="1" customWidth="1"/>
    <col min="14078" max="14078" width="7.5703125" style="5" bestFit="1" customWidth="1"/>
    <col min="14079" max="14079" width="7.28515625" style="5" bestFit="1" customWidth="1"/>
    <col min="14080" max="14312" width="11.42578125" style="5"/>
    <col min="14313" max="14313" width="16.85546875" style="5" bestFit="1" customWidth="1"/>
    <col min="14314" max="14314" width="8.7109375" style="5" bestFit="1" customWidth="1"/>
    <col min="14315" max="14315" width="5.5703125" style="5" bestFit="1" customWidth="1"/>
    <col min="14316" max="14317" width="4.5703125" style="5" bestFit="1" customWidth="1"/>
    <col min="14318" max="14318" width="1.7109375" style="5" customWidth="1"/>
    <col min="14319" max="14319" width="5.42578125" style="5" bestFit="1" customWidth="1"/>
    <col min="14320" max="14320" width="5.5703125" style="5" bestFit="1" customWidth="1"/>
    <col min="14321" max="14321" width="7.28515625" style="5" bestFit="1" customWidth="1"/>
    <col min="14322" max="14323" width="7.5703125" style="5" bestFit="1" customWidth="1"/>
    <col min="14324" max="14324" width="7.28515625" style="5" bestFit="1" customWidth="1"/>
    <col min="14325" max="14325" width="1.5703125" style="5" customWidth="1"/>
    <col min="14326" max="14327" width="5.140625" style="5" bestFit="1" customWidth="1"/>
    <col min="14328" max="14328" width="1.140625" style="5" customWidth="1"/>
    <col min="14329" max="14329" width="5.42578125" style="5" bestFit="1" customWidth="1"/>
    <col min="14330" max="14330" width="5.5703125" style="5" bestFit="1" customWidth="1"/>
    <col min="14331" max="14331" width="5.42578125" style="5" bestFit="1" customWidth="1"/>
    <col min="14332" max="14332" width="5.5703125" style="5" bestFit="1" customWidth="1"/>
    <col min="14333" max="14333" width="7.28515625" style="5" bestFit="1" customWidth="1"/>
    <col min="14334" max="14334" width="7.5703125" style="5" bestFit="1" customWidth="1"/>
    <col min="14335" max="14335" width="7.28515625" style="5" bestFit="1" customWidth="1"/>
    <col min="14336" max="14568" width="11.42578125" style="5"/>
    <col min="14569" max="14569" width="16.85546875" style="5" bestFit="1" customWidth="1"/>
    <col min="14570" max="14570" width="8.7109375" style="5" bestFit="1" customWidth="1"/>
    <col min="14571" max="14571" width="5.5703125" style="5" bestFit="1" customWidth="1"/>
    <col min="14572" max="14573" width="4.5703125" style="5" bestFit="1" customWidth="1"/>
    <col min="14574" max="14574" width="1.7109375" style="5" customWidth="1"/>
    <col min="14575" max="14575" width="5.42578125" style="5" bestFit="1" customWidth="1"/>
    <col min="14576" max="14576" width="5.5703125" style="5" bestFit="1" customWidth="1"/>
    <col min="14577" max="14577" width="7.28515625" style="5" bestFit="1" customWidth="1"/>
    <col min="14578" max="14579" width="7.5703125" style="5" bestFit="1" customWidth="1"/>
    <col min="14580" max="14580" width="7.28515625" style="5" bestFit="1" customWidth="1"/>
    <col min="14581" max="14581" width="1.5703125" style="5" customWidth="1"/>
    <col min="14582" max="14583" width="5.140625" style="5" bestFit="1" customWidth="1"/>
    <col min="14584" max="14584" width="1.140625" style="5" customWidth="1"/>
    <col min="14585" max="14585" width="5.42578125" style="5" bestFit="1" customWidth="1"/>
    <col min="14586" max="14586" width="5.5703125" style="5" bestFit="1" customWidth="1"/>
    <col min="14587" max="14587" width="5.42578125" style="5" bestFit="1" customWidth="1"/>
    <col min="14588" max="14588" width="5.5703125" style="5" bestFit="1" customWidth="1"/>
    <col min="14589" max="14589" width="7.28515625" style="5" bestFit="1" customWidth="1"/>
    <col min="14590" max="14590" width="7.5703125" style="5" bestFit="1" customWidth="1"/>
    <col min="14591" max="14591" width="7.28515625" style="5" bestFit="1" customWidth="1"/>
    <col min="14592" max="14824" width="11.42578125" style="5"/>
    <col min="14825" max="14825" width="16.85546875" style="5" bestFit="1" customWidth="1"/>
    <col min="14826" max="14826" width="8.7109375" style="5" bestFit="1" customWidth="1"/>
    <col min="14827" max="14827" width="5.5703125" style="5" bestFit="1" customWidth="1"/>
    <col min="14828" max="14829" width="4.5703125" style="5" bestFit="1" customWidth="1"/>
    <col min="14830" max="14830" width="1.7109375" style="5" customWidth="1"/>
    <col min="14831" max="14831" width="5.42578125" style="5" bestFit="1" customWidth="1"/>
    <col min="14832" max="14832" width="5.5703125" style="5" bestFit="1" customWidth="1"/>
    <col min="14833" max="14833" width="7.28515625" style="5" bestFit="1" customWidth="1"/>
    <col min="14834" max="14835" width="7.5703125" style="5" bestFit="1" customWidth="1"/>
    <col min="14836" max="14836" width="7.28515625" style="5" bestFit="1" customWidth="1"/>
    <col min="14837" max="14837" width="1.5703125" style="5" customWidth="1"/>
    <col min="14838" max="14839" width="5.140625" style="5" bestFit="1" customWidth="1"/>
    <col min="14840" max="14840" width="1.140625" style="5" customWidth="1"/>
    <col min="14841" max="14841" width="5.42578125" style="5" bestFit="1" customWidth="1"/>
    <col min="14842" max="14842" width="5.5703125" style="5" bestFit="1" customWidth="1"/>
    <col min="14843" max="14843" width="5.42578125" style="5" bestFit="1" customWidth="1"/>
    <col min="14844" max="14844" width="5.5703125" style="5" bestFit="1" customWidth="1"/>
    <col min="14845" max="14845" width="7.28515625" style="5" bestFit="1" customWidth="1"/>
    <col min="14846" max="14846" width="7.5703125" style="5" bestFit="1" customWidth="1"/>
    <col min="14847" max="14847" width="7.28515625" style="5" bestFit="1" customWidth="1"/>
    <col min="14848" max="15080" width="11.42578125" style="5"/>
    <col min="15081" max="15081" width="16.85546875" style="5" bestFit="1" customWidth="1"/>
    <col min="15082" max="15082" width="8.7109375" style="5" bestFit="1" customWidth="1"/>
    <col min="15083" max="15083" width="5.5703125" style="5" bestFit="1" customWidth="1"/>
    <col min="15084" max="15085" width="4.5703125" style="5" bestFit="1" customWidth="1"/>
    <col min="15086" max="15086" width="1.7109375" style="5" customWidth="1"/>
    <col min="15087" max="15087" width="5.42578125" style="5" bestFit="1" customWidth="1"/>
    <col min="15088" max="15088" width="5.5703125" style="5" bestFit="1" customWidth="1"/>
    <col min="15089" max="15089" width="7.28515625" style="5" bestFit="1" customWidth="1"/>
    <col min="15090" max="15091" width="7.5703125" style="5" bestFit="1" customWidth="1"/>
    <col min="15092" max="15092" width="7.28515625" style="5" bestFit="1" customWidth="1"/>
    <col min="15093" max="15093" width="1.5703125" style="5" customWidth="1"/>
    <col min="15094" max="15095" width="5.140625" style="5" bestFit="1" customWidth="1"/>
    <col min="15096" max="15096" width="1.140625" style="5" customWidth="1"/>
    <col min="15097" max="15097" width="5.42578125" style="5" bestFit="1" customWidth="1"/>
    <col min="15098" max="15098" width="5.5703125" style="5" bestFit="1" customWidth="1"/>
    <col min="15099" max="15099" width="5.42578125" style="5" bestFit="1" customWidth="1"/>
    <col min="15100" max="15100" width="5.5703125" style="5" bestFit="1" customWidth="1"/>
    <col min="15101" max="15101" width="7.28515625" style="5" bestFit="1" customWidth="1"/>
    <col min="15102" max="15102" width="7.5703125" style="5" bestFit="1" customWidth="1"/>
    <col min="15103" max="15103" width="7.28515625" style="5" bestFit="1" customWidth="1"/>
    <col min="15104" max="15336" width="11.42578125" style="5"/>
    <col min="15337" max="15337" width="16.85546875" style="5" bestFit="1" customWidth="1"/>
    <col min="15338" max="15338" width="8.7109375" style="5" bestFit="1" customWidth="1"/>
    <col min="15339" max="15339" width="5.5703125" style="5" bestFit="1" customWidth="1"/>
    <col min="15340" max="15341" width="4.5703125" style="5" bestFit="1" customWidth="1"/>
    <col min="15342" max="15342" width="1.7109375" style="5" customWidth="1"/>
    <col min="15343" max="15343" width="5.42578125" style="5" bestFit="1" customWidth="1"/>
    <col min="15344" max="15344" width="5.5703125" style="5" bestFit="1" customWidth="1"/>
    <col min="15345" max="15345" width="7.28515625" style="5" bestFit="1" customWidth="1"/>
    <col min="15346" max="15347" width="7.5703125" style="5" bestFit="1" customWidth="1"/>
    <col min="15348" max="15348" width="7.28515625" style="5" bestFit="1" customWidth="1"/>
    <col min="15349" max="15349" width="1.5703125" style="5" customWidth="1"/>
    <col min="15350" max="15351" width="5.140625" style="5" bestFit="1" customWidth="1"/>
    <col min="15352" max="15352" width="1.140625" style="5" customWidth="1"/>
    <col min="15353" max="15353" width="5.42578125" style="5" bestFit="1" customWidth="1"/>
    <col min="15354" max="15354" width="5.5703125" style="5" bestFit="1" customWidth="1"/>
    <col min="15355" max="15355" width="5.42578125" style="5" bestFit="1" customWidth="1"/>
    <col min="15356" max="15356" width="5.5703125" style="5" bestFit="1" customWidth="1"/>
    <col min="15357" max="15357" width="7.28515625" style="5" bestFit="1" customWidth="1"/>
    <col min="15358" max="15358" width="7.5703125" style="5" bestFit="1" customWidth="1"/>
    <col min="15359" max="15359" width="7.28515625" style="5" bestFit="1" customWidth="1"/>
    <col min="15360" max="15592" width="11.42578125" style="5"/>
    <col min="15593" max="15593" width="16.85546875" style="5" bestFit="1" customWidth="1"/>
    <col min="15594" max="15594" width="8.7109375" style="5" bestFit="1" customWidth="1"/>
    <col min="15595" max="15595" width="5.5703125" style="5" bestFit="1" customWidth="1"/>
    <col min="15596" max="15597" width="4.5703125" style="5" bestFit="1" customWidth="1"/>
    <col min="15598" max="15598" width="1.7109375" style="5" customWidth="1"/>
    <col min="15599" max="15599" width="5.42578125" style="5" bestFit="1" customWidth="1"/>
    <col min="15600" max="15600" width="5.5703125" style="5" bestFit="1" customWidth="1"/>
    <col min="15601" max="15601" width="7.28515625" style="5" bestFit="1" customWidth="1"/>
    <col min="15602" max="15603" width="7.5703125" style="5" bestFit="1" customWidth="1"/>
    <col min="15604" max="15604" width="7.28515625" style="5" bestFit="1" customWidth="1"/>
    <col min="15605" max="15605" width="1.5703125" style="5" customWidth="1"/>
    <col min="15606" max="15607" width="5.140625" style="5" bestFit="1" customWidth="1"/>
    <col min="15608" max="15608" width="1.140625" style="5" customWidth="1"/>
    <col min="15609" max="15609" width="5.42578125" style="5" bestFit="1" customWidth="1"/>
    <col min="15610" max="15610" width="5.5703125" style="5" bestFit="1" customWidth="1"/>
    <col min="15611" max="15611" width="5.42578125" style="5" bestFit="1" customWidth="1"/>
    <col min="15612" max="15612" width="5.5703125" style="5" bestFit="1" customWidth="1"/>
    <col min="15613" max="15613" width="7.28515625" style="5" bestFit="1" customWidth="1"/>
    <col min="15614" max="15614" width="7.5703125" style="5" bestFit="1" customWidth="1"/>
    <col min="15615" max="15615" width="7.28515625" style="5" bestFit="1" customWidth="1"/>
    <col min="15616" max="15848" width="11.42578125" style="5"/>
    <col min="15849" max="15849" width="16.85546875" style="5" bestFit="1" customWidth="1"/>
    <col min="15850" max="15850" width="8.7109375" style="5" bestFit="1" customWidth="1"/>
    <col min="15851" max="15851" width="5.5703125" style="5" bestFit="1" customWidth="1"/>
    <col min="15852" max="15853" width="4.5703125" style="5" bestFit="1" customWidth="1"/>
    <col min="15854" max="15854" width="1.7109375" style="5" customWidth="1"/>
    <col min="15855" max="15855" width="5.42578125" style="5" bestFit="1" customWidth="1"/>
    <col min="15856" max="15856" width="5.5703125" style="5" bestFit="1" customWidth="1"/>
    <col min="15857" max="15857" width="7.28515625" style="5" bestFit="1" customWidth="1"/>
    <col min="15858" max="15859" width="7.5703125" style="5" bestFit="1" customWidth="1"/>
    <col min="15860" max="15860" width="7.28515625" style="5" bestFit="1" customWidth="1"/>
    <col min="15861" max="15861" width="1.5703125" style="5" customWidth="1"/>
    <col min="15862" max="15863" width="5.140625" style="5" bestFit="1" customWidth="1"/>
    <col min="15864" max="15864" width="1.140625" style="5" customWidth="1"/>
    <col min="15865" max="15865" width="5.42578125" style="5" bestFit="1" customWidth="1"/>
    <col min="15866" max="15866" width="5.5703125" style="5" bestFit="1" customWidth="1"/>
    <col min="15867" max="15867" width="5.42578125" style="5" bestFit="1" customWidth="1"/>
    <col min="15868" max="15868" width="5.5703125" style="5" bestFit="1" customWidth="1"/>
    <col min="15869" max="15869" width="7.28515625" style="5" bestFit="1" customWidth="1"/>
    <col min="15870" max="15870" width="7.5703125" style="5" bestFit="1" customWidth="1"/>
    <col min="15871" max="15871" width="7.28515625" style="5" bestFit="1" customWidth="1"/>
    <col min="15872" max="16104" width="11.42578125" style="5"/>
    <col min="16105" max="16105" width="16.85546875" style="5" bestFit="1" customWidth="1"/>
    <col min="16106" max="16106" width="8.7109375" style="5" bestFit="1" customWidth="1"/>
    <col min="16107" max="16107" width="5.5703125" style="5" bestFit="1" customWidth="1"/>
    <col min="16108" max="16109" width="4.5703125" style="5" bestFit="1" customWidth="1"/>
    <col min="16110" max="16110" width="1.7109375" style="5" customWidth="1"/>
    <col min="16111" max="16111" width="5.42578125" style="5" bestFit="1" customWidth="1"/>
    <col min="16112" max="16112" width="5.5703125" style="5" bestFit="1" customWidth="1"/>
    <col min="16113" max="16113" width="7.28515625" style="5" bestFit="1" customWidth="1"/>
    <col min="16114" max="16115" width="7.5703125" style="5" bestFit="1" customWidth="1"/>
    <col min="16116" max="16116" width="7.28515625" style="5" bestFit="1" customWidth="1"/>
    <col min="16117" max="16117" width="1.5703125" style="5" customWidth="1"/>
    <col min="16118" max="16119" width="5.140625" style="5" bestFit="1" customWidth="1"/>
    <col min="16120" max="16120" width="1.140625" style="5" customWidth="1"/>
    <col min="16121" max="16121" width="5.42578125" style="5" bestFit="1" customWidth="1"/>
    <col min="16122" max="16122" width="5.5703125" style="5" bestFit="1" customWidth="1"/>
    <col min="16123" max="16123" width="5.42578125" style="5" bestFit="1" customWidth="1"/>
    <col min="16124" max="16124" width="5.5703125" style="5" bestFit="1" customWidth="1"/>
    <col min="16125" max="16125" width="7.28515625" style="5" bestFit="1" customWidth="1"/>
    <col min="16126" max="16126" width="7.5703125" style="5" bestFit="1" customWidth="1"/>
    <col min="16127" max="16127" width="7.28515625" style="5" bestFit="1" customWidth="1"/>
    <col min="16128" max="16384" width="11.42578125" style="5"/>
  </cols>
  <sheetData>
    <row r="1" spans="1:13" ht="19.5" thickBot="1" x14ac:dyDescent="0.35">
      <c r="A1" s="357" t="s">
        <v>269</v>
      </c>
      <c r="B1" s="357"/>
      <c r="C1" s="357"/>
      <c r="D1" s="357"/>
      <c r="E1" s="357"/>
      <c r="F1" s="357"/>
      <c r="G1" s="357"/>
      <c r="H1" s="357"/>
      <c r="J1" s="179"/>
      <c r="K1" s="285" t="s">
        <v>195</v>
      </c>
      <c r="L1" s="179"/>
      <c r="M1" s="19"/>
    </row>
    <row r="2" spans="1:13" x14ac:dyDescent="0.2">
      <c r="A2" s="357" t="s">
        <v>363</v>
      </c>
      <c r="B2" s="357"/>
      <c r="C2" s="357"/>
      <c r="D2" s="357"/>
      <c r="E2" s="357"/>
      <c r="F2" s="357"/>
      <c r="G2" s="357"/>
      <c r="H2" s="357"/>
      <c r="J2" s="179"/>
      <c r="K2" s="179"/>
      <c r="L2" s="179"/>
      <c r="M2" s="19"/>
    </row>
    <row r="3" spans="1:13" x14ac:dyDescent="0.2">
      <c r="A3" s="357" t="s">
        <v>367</v>
      </c>
      <c r="B3" s="357"/>
      <c r="C3" s="357"/>
      <c r="D3" s="357"/>
      <c r="E3" s="357"/>
      <c r="F3" s="357"/>
      <c r="G3" s="357"/>
      <c r="H3" s="357"/>
    </row>
    <row r="4" spans="1:13" x14ac:dyDescent="0.2">
      <c r="A4" s="357" t="s">
        <v>177</v>
      </c>
      <c r="B4" s="357"/>
      <c r="C4" s="357"/>
      <c r="D4" s="357"/>
      <c r="E4" s="357"/>
      <c r="F4" s="357"/>
      <c r="G4" s="357"/>
      <c r="H4" s="357"/>
    </row>
    <row r="5" spans="1:13" x14ac:dyDescent="0.2">
      <c r="A5" s="357" t="s">
        <v>409</v>
      </c>
      <c r="B5" s="357"/>
      <c r="C5" s="357"/>
      <c r="D5" s="357"/>
      <c r="E5" s="357"/>
      <c r="F5" s="357"/>
      <c r="G5" s="357"/>
      <c r="H5" s="357"/>
    </row>
    <row r="6" spans="1:13" ht="13.5" thickBot="1" x14ac:dyDescent="0.25">
      <c r="A6" s="46"/>
      <c r="B6" s="46"/>
      <c r="C6" s="46"/>
      <c r="D6" s="46"/>
      <c r="E6" s="46"/>
      <c r="F6" s="46"/>
      <c r="G6" s="46"/>
      <c r="H6" s="46"/>
    </row>
    <row r="7" spans="1:13" x14ac:dyDescent="0.2">
      <c r="A7" s="390" t="s">
        <v>45</v>
      </c>
      <c r="B7" s="355" t="s">
        <v>0</v>
      </c>
      <c r="C7" s="355" t="s">
        <v>183</v>
      </c>
      <c r="D7" s="29" t="s">
        <v>170</v>
      </c>
      <c r="E7" s="29" t="s">
        <v>171</v>
      </c>
      <c r="F7" s="29" t="s">
        <v>172</v>
      </c>
      <c r="G7" s="29" t="s">
        <v>173</v>
      </c>
      <c r="H7" s="353" t="s">
        <v>167</v>
      </c>
    </row>
    <row r="8" spans="1:13" ht="13.5" thickBot="1" x14ac:dyDescent="0.25">
      <c r="A8" s="391"/>
      <c r="B8" s="354"/>
      <c r="C8" s="354"/>
      <c r="D8" s="30" t="s">
        <v>261</v>
      </c>
      <c r="E8" s="30" t="s">
        <v>262</v>
      </c>
      <c r="F8" s="30" t="s">
        <v>261</v>
      </c>
      <c r="G8" s="30" t="s">
        <v>262</v>
      </c>
      <c r="H8" s="354" t="s">
        <v>167</v>
      </c>
    </row>
    <row r="9" spans="1:13" x14ac:dyDescent="0.2">
      <c r="A9" s="383" t="s">
        <v>5</v>
      </c>
      <c r="B9" s="383"/>
      <c r="C9" s="383"/>
      <c r="D9" s="383"/>
      <c r="E9" s="383"/>
      <c r="F9" s="383"/>
      <c r="G9" s="383"/>
      <c r="H9" s="383"/>
    </row>
    <row r="10" spans="1:13" x14ac:dyDescent="0.2">
      <c r="A10" s="45"/>
      <c r="B10" s="48"/>
      <c r="C10" s="48"/>
      <c r="D10" s="48"/>
      <c r="E10" s="48"/>
      <c r="F10" s="48"/>
      <c r="G10" s="48"/>
      <c r="H10" s="48"/>
    </row>
    <row r="11" spans="1:13" s="13" customFormat="1" ht="13.5" x14ac:dyDescent="0.25">
      <c r="A11" s="93" t="s">
        <v>0</v>
      </c>
      <c r="B11" s="231">
        <f>SUM(B13:B38)</f>
        <v>31457</v>
      </c>
      <c r="C11" s="231">
        <f t="shared" ref="C11:H11" si="0">SUM(C13:C38)</f>
        <v>248</v>
      </c>
      <c r="D11" s="231">
        <f t="shared" si="0"/>
        <v>323</v>
      </c>
      <c r="E11" s="231">
        <f t="shared" si="0"/>
        <v>21920</v>
      </c>
      <c r="F11" s="231">
        <f t="shared" si="0"/>
        <v>136</v>
      </c>
      <c r="G11" s="231">
        <f t="shared" si="0"/>
        <v>8342</v>
      </c>
      <c r="H11" s="231">
        <f t="shared" si="0"/>
        <v>488</v>
      </c>
    </row>
    <row r="12" spans="1:13" x14ac:dyDescent="0.2">
      <c r="A12" s="31"/>
      <c r="B12" s="232"/>
      <c r="C12" s="232"/>
      <c r="D12" s="232"/>
      <c r="E12" s="232"/>
      <c r="F12" s="232"/>
      <c r="G12" s="232"/>
      <c r="H12" s="232"/>
    </row>
    <row r="13" spans="1:13" x14ac:dyDescent="0.2">
      <c r="A13" s="52" t="s">
        <v>57</v>
      </c>
      <c r="B13" s="213">
        <v>2353</v>
      </c>
      <c r="C13" s="213">
        <v>7</v>
      </c>
      <c r="D13" s="213">
        <v>10</v>
      </c>
      <c r="E13" s="213">
        <v>2316</v>
      </c>
      <c r="F13" s="213">
        <v>0</v>
      </c>
      <c r="G13" s="213">
        <v>6</v>
      </c>
      <c r="H13" s="213">
        <v>14</v>
      </c>
    </row>
    <row r="14" spans="1:13" x14ac:dyDescent="0.2">
      <c r="A14" s="52" t="s">
        <v>58</v>
      </c>
      <c r="B14" s="213">
        <v>2660</v>
      </c>
      <c r="C14" s="213">
        <v>8</v>
      </c>
      <c r="D14" s="213">
        <v>8</v>
      </c>
      <c r="E14" s="213">
        <v>2624</v>
      </c>
      <c r="F14" s="213">
        <v>1</v>
      </c>
      <c r="G14" s="213">
        <v>4</v>
      </c>
      <c r="H14" s="213">
        <v>15</v>
      </c>
    </row>
    <row r="15" spans="1:13" x14ac:dyDescent="0.2">
      <c r="A15" s="52" t="s">
        <v>59</v>
      </c>
      <c r="B15" s="213">
        <v>2698</v>
      </c>
      <c r="C15" s="213">
        <v>10</v>
      </c>
      <c r="D15" s="213">
        <v>14</v>
      </c>
      <c r="E15" s="213">
        <v>2650</v>
      </c>
      <c r="F15" s="213">
        <v>2</v>
      </c>
      <c r="G15" s="213">
        <v>6</v>
      </c>
      <c r="H15" s="213">
        <v>16</v>
      </c>
    </row>
    <row r="16" spans="1:13" x14ac:dyDescent="0.2">
      <c r="A16" s="52" t="s">
        <v>60</v>
      </c>
      <c r="B16" s="213">
        <v>1920</v>
      </c>
      <c r="C16" s="213">
        <v>9</v>
      </c>
      <c r="D16" s="213">
        <v>15</v>
      </c>
      <c r="E16" s="213">
        <v>1879</v>
      </c>
      <c r="F16" s="213">
        <v>0</v>
      </c>
      <c r="G16" s="213">
        <v>4</v>
      </c>
      <c r="H16" s="213">
        <v>13</v>
      </c>
    </row>
    <row r="17" spans="1:8" x14ac:dyDescent="0.2">
      <c r="A17" s="52" t="s">
        <v>61</v>
      </c>
      <c r="B17" s="213">
        <v>1102</v>
      </c>
      <c r="C17" s="213">
        <v>4</v>
      </c>
      <c r="D17" s="213">
        <v>12</v>
      </c>
      <c r="E17" s="213">
        <v>1067</v>
      </c>
      <c r="F17" s="213">
        <v>0</v>
      </c>
      <c r="G17" s="213">
        <v>5</v>
      </c>
      <c r="H17" s="213">
        <v>14</v>
      </c>
    </row>
    <row r="18" spans="1:8" x14ac:dyDescent="0.2">
      <c r="A18" s="52" t="s">
        <v>114</v>
      </c>
      <c r="B18" s="213">
        <v>927</v>
      </c>
      <c r="C18" s="213">
        <v>5</v>
      </c>
      <c r="D18" s="213">
        <v>10</v>
      </c>
      <c r="E18" s="213">
        <v>890</v>
      </c>
      <c r="F18" s="213">
        <v>0</v>
      </c>
      <c r="G18" s="213">
        <v>4</v>
      </c>
      <c r="H18" s="213">
        <v>18</v>
      </c>
    </row>
    <row r="19" spans="1:8" x14ac:dyDescent="0.2">
      <c r="A19" s="52" t="s">
        <v>62</v>
      </c>
      <c r="B19" s="213">
        <v>915</v>
      </c>
      <c r="C19" s="213">
        <v>6</v>
      </c>
      <c r="D19" s="213">
        <v>10</v>
      </c>
      <c r="E19" s="213">
        <v>879</v>
      </c>
      <c r="F19" s="213">
        <v>1</v>
      </c>
      <c r="G19" s="213">
        <v>3</v>
      </c>
      <c r="H19" s="213">
        <v>16</v>
      </c>
    </row>
    <row r="20" spans="1:8" x14ac:dyDescent="0.2">
      <c r="A20" s="52" t="s">
        <v>115</v>
      </c>
      <c r="B20" s="213">
        <v>2290</v>
      </c>
      <c r="C20" s="213">
        <v>12</v>
      </c>
      <c r="D20" s="213">
        <v>10</v>
      </c>
      <c r="E20" s="213">
        <v>2249</v>
      </c>
      <c r="F20" s="213">
        <v>1</v>
      </c>
      <c r="G20" s="213">
        <v>4</v>
      </c>
      <c r="H20" s="213">
        <v>14</v>
      </c>
    </row>
    <row r="21" spans="1:8" x14ac:dyDescent="0.2">
      <c r="A21" s="52" t="s">
        <v>64</v>
      </c>
      <c r="B21" s="213">
        <v>3360</v>
      </c>
      <c r="C21" s="213">
        <v>14</v>
      </c>
      <c r="D21" s="213">
        <v>20</v>
      </c>
      <c r="E21" s="213">
        <v>3282</v>
      </c>
      <c r="F21" s="213">
        <v>2</v>
      </c>
      <c r="G21" s="213">
        <v>21</v>
      </c>
      <c r="H21" s="213">
        <v>21</v>
      </c>
    </row>
    <row r="22" spans="1:8" x14ac:dyDescent="0.2">
      <c r="A22" s="52" t="s">
        <v>63</v>
      </c>
      <c r="B22" s="213">
        <v>927</v>
      </c>
      <c r="C22" s="213">
        <v>7</v>
      </c>
      <c r="D22" s="213">
        <v>8</v>
      </c>
      <c r="E22" s="213">
        <v>902</v>
      </c>
      <c r="F22" s="213">
        <v>1</v>
      </c>
      <c r="G22" s="213">
        <v>8</v>
      </c>
      <c r="H22" s="213">
        <v>1</v>
      </c>
    </row>
    <row r="23" spans="1:8" x14ac:dyDescent="0.2">
      <c r="A23" s="52" t="s">
        <v>66</v>
      </c>
      <c r="B23" s="213">
        <v>1813</v>
      </c>
      <c r="C23" s="213">
        <v>11</v>
      </c>
      <c r="D23" s="213">
        <v>31</v>
      </c>
      <c r="E23" s="213">
        <v>345</v>
      </c>
      <c r="F23" s="213">
        <v>9</v>
      </c>
      <c r="G23" s="213">
        <v>1405</v>
      </c>
      <c r="H23" s="213">
        <v>12</v>
      </c>
    </row>
    <row r="24" spans="1:8" x14ac:dyDescent="0.2">
      <c r="A24" s="52" t="s">
        <v>67</v>
      </c>
      <c r="B24" s="213">
        <v>1040</v>
      </c>
      <c r="C24" s="213">
        <v>22</v>
      </c>
      <c r="D24" s="213">
        <v>22</v>
      </c>
      <c r="E24" s="213">
        <v>204</v>
      </c>
      <c r="F24" s="213">
        <v>15</v>
      </c>
      <c r="G24" s="213">
        <v>768</v>
      </c>
      <c r="H24" s="213">
        <v>9</v>
      </c>
    </row>
    <row r="25" spans="1:8" x14ac:dyDescent="0.2">
      <c r="A25" s="52" t="s">
        <v>65</v>
      </c>
      <c r="B25" s="213">
        <v>757</v>
      </c>
      <c r="C25" s="213">
        <v>35</v>
      </c>
      <c r="D25" s="213">
        <v>11</v>
      </c>
      <c r="E25" s="213">
        <v>605</v>
      </c>
      <c r="F25" s="213">
        <v>2</v>
      </c>
      <c r="G25" s="213">
        <v>72</v>
      </c>
      <c r="H25" s="213">
        <v>32</v>
      </c>
    </row>
    <row r="26" spans="1:8" x14ac:dyDescent="0.2">
      <c r="A26" s="52" t="s">
        <v>93</v>
      </c>
      <c r="B26" s="213">
        <v>742</v>
      </c>
      <c r="C26" s="213">
        <v>10</v>
      </c>
      <c r="D26" s="213">
        <v>6</v>
      </c>
      <c r="E26" s="213">
        <v>138</v>
      </c>
      <c r="F26" s="213">
        <v>6</v>
      </c>
      <c r="G26" s="213">
        <v>569</v>
      </c>
      <c r="H26" s="213">
        <v>13</v>
      </c>
    </row>
    <row r="27" spans="1:8" x14ac:dyDescent="0.2">
      <c r="A27" s="52" t="s">
        <v>78</v>
      </c>
      <c r="B27" s="213">
        <v>649</v>
      </c>
      <c r="C27" s="213">
        <v>18</v>
      </c>
      <c r="D27" s="213">
        <v>8</v>
      </c>
      <c r="E27" s="213">
        <v>93</v>
      </c>
      <c r="F27" s="213">
        <v>5</v>
      </c>
      <c r="G27" s="213">
        <v>513</v>
      </c>
      <c r="H27" s="213">
        <v>12</v>
      </c>
    </row>
    <row r="28" spans="1:8" x14ac:dyDescent="0.2">
      <c r="A28" s="52" t="s">
        <v>69</v>
      </c>
      <c r="B28" s="213">
        <v>595</v>
      </c>
      <c r="C28" s="213">
        <v>5</v>
      </c>
      <c r="D28" s="213">
        <v>8</v>
      </c>
      <c r="E28" s="213">
        <v>26</v>
      </c>
      <c r="F28" s="213">
        <v>6</v>
      </c>
      <c r="G28" s="213">
        <v>549</v>
      </c>
      <c r="H28" s="213">
        <v>1</v>
      </c>
    </row>
    <row r="29" spans="1:8" x14ac:dyDescent="0.2">
      <c r="A29" s="52" t="s">
        <v>116</v>
      </c>
      <c r="B29" s="213">
        <v>612</v>
      </c>
      <c r="C29" s="213">
        <v>8</v>
      </c>
      <c r="D29" s="213">
        <v>14</v>
      </c>
      <c r="E29" s="213">
        <v>45</v>
      </c>
      <c r="F29" s="213">
        <v>4</v>
      </c>
      <c r="G29" s="213">
        <v>539</v>
      </c>
      <c r="H29" s="213">
        <v>2</v>
      </c>
    </row>
    <row r="30" spans="1:8" x14ac:dyDescent="0.2">
      <c r="A30" s="52" t="s">
        <v>117</v>
      </c>
      <c r="B30" s="213">
        <v>370</v>
      </c>
      <c r="C30" s="213">
        <v>13</v>
      </c>
      <c r="D30" s="213">
        <v>14</v>
      </c>
      <c r="E30" s="213">
        <v>319</v>
      </c>
      <c r="F30" s="213">
        <v>1</v>
      </c>
      <c r="G30" s="213">
        <v>19</v>
      </c>
      <c r="H30" s="213">
        <v>4</v>
      </c>
    </row>
    <row r="31" spans="1:8" x14ac:dyDescent="0.2">
      <c r="A31" s="52" t="s">
        <v>118</v>
      </c>
      <c r="B31" s="213">
        <v>462</v>
      </c>
      <c r="C31" s="213">
        <v>10</v>
      </c>
      <c r="D31" s="213">
        <v>14</v>
      </c>
      <c r="E31" s="213">
        <v>389</v>
      </c>
      <c r="F31" s="213">
        <v>1</v>
      </c>
      <c r="G31" s="213">
        <v>27</v>
      </c>
      <c r="H31" s="213">
        <v>21</v>
      </c>
    </row>
    <row r="32" spans="1:8" x14ac:dyDescent="0.2">
      <c r="A32" s="52" t="s">
        <v>393</v>
      </c>
      <c r="B32" s="213">
        <v>8</v>
      </c>
      <c r="C32" s="213">
        <v>7</v>
      </c>
      <c r="D32" s="213">
        <v>1</v>
      </c>
      <c r="E32" s="213">
        <v>0</v>
      </c>
      <c r="F32" s="213">
        <v>0</v>
      </c>
      <c r="G32" s="213">
        <v>0</v>
      </c>
      <c r="H32" s="213">
        <v>0</v>
      </c>
    </row>
    <row r="33" spans="1:8" x14ac:dyDescent="0.2">
      <c r="A33" s="52" t="s">
        <v>268</v>
      </c>
      <c r="B33" s="213">
        <v>132</v>
      </c>
      <c r="C33" s="213">
        <v>1</v>
      </c>
      <c r="D33" s="213">
        <v>1</v>
      </c>
      <c r="E33" s="213">
        <v>128</v>
      </c>
      <c r="F33" s="213">
        <v>0</v>
      </c>
      <c r="G33" s="213">
        <v>1</v>
      </c>
      <c r="H33" s="213">
        <v>1</v>
      </c>
    </row>
    <row r="34" spans="1:8" x14ac:dyDescent="0.2">
      <c r="A34" s="52" t="s">
        <v>187</v>
      </c>
      <c r="B34" s="213">
        <v>2</v>
      </c>
      <c r="C34" s="213">
        <v>0</v>
      </c>
      <c r="D34" s="213">
        <v>0</v>
      </c>
      <c r="E34" s="213">
        <v>2</v>
      </c>
      <c r="F34" s="213">
        <v>0</v>
      </c>
      <c r="G34" s="213">
        <v>0</v>
      </c>
      <c r="H34" s="213">
        <v>0</v>
      </c>
    </row>
    <row r="35" spans="1:8" x14ac:dyDescent="0.2">
      <c r="A35" s="52" t="s">
        <v>188</v>
      </c>
      <c r="B35" s="213">
        <v>2</v>
      </c>
      <c r="C35" s="213">
        <v>0</v>
      </c>
      <c r="D35" s="213">
        <v>0</v>
      </c>
      <c r="E35" s="213">
        <v>2</v>
      </c>
      <c r="F35" s="213">
        <v>0</v>
      </c>
      <c r="G35" s="213">
        <v>0</v>
      </c>
      <c r="H35" s="213">
        <v>0</v>
      </c>
    </row>
    <row r="36" spans="1:8" x14ac:dyDescent="0.2">
      <c r="A36" s="52" t="s">
        <v>189</v>
      </c>
      <c r="B36" s="213">
        <v>4</v>
      </c>
      <c r="C36" s="213">
        <v>0</v>
      </c>
      <c r="D36" s="213">
        <v>0</v>
      </c>
      <c r="E36" s="213">
        <v>4</v>
      </c>
      <c r="F36" s="213">
        <v>0</v>
      </c>
      <c r="G36" s="213">
        <v>0</v>
      </c>
      <c r="H36" s="213">
        <v>0</v>
      </c>
    </row>
    <row r="37" spans="1:8" x14ac:dyDescent="0.2">
      <c r="A37" s="52" t="s">
        <v>94</v>
      </c>
      <c r="B37" s="213">
        <v>294</v>
      </c>
      <c r="C37" s="213">
        <v>1</v>
      </c>
      <c r="D37" s="213">
        <v>3</v>
      </c>
      <c r="E37" s="213">
        <v>200</v>
      </c>
      <c r="F37" s="213">
        <v>2</v>
      </c>
      <c r="G37" s="213">
        <v>55</v>
      </c>
      <c r="H37" s="213">
        <v>33</v>
      </c>
    </row>
    <row r="38" spans="1:8" x14ac:dyDescent="0.2">
      <c r="A38" s="32" t="s">
        <v>95</v>
      </c>
      <c r="B38" s="308">
        <v>4823</v>
      </c>
      <c r="C38" s="308">
        <v>25</v>
      </c>
      <c r="D38" s="308">
        <v>73</v>
      </c>
      <c r="E38" s="308">
        <v>682</v>
      </c>
      <c r="F38" s="308">
        <v>77</v>
      </c>
      <c r="G38" s="308">
        <v>3760</v>
      </c>
      <c r="H38" s="308">
        <v>206</v>
      </c>
    </row>
    <row r="39" spans="1:8" x14ac:dyDescent="0.2">
      <c r="A39" s="360" t="s">
        <v>11</v>
      </c>
      <c r="B39" s="360"/>
      <c r="C39" s="360"/>
      <c r="D39" s="360"/>
      <c r="E39" s="360"/>
      <c r="F39" s="360"/>
      <c r="G39" s="360"/>
      <c r="H39" s="360"/>
    </row>
    <row r="40" spans="1:8" x14ac:dyDescent="0.2">
      <c r="A40" s="95"/>
      <c r="B40" s="95"/>
      <c r="C40" s="95"/>
      <c r="D40" s="95"/>
      <c r="E40" s="95"/>
      <c r="F40" s="95"/>
      <c r="G40" s="7"/>
      <c r="H40" s="7"/>
    </row>
    <row r="41" spans="1:8" ht="13.5" x14ac:dyDescent="0.25">
      <c r="A41" s="96" t="s">
        <v>0</v>
      </c>
      <c r="B41" s="57">
        <f>SUM(C41:H41)</f>
        <v>100</v>
      </c>
      <c r="C41" s="57">
        <f t="shared" ref="C41:H41" si="1">+C11/$B11*100</f>
        <v>0.78837778554852656</v>
      </c>
      <c r="D41" s="57">
        <f t="shared" si="1"/>
        <v>1.0267984868232825</v>
      </c>
      <c r="E41" s="57">
        <f t="shared" si="1"/>
        <v>69.682423625902018</v>
      </c>
      <c r="F41" s="57">
        <f t="shared" si="1"/>
        <v>0.43233620497822423</v>
      </c>
      <c r="G41" s="57">
        <f t="shared" si="1"/>
        <v>26.518739867120196</v>
      </c>
      <c r="H41" s="57">
        <f t="shared" si="1"/>
        <v>1.5513240296277457</v>
      </c>
    </row>
    <row r="42" spans="1:8" x14ac:dyDescent="0.2">
      <c r="A42" s="7"/>
      <c r="B42" s="58"/>
      <c r="C42" s="58"/>
      <c r="D42" s="58"/>
      <c r="E42" s="58"/>
      <c r="F42" s="58"/>
      <c r="G42" s="58"/>
      <c r="H42" s="58"/>
    </row>
    <row r="43" spans="1:8" x14ac:dyDescent="0.2">
      <c r="A43" s="52" t="s">
        <v>57</v>
      </c>
      <c r="B43" s="40">
        <f>SUM(C43:H43)</f>
        <v>100</v>
      </c>
      <c r="C43" s="40">
        <f>+C13/$B13*100</f>
        <v>0.29749256268593288</v>
      </c>
      <c r="D43" s="40">
        <f t="shared" ref="D43:H43" si="2">+D13/$B13*100</f>
        <v>0.42498937526561831</v>
      </c>
      <c r="E43" s="40">
        <f t="shared" si="2"/>
        <v>98.427539311517208</v>
      </c>
      <c r="F43" s="40">
        <f t="shared" si="2"/>
        <v>0</v>
      </c>
      <c r="G43" s="40">
        <f t="shared" si="2"/>
        <v>0.25499362515937102</v>
      </c>
      <c r="H43" s="40">
        <f t="shared" si="2"/>
        <v>0.59498512537186576</v>
      </c>
    </row>
    <row r="44" spans="1:8" x14ac:dyDescent="0.2">
      <c r="A44" s="52" t="s">
        <v>58</v>
      </c>
      <c r="B44" s="40">
        <f t="shared" ref="B44:B68" si="3">SUM(C44:H44)</f>
        <v>99.999999999999986</v>
      </c>
      <c r="C44" s="40">
        <f t="shared" ref="C44:H44" si="4">+C14/$B14*100</f>
        <v>0.30075187969924816</v>
      </c>
      <c r="D44" s="40">
        <f t="shared" si="4"/>
        <v>0.30075187969924816</v>
      </c>
      <c r="E44" s="40">
        <f t="shared" si="4"/>
        <v>98.646616541353382</v>
      </c>
      <c r="F44" s="40">
        <f t="shared" si="4"/>
        <v>3.759398496240602E-2</v>
      </c>
      <c r="G44" s="40">
        <f t="shared" si="4"/>
        <v>0.15037593984962408</v>
      </c>
      <c r="H44" s="40">
        <f t="shared" si="4"/>
        <v>0.56390977443609014</v>
      </c>
    </row>
    <row r="45" spans="1:8" x14ac:dyDescent="0.2">
      <c r="A45" s="52" t="s">
        <v>59</v>
      </c>
      <c r="B45" s="40">
        <f t="shared" si="3"/>
        <v>100.00000000000001</v>
      </c>
      <c r="C45" s="40">
        <f t="shared" ref="C45:H45" si="5">+C15/$B15*100</f>
        <v>0.37064492216456635</v>
      </c>
      <c r="D45" s="40">
        <f t="shared" si="5"/>
        <v>0.51890289103039289</v>
      </c>
      <c r="E45" s="40">
        <f t="shared" si="5"/>
        <v>98.220904373610082</v>
      </c>
      <c r="F45" s="40">
        <f t="shared" si="5"/>
        <v>7.412898443291327E-2</v>
      </c>
      <c r="G45" s="40">
        <f t="shared" si="5"/>
        <v>0.22238695329873981</v>
      </c>
      <c r="H45" s="40">
        <f t="shared" si="5"/>
        <v>0.59303187546330616</v>
      </c>
    </row>
    <row r="46" spans="1:8" x14ac:dyDescent="0.2">
      <c r="A46" s="52" t="s">
        <v>60</v>
      </c>
      <c r="B46" s="40">
        <f t="shared" si="3"/>
        <v>99.999999999999986</v>
      </c>
      <c r="C46" s="40">
        <f t="shared" ref="C46:H46" si="6">+C16/$B16*100</f>
        <v>0.46875</v>
      </c>
      <c r="D46" s="40">
        <f t="shared" si="6"/>
        <v>0.78125</v>
      </c>
      <c r="E46" s="40">
        <f t="shared" si="6"/>
        <v>97.864583333333329</v>
      </c>
      <c r="F46" s="40">
        <f t="shared" si="6"/>
        <v>0</v>
      </c>
      <c r="G46" s="40">
        <f t="shared" si="6"/>
        <v>0.20833333333333334</v>
      </c>
      <c r="H46" s="40">
        <f t="shared" si="6"/>
        <v>0.67708333333333337</v>
      </c>
    </row>
    <row r="47" spans="1:8" x14ac:dyDescent="0.2">
      <c r="A47" s="52" t="s">
        <v>61</v>
      </c>
      <c r="B47" s="40">
        <f t="shared" si="3"/>
        <v>100</v>
      </c>
      <c r="C47" s="40">
        <f t="shared" ref="C47:H47" si="7">+C17/$B17*100</f>
        <v>0.36297640653357532</v>
      </c>
      <c r="D47" s="40">
        <f t="shared" si="7"/>
        <v>1.0889292196007259</v>
      </c>
      <c r="E47" s="40">
        <f t="shared" si="7"/>
        <v>96.823956442831218</v>
      </c>
      <c r="F47" s="40">
        <f t="shared" si="7"/>
        <v>0</v>
      </c>
      <c r="G47" s="40">
        <f t="shared" si="7"/>
        <v>0.45372050816696918</v>
      </c>
      <c r="H47" s="40">
        <f t="shared" si="7"/>
        <v>1.2704174228675136</v>
      </c>
    </row>
    <row r="48" spans="1:8" x14ac:dyDescent="0.2">
      <c r="A48" s="52" t="s">
        <v>114</v>
      </c>
      <c r="B48" s="40">
        <f t="shared" si="3"/>
        <v>99.999999999999986</v>
      </c>
      <c r="C48" s="40">
        <f t="shared" ref="C48:H48" si="8">+C18/$B18*100</f>
        <v>0.53937432578209277</v>
      </c>
      <c r="D48" s="40">
        <f t="shared" si="8"/>
        <v>1.0787486515641855</v>
      </c>
      <c r="E48" s="40">
        <f t="shared" si="8"/>
        <v>96.008629989212508</v>
      </c>
      <c r="F48" s="40">
        <f t="shared" si="8"/>
        <v>0</v>
      </c>
      <c r="G48" s="40">
        <f t="shared" si="8"/>
        <v>0.43149946062567418</v>
      </c>
      <c r="H48" s="40">
        <f t="shared" si="8"/>
        <v>1.9417475728155338</v>
      </c>
    </row>
    <row r="49" spans="1:8" x14ac:dyDescent="0.2">
      <c r="A49" s="52" t="s">
        <v>62</v>
      </c>
      <c r="B49" s="40">
        <f t="shared" si="3"/>
        <v>100.00000000000001</v>
      </c>
      <c r="C49" s="40">
        <f t="shared" ref="C49:H49" si="9">+C19/$B19*100</f>
        <v>0.65573770491803274</v>
      </c>
      <c r="D49" s="40">
        <f t="shared" si="9"/>
        <v>1.0928961748633881</v>
      </c>
      <c r="E49" s="40">
        <f t="shared" si="9"/>
        <v>96.06557377049181</v>
      </c>
      <c r="F49" s="40">
        <f t="shared" si="9"/>
        <v>0.10928961748633879</v>
      </c>
      <c r="G49" s="40">
        <f t="shared" si="9"/>
        <v>0.32786885245901637</v>
      </c>
      <c r="H49" s="40">
        <f t="shared" si="9"/>
        <v>1.7486338797814207</v>
      </c>
    </row>
    <row r="50" spans="1:8" x14ac:dyDescent="0.2">
      <c r="A50" s="52" t="s">
        <v>115</v>
      </c>
      <c r="B50" s="40">
        <f t="shared" si="3"/>
        <v>100</v>
      </c>
      <c r="C50" s="40">
        <f t="shared" ref="C50:H50" si="10">+C20/$B20*100</f>
        <v>0.5240174672489083</v>
      </c>
      <c r="D50" s="40">
        <f t="shared" si="10"/>
        <v>0.43668122270742354</v>
      </c>
      <c r="E50" s="40">
        <f t="shared" si="10"/>
        <v>98.209606986899573</v>
      </c>
      <c r="F50" s="40">
        <f t="shared" si="10"/>
        <v>4.3668122270742356E-2</v>
      </c>
      <c r="G50" s="40">
        <f t="shared" si="10"/>
        <v>0.17467248908296942</v>
      </c>
      <c r="H50" s="40">
        <f t="shared" si="10"/>
        <v>0.611353711790393</v>
      </c>
    </row>
    <row r="51" spans="1:8" x14ac:dyDescent="0.2">
      <c r="A51" s="52" t="s">
        <v>64</v>
      </c>
      <c r="B51" s="40">
        <f t="shared" si="3"/>
        <v>100</v>
      </c>
      <c r="C51" s="40">
        <f t="shared" ref="C51:H51" si="11">+C21/$B21*100</f>
        <v>0.41666666666666669</v>
      </c>
      <c r="D51" s="40">
        <f t="shared" si="11"/>
        <v>0.59523809523809523</v>
      </c>
      <c r="E51" s="40">
        <f t="shared" si="11"/>
        <v>97.678571428571431</v>
      </c>
      <c r="F51" s="40">
        <f t="shared" si="11"/>
        <v>5.9523809523809527E-2</v>
      </c>
      <c r="G51" s="40">
        <f t="shared" si="11"/>
        <v>0.625</v>
      </c>
      <c r="H51" s="40">
        <f t="shared" si="11"/>
        <v>0.625</v>
      </c>
    </row>
    <row r="52" spans="1:8" x14ac:dyDescent="0.2">
      <c r="A52" s="52" t="s">
        <v>63</v>
      </c>
      <c r="B52" s="40">
        <f t="shared" si="3"/>
        <v>99.999999999999986</v>
      </c>
      <c r="C52" s="40">
        <f t="shared" ref="C52:H52" si="12">+C22/$B22*100</f>
        <v>0.75512405609492994</v>
      </c>
      <c r="D52" s="40">
        <f t="shared" si="12"/>
        <v>0.86299892125134836</v>
      </c>
      <c r="E52" s="40">
        <f t="shared" si="12"/>
        <v>97.303128371089528</v>
      </c>
      <c r="F52" s="40">
        <f t="shared" si="12"/>
        <v>0.10787486515641855</v>
      </c>
      <c r="G52" s="40">
        <f t="shared" si="12"/>
        <v>0.86299892125134836</v>
      </c>
      <c r="H52" s="40">
        <f t="shared" si="12"/>
        <v>0.10787486515641855</v>
      </c>
    </row>
    <row r="53" spans="1:8" x14ac:dyDescent="0.2">
      <c r="A53" s="52" t="s">
        <v>66</v>
      </c>
      <c r="B53" s="40">
        <f t="shared" si="3"/>
        <v>100</v>
      </c>
      <c r="C53" s="40">
        <f t="shared" ref="C53:H53" si="13">+C23/$B23*100</f>
        <v>0.60672917815774963</v>
      </c>
      <c r="D53" s="40">
        <f t="shared" si="13"/>
        <v>1.7098731384445669</v>
      </c>
      <c r="E53" s="40">
        <f t="shared" si="13"/>
        <v>19.0292333149476</v>
      </c>
      <c r="F53" s="40">
        <f t="shared" si="13"/>
        <v>0.49641478212906781</v>
      </c>
      <c r="G53" s="40">
        <f t="shared" si="13"/>
        <v>77.495863210148926</v>
      </c>
      <c r="H53" s="40">
        <f t="shared" si="13"/>
        <v>0.66188637617209045</v>
      </c>
    </row>
    <row r="54" spans="1:8" x14ac:dyDescent="0.2">
      <c r="A54" s="52" t="s">
        <v>67</v>
      </c>
      <c r="B54" s="40">
        <f t="shared" si="3"/>
        <v>100</v>
      </c>
      <c r="C54" s="40">
        <f t="shared" ref="C54:H54" si="14">+C24/$B24*100</f>
        <v>2.1153846153846154</v>
      </c>
      <c r="D54" s="40">
        <f t="shared" si="14"/>
        <v>2.1153846153846154</v>
      </c>
      <c r="E54" s="40">
        <f t="shared" si="14"/>
        <v>19.615384615384617</v>
      </c>
      <c r="F54" s="40">
        <f t="shared" si="14"/>
        <v>1.4423076923076923</v>
      </c>
      <c r="G54" s="40">
        <f t="shared" si="14"/>
        <v>73.846153846153854</v>
      </c>
      <c r="H54" s="40">
        <f t="shared" si="14"/>
        <v>0.86538461538461542</v>
      </c>
    </row>
    <row r="55" spans="1:8" x14ac:dyDescent="0.2">
      <c r="A55" s="52" t="s">
        <v>65</v>
      </c>
      <c r="B55" s="40">
        <f t="shared" si="3"/>
        <v>100</v>
      </c>
      <c r="C55" s="40">
        <f t="shared" ref="C55:H55" si="15">+C25/$B25*100</f>
        <v>4.6235138705416112</v>
      </c>
      <c r="D55" s="40">
        <f t="shared" si="15"/>
        <v>1.4531043593130779</v>
      </c>
      <c r="E55" s="40">
        <f t="shared" si="15"/>
        <v>79.920739762219284</v>
      </c>
      <c r="F55" s="40">
        <f t="shared" si="15"/>
        <v>0.26420079260237783</v>
      </c>
      <c r="G55" s="40">
        <f t="shared" si="15"/>
        <v>9.5112285336855997</v>
      </c>
      <c r="H55" s="40">
        <f t="shared" si="15"/>
        <v>4.2272126816380453</v>
      </c>
    </row>
    <row r="56" spans="1:8" x14ac:dyDescent="0.2">
      <c r="A56" s="52" t="s">
        <v>93</v>
      </c>
      <c r="B56" s="40">
        <f t="shared" si="3"/>
        <v>100</v>
      </c>
      <c r="C56" s="40">
        <f t="shared" ref="C56:H56" si="16">+C26/$B26*100</f>
        <v>1.3477088948787064</v>
      </c>
      <c r="D56" s="40">
        <f t="shared" si="16"/>
        <v>0.80862533692722371</v>
      </c>
      <c r="E56" s="40">
        <f t="shared" si="16"/>
        <v>18.598382749326145</v>
      </c>
      <c r="F56" s="40">
        <f t="shared" si="16"/>
        <v>0.80862533692722371</v>
      </c>
      <c r="G56" s="40">
        <f t="shared" si="16"/>
        <v>76.684636118598377</v>
      </c>
      <c r="H56" s="40">
        <f t="shared" si="16"/>
        <v>1.7520215633423182</v>
      </c>
    </row>
    <row r="57" spans="1:8" x14ac:dyDescent="0.2">
      <c r="A57" s="52" t="s">
        <v>78</v>
      </c>
      <c r="B57" s="40">
        <f t="shared" si="3"/>
        <v>99.999999999999986</v>
      </c>
      <c r="C57" s="40">
        <f t="shared" ref="C57:H57" si="17">+C27/$B27*100</f>
        <v>2.773497688751926</v>
      </c>
      <c r="D57" s="40">
        <f t="shared" si="17"/>
        <v>1.2326656394453006</v>
      </c>
      <c r="E57" s="40">
        <f t="shared" si="17"/>
        <v>14.329738058551616</v>
      </c>
      <c r="F57" s="40">
        <f t="shared" si="17"/>
        <v>0.77041602465331283</v>
      </c>
      <c r="G57" s="40">
        <f t="shared" si="17"/>
        <v>79.044684129429882</v>
      </c>
      <c r="H57" s="40">
        <f t="shared" si="17"/>
        <v>1.8489984591679509</v>
      </c>
    </row>
    <row r="58" spans="1:8" x14ac:dyDescent="0.2">
      <c r="A58" s="52" t="s">
        <v>69</v>
      </c>
      <c r="B58" s="40">
        <f t="shared" si="3"/>
        <v>100</v>
      </c>
      <c r="C58" s="40">
        <f t="shared" ref="C58:H58" si="18">+C28/$B28*100</f>
        <v>0.84033613445378152</v>
      </c>
      <c r="D58" s="40">
        <f t="shared" si="18"/>
        <v>1.3445378151260505</v>
      </c>
      <c r="E58" s="40">
        <f t="shared" si="18"/>
        <v>4.3697478991596634</v>
      </c>
      <c r="F58" s="40">
        <f t="shared" si="18"/>
        <v>1.0084033613445378</v>
      </c>
      <c r="G58" s="40">
        <f t="shared" si="18"/>
        <v>92.268907563025209</v>
      </c>
      <c r="H58" s="40">
        <f t="shared" si="18"/>
        <v>0.16806722689075632</v>
      </c>
    </row>
    <row r="59" spans="1:8" x14ac:dyDescent="0.2">
      <c r="A59" s="52" t="s">
        <v>116</v>
      </c>
      <c r="B59" s="40">
        <f t="shared" si="3"/>
        <v>100</v>
      </c>
      <c r="C59" s="40">
        <f t="shared" ref="C59:H59" si="19">+C29/$B29*100</f>
        <v>1.3071895424836601</v>
      </c>
      <c r="D59" s="40">
        <f t="shared" si="19"/>
        <v>2.2875816993464051</v>
      </c>
      <c r="E59" s="40">
        <f t="shared" si="19"/>
        <v>7.3529411764705888</v>
      </c>
      <c r="F59" s="40">
        <f t="shared" si="19"/>
        <v>0.65359477124183007</v>
      </c>
      <c r="G59" s="40">
        <f t="shared" si="19"/>
        <v>88.071895424836597</v>
      </c>
      <c r="H59" s="40">
        <f t="shared" si="19"/>
        <v>0.32679738562091504</v>
      </c>
    </row>
    <row r="60" spans="1:8" x14ac:dyDescent="0.2">
      <c r="A60" s="52" t="s">
        <v>117</v>
      </c>
      <c r="B60" s="40">
        <f t="shared" si="3"/>
        <v>100</v>
      </c>
      <c r="C60" s="40">
        <f t="shared" ref="C60:H60" si="20">+C30/$B30*100</f>
        <v>3.5135135135135136</v>
      </c>
      <c r="D60" s="40">
        <f t="shared" si="20"/>
        <v>3.7837837837837842</v>
      </c>
      <c r="E60" s="40">
        <f t="shared" si="20"/>
        <v>86.21621621621621</v>
      </c>
      <c r="F60" s="40">
        <f t="shared" si="20"/>
        <v>0.27027027027027029</v>
      </c>
      <c r="G60" s="40">
        <f t="shared" si="20"/>
        <v>5.1351351351351351</v>
      </c>
      <c r="H60" s="40">
        <f t="shared" si="20"/>
        <v>1.0810810810810811</v>
      </c>
    </row>
    <row r="61" spans="1:8" x14ac:dyDescent="0.2">
      <c r="A61" s="52" t="s">
        <v>118</v>
      </c>
      <c r="B61" s="40">
        <f t="shared" si="3"/>
        <v>100</v>
      </c>
      <c r="C61" s="40">
        <f t="shared" ref="C61:H61" si="21">+C31/$B31*100</f>
        <v>2.1645021645021645</v>
      </c>
      <c r="D61" s="40">
        <f t="shared" si="21"/>
        <v>3.0303030303030303</v>
      </c>
      <c r="E61" s="40">
        <f t="shared" si="21"/>
        <v>84.199134199134193</v>
      </c>
      <c r="F61" s="40">
        <f t="shared" si="21"/>
        <v>0.21645021645021645</v>
      </c>
      <c r="G61" s="40">
        <f t="shared" si="21"/>
        <v>5.8441558441558437</v>
      </c>
      <c r="H61" s="40">
        <f t="shared" si="21"/>
        <v>4.5454545454545459</v>
      </c>
    </row>
    <row r="62" spans="1:8" x14ac:dyDescent="0.2">
      <c r="A62" s="52" t="s">
        <v>393</v>
      </c>
      <c r="B62" s="40">
        <f t="shared" si="3"/>
        <v>100</v>
      </c>
      <c r="C62" s="40">
        <f t="shared" ref="C62:H62" si="22">+C32/$B32*100</f>
        <v>87.5</v>
      </c>
      <c r="D62" s="40">
        <f t="shared" si="22"/>
        <v>12.5</v>
      </c>
      <c r="E62" s="40">
        <f t="shared" si="22"/>
        <v>0</v>
      </c>
      <c r="F62" s="40">
        <f t="shared" si="22"/>
        <v>0</v>
      </c>
      <c r="G62" s="40">
        <f t="shared" si="22"/>
        <v>0</v>
      </c>
      <c r="H62" s="40">
        <f t="shared" si="22"/>
        <v>0</v>
      </c>
    </row>
    <row r="63" spans="1:8" x14ac:dyDescent="0.2">
      <c r="A63" s="52" t="s">
        <v>268</v>
      </c>
      <c r="B63" s="40">
        <f t="shared" si="3"/>
        <v>99.999999999999986</v>
      </c>
      <c r="C63" s="40">
        <f t="shared" ref="C63:H63" si="23">+C33/$B33*100</f>
        <v>0.75757575757575757</v>
      </c>
      <c r="D63" s="40">
        <f t="shared" si="23"/>
        <v>0.75757575757575757</v>
      </c>
      <c r="E63" s="40">
        <f t="shared" si="23"/>
        <v>96.969696969696969</v>
      </c>
      <c r="F63" s="40">
        <f t="shared" si="23"/>
        <v>0</v>
      </c>
      <c r="G63" s="40">
        <f t="shared" si="23"/>
        <v>0.75757575757575757</v>
      </c>
      <c r="H63" s="40">
        <f t="shared" si="23"/>
        <v>0.75757575757575757</v>
      </c>
    </row>
    <row r="64" spans="1:8" x14ac:dyDescent="0.2">
      <c r="A64" s="52" t="s">
        <v>187</v>
      </c>
      <c r="B64" s="40">
        <f t="shared" si="3"/>
        <v>100</v>
      </c>
      <c r="C64" s="40">
        <f t="shared" ref="C64:H64" si="24">+C34/$B34*100</f>
        <v>0</v>
      </c>
      <c r="D64" s="40">
        <f t="shared" si="24"/>
        <v>0</v>
      </c>
      <c r="E64" s="40">
        <f t="shared" si="24"/>
        <v>100</v>
      </c>
      <c r="F64" s="40">
        <f t="shared" si="24"/>
        <v>0</v>
      </c>
      <c r="G64" s="40">
        <f t="shared" si="24"/>
        <v>0</v>
      </c>
      <c r="H64" s="40">
        <f t="shared" si="24"/>
        <v>0</v>
      </c>
    </row>
    <row r="65" spans="1:8" x14ac:dyDescent="0.2">
      <c r="A65" s="52" t="s">
        <v>188</v>
      </c>
      <c r="B65" s="40">
        <f t="shared" si="3"/>
        <v>100</v>
      </c>
      <c r="C65" s="40">
        <f t="shared" ref="C65:H65" si="25">+C35/$B35*100</f>
        <v>0</v>
      </c>
      <c r="D65" s="40">
        <f t="shared" si="25"/>
        <v>0</v>
      </c>
      <c r="E65" s="40">
        <f t="shared" si="25"/>
        <v>100</v>
      </c>
      <c r="F65" s="40">
        <f t="shared" si="25"/>
        <v>0</v>
      </c>
      <c r="G65" s="40">
        <f t="shared" si="25"/>
        <v>0</v>
      </c>
      <c r="H65" s="40">
        <f t="shared" si="25"/>
        <v>0</v>
      </c>
    </row>
    <row r="66" spans="1:8" x14ac:dyDescent="0.2">
      <c r="A66" s="52" t="s">
        <v>189</v>
      </c>
      <c r="B66" s="40">
        <f t="shared" si="3"/>
        <v>100</v>
      </c>
      <c r="C66" s="40">
        <f t="shared" ref="C66:H66" si="26">+C36/$B36*100</f>
        <v>0</v>
      </c>
      <c r="D66" s="40">
        <f t="shared" si="26"/>
        <v>0</v>
      </c>
      <c r="E66" s="40">
        <f t="shared" si="26"/>
        <v>100</v>
      </c>
      <c r="F66" s="40">
        <f t="shared" si="26"/>
        <v>0</v>
      </c>
      <c r="G66" s="40">
        <f t="shared" si="26"/>
        <v>0</v>
      </c>
      <c r="H66" s="40">
        <f t="shared" si="26"/>
        <v>0</v>
      </c>
    </row>
    <row r="67" spans="1:8" x14ac:dyDescent="0.2">
      <c r="A67" s="52" t="s">
        <v>94</v>
      </c>
      <c r="B67" s="40">
        <f t="shared" si="3"/>
        <v>100</v>
      </c>
      <c r="C67" s="40">
        <f t="shared" ref="C67:H67" si="27">+C37/$B37*100</f>
        <v>0.3401360544217687</v>
      </c>
      <c r="D67" s="40">
        <f t="shared" si="27"/>
        <v>1.0204081632653061</v>
      </c>
      <c r="E67" s="40">
        <f t="shared" si="27"/>
        <v>68.027210884353735</v>
      </c>
      <c r="F67" s="40">
        <f t="shared" si="27"/>
        <v>0.68027210884353739</v>
      </c>
      <c r="G67" s="40">
        <f t="shared" si="27"/>
        <v>18.707482993197281</v>
      </c>
      <c r="H67" s="40">
        <f t="shared" si="27"/>
        <v>11.224489795918368</v>
      </c>
    </row>
    <row r="68" spans="1:8" ht="13.5" thickBot="1" x14ac:dyDescent="0.25">
      <c r="A68" s="44" t="s">
        <v>95</v>
      </c>
      <c r="B68" s="43">
        <f t="shared" si="3"/>
        <v>100</v>
      </c>
      <c r="C68" s="43">
        <f t="shared" ref="C68:H68" si="28">+C38/$B38*100</f>
        <v>0.51834957495334855</v>
      </c>
      <c r="D68" s="43">
        <f t="shared" si="28"/>
        <v>1.5135807588637777</v>
      </c>
      <c r="E68" s="43">
        <f t="shared" si="28"/>
        <v>14.140576404727348</v>
      </c>
      <c r="F68" s="43">
        <f t="shared" si="28"/>
        <v>1.5965166908563133</v>
      </c>
      <c r="G68" s="43">
        <f t="shared" si="28"/>
        <v>77.959776072983615</v>
      </c>
      <c r="H68" s="43">
        <f t="shared" si="28"/>
        <v>4.2712004976155917</v>
      </c>
    </row>
    <row r="69" spans="1:8" x14ac:dyDescent="0.2">
      <c r="A69" s="359" t="s">
        <v>234</v>
      </c>
      <c r="B69" s="359"/>
      <c r="C69" s="359"/>
      <c r="D69" s="359"/>
      <c r="E69" s="359"/>
      <c r="F69" s="359"/>
      <c r="G69" s="359"/>
      <c r="H69" s="359"/>
    </row>
  </sheetData>
  <mergeCells count="12">
    <mergeCell ref="A39:H39"/>
    <mergeCell ref="A69:H69"/>
    <mergeCell ref="A7:A8"/>
    <mergeCell ref="A1:H1"/>
    <mergeCell ref="A2:H2"/>
    <mergeCell ref="A3:H3"/>
    <mergeCell ref="A4:H4"/>
    <mergeCell ref="A5:H5"/>
    <mergeCell ref="H7:H8"/>
    <mergeCell ref="B7:B8"/>
    <mergeCell ref="C7:C8"/>
    <mergeCell ref="A9:H9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>
      <selection activeCell="A2" sqref="A2:H2"/>
    </sheetView>
  </sheetViews>
  <sheetFormatPr baseColWidth="10" defaultRowHeight="12.75" x14ac:dyDescent="0.2"/>
  <cols>
    <col min="1" max="1" width="19.7109375" style="3" customWidth="1"/>
    <col min="2" max="8" width="9.7109375" style="5" customWidth="1"/>
    <col min="9" max="241" width="11.42578125" style="5"/>
    <col min="242" max="242" width="18.140625" style="5" customWidth="1"/>
    <col min="243" max="243" width="6.140625" style="5" customWidth="1"/>
    <col min="244" max="244" width="5.28515625" style="5" customWidth="1"/>
    <col min="245" max="246" width="4.85546875" style="5" customWidth="1"/>
    <col min="247" max="247" width="1.7109375" style="5" customWidth="1"/>
    <col min="248" max="248" width="4.5703125" style="5" customWidth="1"/>
    <col min="249" max="249" width="5.5703125" style="5" bestFit="1" customWidth="1"/>
    <col min="250" max="252" width="6.5703125" style="5" bestFit="1" customWidth="1"/>
    <col min="253" max="253" width="6.28515625" style="5" bestFit="1" customWidth="1"/>
    <col min="254" max="254" width="1.5703125" style="5" customWidth="1"/>
    <col min="255" max="255" width="4.42578125" style="5" bestFit="1" customWidth="1"/>
    <col min="256" max="256" width="5.42578125" style="5" bestFit="1" customWidth="1"/>
    <col min="257" max="257" width="1.140625" style="5" customWidth="1"/>
    <col min="258" max="261" width="3.7109375" style="5" customWidth="1"/>
    <col min="262" max="264" width="6.5703125" style="5" bestFit="1" customWidth="1"/>
    <col min="265" max="497" width="11.42578125" style="5"/>
    <col min="498" max="498" width="18.140625" style="5" customWidth="1"/>
    <col min="499" max="499" width="6.140625" style="5" customWidth="1"/>
    <col min="500" max="500" width="5.28515625" style="5" customWidth="1"/>
    <col min="501" max="502" width="4.85546875" style="5" customWidth="1"/>
    <col min="503" max="503" width="1.7109375" style="5" customWidth="1"/>
    <col min="504" max="504" width="4.5703125" style="5" customWidth="1"/>
    <col min="505" max="505" width="5.5703125" style="5" bestFit="1" customWidth="1"/>
    <col min="506" max="508" width="6.5703125" style="5" bestFit="1" customWidth="1"/>
    <col min="509" max="509" width="6.28515625" style="5" bestFit="1" customWidth="1"/>
    <col min="510" max="510" width="1.5703125" style="5" customWidth="1"/>
    <col min="511" max="511" width="4.42578125" style="5" bestFit="1" customWidth="1"/>
    <col min="512" max="512" width="5.42578125" style="5" bestFit="1" customWidth="1"/>
    <col min="513" max="513" width="1.140625" style="5" customWidth="1"/>
    <col min="514" max="517" width="3.7109375" style="5" customWidth="1"/>
    <col min="518" max="520" width="6.5703125" style="5" bestFit="1" customWidth="1"/>
    <col min="521" max="753" width="11.42578125" style="5"/>
    <col min="754" max="754" width="18.140625" style="5" customWidth="1"/>
    <col min="755" max="755" width="6.140625" style="5" customWidth="1"/>
    <col min="756" max="756" width="5.28515625" style="5" customWidth="1"/>
    <col min="757" max="758" width="4.85546875" style="5" customWidth="1"/>
    <col min="759" max="759" width="1.7109375" style="5" customWidth="1"/>
    <col min="760" max="760" width="4.5703125" style="5" customWidth="1"/>
    <col min="761" max="761" width="5.5703125" style="5" bestFit="1" customWidth="1"/>
    <col min="762" max="764" width="6.5703125" style="5" bestFit="1" customWidth="1"/>
    <col min="765" max="765" width="6.28515625" style="5" bestFit="1" customWidth="1"/>
    <col min="766" max="766" width="1.5703125" style="5" customWidth="1"/>
    <col min="767" max="767" width="4.42578125" style="5" bestFit="1" customWidth="1"/>
    <col min="768" max="768" width="5.42578125" style="5" bestFit="1" customWidth="1"/>
    <col min="769" max="769" width="1.140625" style="5" customWidth="1"/>
    <col min="770" max="773" width="3.7109375" style="5" customWidth="1"/>
    <col min="774" max="776" width="6.5703125" style="5" bestFit="1" customWidth="1"/>
    <col min="777" max="1009" width="11.42578125" style="5"/>
    <col min="1010" max="1010" width="18.140625" style="5" customWidth="1"/>
    <col min="1011" max="1011" width="6.140625" style="5" customWidth="1"/>
    <col min="1012" max="1012" width="5.28515625" style="5" customWidth="1"/>
    <col min="1013" max="1014" width="4.85546875" style="5" customWidth="1"/>
    <col min="1015" max="1015" width="1.7109375" style="5" customWidth="1"/>
    <col min="1016" max="1016" width="4.5703125" style="5" customWidth="1"/>
    <col min="1017" max="1017" width="5.5703125" style="5" bestFit="1" customWidth="1"/>
    <col min="1018" max="1020" width="6.5703125" style="5" bestFit="1" customWidth="1"/>
    <col min="1021" max="1021" width="6.28515625" style="5" bestFit="1" customWidth="1"/>
    <col min="1022" max="1022" width="1.5703125" style="5" customWidth="1"/>
    <col min="1023" max="1023" width="4.42578125" style="5" bestFit="1" customWidth="1"/>
    <col min="1024" max="1024" width="5.42578125" style="5" bestFit="1" customWidth="1"/>
    <col min="1025" max="1025" width="1.140625" style="5" customWidth="1"/>
    <col min="1026" max="1029" width="3.7109375" style="5" customWidth="1"/>
    <col min="1030" max="1032" width="6.5703125" style="5" bestFit="1" customWidth="1"/>
    <col min="1033" max="1265" width="11.42578125" style="5"/>
    <col min="1266" max="1266" width="18.140625" style="5" customWidth="1"/>
    <col min="1267" max="1267" width="6.140625" style="5" customWidth="1"/>
    <col min="1268" max="1268" width="5.28515625" style="5" customWidth="1"/>
    <col min="1269" max="1270" width="4.85546875" style="5" customWidth="1"/>
    <col min="1271" max="1271" width="1.7109375" style="5" customWidth="1"/>
    <col min="1272" max="1272" width="4.5703125" style="5" customWidth="1"/>
    <col min="1273" max="1273" width="5.5703125" style="5" bestFit="1" customWidth="1"/>
    <col min="1274" max="1276" width="6.5703125" style="5" bestFit="1" customWidth="1"/>
    <col min="1277" max="1277" width="6.28515625" style="5" bestFit="1" customWidth="1"/>
    <col min="1278" max="1278" width="1.5703125" style="5" customWidth="1"/>
    <col min="1279" max="1279" width="4.42578125" style="5" bestFit="1" customWidth="1"/>
    <col min="1280" max="1280" width="5.42578125" style="5" bestFit="1" customWidth="1"/>
    <col min="1281" max="1281" width="1.140625" style="5" customWidth="1"/>
    <col min="1282" max="1285" width="3.7109375" style="5" customWidth="1"/>
    <col min="1286" max="1288" width="6.5703125" style="5" bestFit="1" customWidth="1"/>
    <col min="1289" max="1521" width="11.42578125" style="5"/>
    <col min="1522" max="1522" width="18.140625" style="5" customWidth="1"/>
    <col min="1523" max="1523" width="6.140625" style="5" customWidth="1"/>
    <col min="1524" max="1524" width="5.28515625" style="5" customWidth="1"/>
    <col min="1525" max="1526" width="4.85546875" style="5" customWidth="1"/>
    <col min="1527" max="1527" width="1.7109375" style="5" customWidth="1"/>
    <col min="1528" max="1528" width="4.5703125" style="5" customWidth="1"/>
    <col min="1529" max="1529" width="5.5703125" style="5" bestFit="1" customWidth="1"/>
    <col min="1530" max="1532" width="6.5703125" style="5" bestFit="1" customWidth="1"/>
    <col min="1533" max="1533" width="6.28515625" style="5" bestFit="1" customWidth="1"/>
    <col min="1534" max="1534" width="1.5703125" style="5" customWidth="1"/>
    <col min="1535" max="1535" width="4.42578125" style="5" bestFit="1" customWidth="1"/>
    <col min="1536" max="1536" width="5.42578125" style="5" bestFit="1" customWidth="1"/>
    <col min="1537" max="1537" width="1.140625" style="5" customWidth="1"/>
    <col min="1538" max="1541" width="3.7109375" style="5" customWidth="1"/>
    <col min="1542" max="1544" width="6.5703125" style="5" bestFit="1" customWidth="1"/>
    <col min="1545" max="1777" width="11.42578125" style="5"/>
    <col min="1778" max="1778" width="18.140625" style="5" customWidth="1"/>
    <col min="1779" max="1779" width="6.140625" style="5" customWidth="1"/>
    <col min="1780" max="1780" width="5.28515625" style="5" customWidth="1"/>
    <col min="1781" max="1782" width="4.85546875" style="5" customWidth="1"/>
    <col min="1783" max="1783" width="1.7109375" style="5" customWidth="1"/>
    <col min="1784" max="1784" width="4.5703125" style="5" customWidth="1"/>
    <col min="1785" max="1785" width="5.5703125" style="5" bestFit="1" customWidth="1"/>
    <col min="1786" max="1788" width="6.5703125" style="5" bestFit="1" customWidth="1"/>
    <col min="1789" max="1789" width="6.28515625" style="5" bestFit="1" customWidth="1"/>
    <col min="1790" max="1790" width="1.5703125" style="5" customWidth="1"/>
    <col min="1791" max="1791" width="4.42578125" style="5" bestFit="1" customWidth="1"/>
    <col min="1792" max="1792" width="5.42578125" style="5" bestFit="1" customWidth="1"/>
    <col min="1793" max="1793" width="1.140625" style="5" customWidth="1"/>
    <col min="1794" max="1797" width="3.7109375" style="5" customWidth="1"/>
    <col min="1798" max="1800" width="6.5703125" style="5" bestFit="1" customWidth="1"/>
    <col min="1801" max="2033" width="11.42578125" style="5"/>
    <col min="2034" max="2034" width="18.140625" style="5" customWidth="1"/>
    <col min="2035" max="2035" width="6.140625" style="5" customWidth="1"/>
    <col min="2036" max="2036" width="5.28515625" style="5" customWidth="1"/>
    <col min="2037" max="2038" width="4.85546875" style="5" customWidth="1"/>
    <col min="2039" max="2039" width="1.7109375" style="5" customWidth="1"/>
    <col min="2040" max="2040" width="4.5703125" style="5" customWidth="1"/>
    <col min="2041" max="2041" width="5.5703125" style="5" bestFit="1" customWidth="1"/>
    <col min="2042" max="2044" width="6.5703125" style="5" bestFit="1" customWidth="1"/>
    <col min="2045" max="2045" width="6.28515625" style="5" bestFit="1" customWidth="1"/>
    <col min="2046" max="2046" width="1.5703125" style="5" customWidth="1"/>
    <col min="2047" max="2047" width="4.42578125" style="5" bestFit="1" customWidth="1"/>
    <col min="2048" max="2048" width="5.42578125" style="5" bestFit="1" customWidth="1"/>
    <col min="2049" max="2049" width="1.140625" style="5" customWidth="1"/>
    <col min="2050" max="2053" width="3.7109375" style="5" customWidth="1"/>
    <col min="2054" max="2056" width="6.5703125" style="5" bestFit="1" customWidth="1"/>
    <col min="2057" max="2289" width="11.42578125" style="5"/>
    <col min="2290" max="2290" width="18.140625" style="5" customWidth="1"/>
    <col min="2291" max="2291" width="6.140625" style="5" customWidth="1"/>
    <col min="2292" max="2292" width="5.28515625" style="5" customWidth="1"/>
    <col min="2293" max="2294" width="4.85546875" style="5" customWidth="1"/>
    <col min="2295" max="2295" width="1.7109375" style="5" customWidth="1"/>
    <col min="2296" max="2296" width="4.5703125" style="5" customWidth="1"/>
    <col min="2297" max="2297" width="5.5703125" style="5" bestFit="1" customWidth="1"/>
    <col min="2298" max="2300" width="6.5703125" style="5" bestFit="1" customWidth="1"/>
    <col min="2301" max="2301" width="6.28515625" style="5" bestFit="1" customWidth="1"/>
    <col min="2302" max="2302" width="1.5703125" style="5" customWidth="1"/>
    <col min="2303" max="2303" width="4.42578125" style="5" bestFit="1" customWidth="1"/>
    <col min="2304" max="2304" width="5.42578125" style="5" bestFit="1" customWidth="1"/>
    <col min="2305" max="2305" width="1.140625" style="5" customWidth="1"/>
    <col min="2306" max="2309" width="3.7109375" style="5" customWidth="1"/>
    <col min="2310" max="2312" width="6.5703125" style="5" bestFit="1" customWidth="1"/>
    <col min="2313" max="2545" width="11.42578125" style="5"/>
    <col min="2546" max="2546" width="18.140625" style="5" customWidth="1"/>
    <col min="2547" max="2547" width="6.140625" style="5" customWidth="1"/>
    <col min="2548" max="2548" width="5.28515625" style="5" customWidth="1"/>
    <col min="2549" max="2550" width="4.85546875" style="5" customWidth="1"/>
    <col min="2551" max="2551" width="1.7109375" style="5" customWidth="1"/>
    <col min="2552" max="2552" width="4.5703125" style="5" customWidth="1"/>
    <col min="2553" max="2553" width="5.5703125" style="5" bestFit="1" customWidth="1"/>
    <col min="2554" max="2556" width="6.5703125" style="5" bestFit="1" customWidth="1"/>
    <col min="2557" max="2557" width="6.28515625" style="5" bestFit="1" customWidth="1"/>
    <col min="2558" max="2558" width="1.5703125" style="5" customWidth="1"/>
    <col min="2559" max="2559" width="4.42578125" style="5" bestFit="1" customWidth="1"/>
    <col min="2560" max="2560" width="5.42578125" style="5" bestFit="1" customWidth="1"/>
    <col min="2561" max="2561" width="1.140625" style="5" customWidth="1"/>
    <col min="2562" max="2565" width="3.7109375" style="5" customWidth="1"/>
    <col min="2566" max="2568" width="6.5703125" style="5" bestFit="1" customWidth="1"/>
    <col min="2569" max="2801" width="11.42578125" style="5"/>
    <col min="2802" max="2802" width="18.140625" style="5" customWidth="1"/>
    <col min="2803" max="2803" width="6.140625" style="5" customWidth="1"/>
    <col min="2804" max="2804" width="5.28515625" style="5" customWidth="1"/>
    <col min="2805" max="2806" width="4.85546875" style="5" customWidth="1"/>
    <col min="2807" max="2807" width="1.7109375" style="5" customWidth="1"/>
    <col min="2808" max="2808" width="4.5703125" style="5" customWidth="1"/>
    <col min="2809" max="2809" width="5.5703125" style="5" bestFit="1" customWidth="1"/>
    <col min="2810" max="2812" width="6.5703125" style="5" bestFit="1" customWidth="1"/>
    <col min="2813" max="2813" width="6.28515625" style="5" bestFit="1" customWidth="1"/>
    <col min="2814" max="2814" width="1.5703125" style="5" customWidth="1"/>
    <col min="2815" max="2815" width="4.42578125" style="5" bestFit="1" customWidth="1"/>
    <col min="2816" max="2816" width="5.42578125" style="5" bestFit="1" customWidth="1"/>
    <col min="2817" max="2817" width="1.140625" style="5" customWidth="1"/>
    <col min="2818" max="2821" width="3.7109375" style="5" customWidth="1"/>
    <col min="2822" max="2824" width="6.5703125" style="5" bestFit="1" customWidth="1"/>
    <col min="2825" max="3057" width="11.42578125" style="5"/>
    <col min="3058" max="3058" width="18.140625" style="5" customWidth="1"/>
    <col min="3059" max="3059" width="6.140625" style="5" customWidth="1"/>
    <col min="3060" max="3060" width="5.28515625" style="5" customWidth="1"/>
    <col min="3061" max="3062" width="4.85546875" style="5" customWidth="1"/>
    <col min="3063" max="3063" width="1.7109375" style="5" customWidth="1"/>
    <col min="3064" max="3064" width="4.5703125" style="5" customWidth="1"/>
    <col min="3065" max="3065" width="5.5703125" style="5" bestFit="1" customWidth="1"/>
    <col min="3066" max="3068" width="6.5703125" style="5" bestFit="1" customWidth="1"/>
    <col min="3069" max="3069" width="6.28515625" style="5" bestFit="1" customWidth="1"/>
    <col min="3070" max="3070" width="1.5703125" style="5" customWidth="1"/>
    <col min="3071" max="3071" width="4.42578125" style="5" bestFit="1" customWidth="1"/>
    <col min="3072" max="3072" width="5.42578125" style="5" bestFit="1" customWidth="1"/>
    <col min="3073" max="3073" width="1.140625" style="5" customWidth="1"/>
    <col min="3074" max="3077" width="3.7109375" style="5" customWidth="1"/>
    <col min="3078" max="3080" width="6.5703125" style="5" bestFit="1" customWidth="1"/>
    <col min="3081" max="3313" width="11.42578125" style="5"/>
    <col min="3314" max="3314" width="18.140625" style="5" customWidth="1"/>
    <col min="3315" max="3315" width="6.140625" style="5" customWidth="1"/>
    <col min="3316" max="3316" width="5.28515625" style="5" customWidth="1"/>
    <col min="3317" max="3318" width="4.85546875" style="5" customWidth="1"/>
    <col min="3319" max="3319" width="1.7109375" style="5" customWidth="1"/>
    <col min="3320" max="3320" width="4.5703125" style="5" customWidth="1"/>
    <col min="3321" max="3321" width="5.5703125" style="5" bestFit="1" customWidth="1"/>
    <col min="3322" max="3324" width="6.5703125" style="5" bestFit="1" customWidth="1"/>
    <col min="3325" max="3325" width="6.28515625" style="5" bestFit="1" customWidth="1"/>
    <col min="3326" max="3326" width="1.5703125" style="5" customWidth="1"/>
    <col min="3327" max="3327" width="4.42578125" style="5" bestFit="1" customWidth="1"/>
    <col min="3328" max="3328" width="5.42578125" style="5" bestFit="1" customWidth="1"/>
    <col min="3329" max="3329" width="1.140625" style="5" customWidth="1"/>
    <col min="3330" max="3333" width="3.7109375" style="5" customWidth="1"/>
    <col min="3334" max="3336" width="6.5703125" style="5" bestFit="1" customWidth="1"/>
    <col min="3337" max="3569" width="11.42578125" style="5"/>
    <col min="3570" max="3570" width="18.140625" style="5" customWidth="1"/>
    <col min="3571" max="3571" width="6.140625" style="5" customWidth="1"/>
    <col min="3572" max="3572" width="5.28515625" style="5" customWidth="1"/>
    <col min="3573" max="3574" width="4.85546875" style="5" customWidth="1"/>
    <col min="3575" max="3575" width="1.7109375" style="5" customWidth="1"/>
    <col min="3576" max="3576" width="4.5703125" style="5" customWidth="1"/>
    <col min="3577" max="3577" width="5.5703125" style="5" bestFit="1" customWidth="1"/>
    <col min="3578" max="3580" width="6.5703125" style="5" bestFit="1" customWidth="1"/>
    <col min="3581" max="3581" width="6.28515625" style="5" bestFit="1" customWidth="1"/>
    <col min="3582" max="3582" width="1.5703125" style="5" customWidth="1"/>
    <col min="3583" max="3583" width="4.42578125" style="5" bestFit="1" customWidth="1"/>
    <col min="3584" max="3584" width="5.42578125" style="5" bestFit="1" customWidth="1"/>
    <col min="3585" max="3585" width="1.140625" style="5" customWidth="1"/>
    <col min="3586" max="3589" width="3.7109375" style="5" customWidth="1"/>
    <col min="3590" max="3592" width="6.5703125" style="5" bestFit="1" customWidth="1"/>
    <col min="3593" max="3825" width="11.42578125" style="5"/>
    <col min="3826" max="3826" width="18.140625" style="5" customWidth="1"/>
    <col min="3827" max="3827" width="6.140625" style="5" customWidth="1"/>
    <col min="3828" max="3828" width="5.28515625" style="5" customWidth="1"/>
    <col min="3829" max="3830" width="4.85546875" style="5" customWidth="1"/>
    <col min="3831" max="3831" width="1.7109375" style="5" customWidth="1"/>
    <col min="3832" max="3832" width="4.5703125" style="5" customWidth="1"/>
    <col min="3833" max="3833" width="5.5703125" style="5" bestFit="1" customWidth="1"/>
    <col min="3834" max="3836" width="6.5703125" style="5" bestFit="1" customWidth="1"/>
    <col min="3837" max="3837" width="6.28515625" style="5" bestFit="1" customWidth="1"/>
    <col min="3838" max="3838" width="1.5703125" style="5" customWidth="1"/>
    <col min="3839" max="3839" width="4.42578125" style="5" bestFit="1" customWidth="1"/>
    <col min="3840" max="3840" width="5.42578125" style="5" bestFit="1" customWidth="1"/>
    <col min="3841" max="3841" width="1.140625" style="5" customWidth="1"/>
    <col min="3842" max="3845" width="3.7109375" style="5" customWidth="1"/>
    <col min="3846" max="3848" width="6.5703125" style="5" bestFit="1" customWidth="1"/>
    <col min="3849" max="4081" width="11.42578125" style="5"/>
    <col min="4082" max="4082" width="18.140625" style="5" customWidth="1"/>
    <col min="4083" max="4083" width="6.140625" style="5" customWidth="1"/>
    <col min="4084" max="4084" width="5.28515625" style="5" customWidth="1"/>
    <col min="4085" max="4086" width="4.85546875" style="5" customWidth="1"/>
    <col min="4087" max="4087" width="1.7109375" style="5" customWidth="1"/>
    <col min="4088" max="4088" width="4.5703125" style="5" customWidth="1"/>
    <col min="4089" max="4089" width="5.5703125" style="5" bestFit="1" customWidth="1"/>
    <col min="4090" max="4092" width="6.5703125" style="5" bestFit="1" customWidth="1"/>
    <col min="4093" max="4093" width="6.28515625" style="5" bestFit="1" customWidth="1"/>
    <col min="4094" max="4094" width="1.5703125" style="5" customWidth="1"/>
    <col min="4095" max="4095" width="4.42578125" style="5" bestFit="1" customWidth="1"/>
    <col min="4096" max="4096" width="5.42578125" style="5" bestFit="1" customWidth="1"/>
    <col min="4097" max="4097" width="1.140625" style="5" customWidth="1"/>
    <col min="4098" max="4101" width="3.7109375" style="5" customWidth="1"/>
    <col min="4102" max="4104" width="6.5703125" style="5" bestFit="1" customWidth="1"/>
    <col min="4105" max="4337" width="11.42578125" style="5"/>
    <col min="4338" max="4338" width="18.140625" style="5" customWidth="1"/>
    <col min="4339" max="4339" width="6.140625" style="5" customWidth="1"/>
    <col min="4340" max="4340" width="5.28515625" style="5" customWidth="1"/>
    <col min="4341" max="4342" width="4.85546875" style="5" customWidth="1"/>
    <col min="4343" max="4343" width="1.7109375" style="5" customWidth="1"/>
    <col min="4344" max="4344" width="4.5703125" style="5" customWidth="1"/>
    <col min="4345" max="4345" width="5.5703125" style="5" bestFit="1" customWidth="1"/>
    <col min="4346" max="4348" width="6.5703125" style="5" bestFit="1" customWidth="1"/>
    <col min="4349" max="4349" width="6.28515625" style="5" bestFit="1" customWidth="1"/>
    <col min="4350" max="4350" width="1.5703125" style="5" customWidth="1"/>
    <col min="4351" max="4351" width="4.42578125" style="5" bestFit="1" customWidth="1"/>
    <col min="4352" max="4352" width="5.42578125" style="5" bestFit="1" customWidth="1"/>
    <col min="4353" max="4353" width="1.140625" style="5" customWidth="1"/>
    <col min="4354" max="4357" width="3.7109375" style="5" customWidth="1"/>
    <col min="4358" max="4360" width="6.5703125" style="5" bestFit="1" customWidth="1"/>
    <col min="4361" max="4593" width="11.42578125" style="5"/>
    <col min="4594" max="4594" width="18.140625" style="5" customWidth="1"/>
    <col min="4595" max="4595" width="6.140625" style="5" customWidth="1"/>
    <col min="4596" max="4596" width="5.28515625" style="5" customWidth="1"/>
    <col min="4597" max="4598" width="4.85546875" style="5" customWidth="1"/>
    <col min="4599" max="4599" width="1.7109375" style="5" customWidth="1"/>
    <col min="4600" max="4600" width="4.5703125" style="5" customWidth="1"/>
    <col min="4601" max="4601" width="5.5703125" style="5" bestFit="1" customWidth="1"/>
    <col min="4602" max="4604" width="6.5703125" style="5" bestFit="1" customWidth="1"/>
    <col min="4605" max="4605" width="6.28515625" style="5" bestFit="1" customWidth="1"/>
    <col min="4606" max="4606" width="1.5703125" style="5" customWidth="1"/>
    <col min="4607" max="4607" width="4.42578125" style="5" bestFit="1" customWidth="1"/>
    <col min="4608" max="4608" width="5.42578125" style="5" bestFit="1" customWidth="1"/>
    <col min="4609" max="4609" width="1.140625" style="5" customWidth="1"/>
    <col min="4610" max="4613" width="3.7109375" style="5" customWidth="1"/>
    <col min="4614" max="4616" width="6.5703125" style="5" bestFit="1" customWidth="1"/>
    <col min="4617" max="4849" width="11.42578125" style="5"/>
    <col min="4850" max="4850" width="18.140625" style="5" customWidth="1"/>
    <col min="4851" max="4851" width="6.140625" style="5" customWidth="1"/>
    <col min="4852" max="4852" width="5.28515625" style="5" customWidth="1"/>
    <col min="4853" max="4854" width="4.85546875" style="5" customWidth="1"/>
    <col min="4855" max="4855" width="1.7109375" style="5" customWidth="1"/>
    <col min="4856" max="4856" width="4.5703125" style="5" customWidth="1"/>
    <col min="4857" max="4857" width="5.5703125" style="5" bestFit="1" customWidth="1"/>
    <col min="4858" max="4860" width="6.5703125" style="5" bestFit="1" customWidth="1"/>
    <col min="4861" max="4861" width="6.28515625" style="5" bestFit="1" customWidth="1"/>
    <col min="4862" max="4862" width="1.5703125" style="5" customWidth="1"/>
    <col min="4863" max="4863" width="4.42578125" style="5" bestFit="1" customWidth="1"/>
    <col min="4864" max="4864" width="5.42578125" style="5" bestFit="1" customWidth="1"/>
    <col min="4865" max="4865" width="1.140625" style="5" customWidth="1"/>
    <col min="4866" max="4869" width="3.7109375" style="5" customWidth="1"/>
    <col min="4870" max="4872" width="6.5703125" style="5" bestFit="1" customWidth="1"/>
    <col min="4873" max="5105" width="11.42578125" style="5"/>
    <col min="5106" max="5106" width="18.140625" style="5" customWidth="1"/>
    <col min="5107" max="5107" width="6.140625" style="5" customWidth="1"/>
    <col min="5108" max="5108" width="5.28515625" style="5" customWidth="1"/>
    <col min="5109" max="5110" width="4.85546875" style="5" customWidth="1"/>
    <col min="5111" max="5111" width="1.7109375" style="5" customWidth="1"/>
    <col min="5112" max="5112" width="4.5703125" style="5" customWidth="1"/>
    <col min="5113" max="5113" width="5.5703125" style="5" bestFit="1" customWidth="1"/>
    <col min="5114" max="5116" width="6.5703125" style="5" bestFit="1" customWidth="1"/>
    <col min="5117" max="5117" width="6.28515625" style="5" bestFit="1" customWidth="1"/>
    <col min="5118" max="5118" width="1.5703125" style="5" customWidth="1"/>
    <col min="5119" max="5119" width="4.42578125" style="5" bestFit="1" customWidth="1"/>
    <col min="5120" max="5120" width="5.42578125" style="5" bestFit="1" customWidth="1"/>
    <col min="5121" max="5121" width="1.140625" style="5" customWidth="1"/>
    <col min="5122" max="5125" width="3.7109375" style="5" customWidth="1"/>
    <col min="5126" max="5128" width="6.5703125" style="5" bestFit="1" customWidth="1"/>
    <col min="5129" max="5361" width="11.42578125" style="5"/>
    <col min="5362" max="5362" width="18.140625" style="5" customWidth="1"/>
    <col min="5363" max="5363" width="6.140625" style="5" customWidth="1"/>
    <col min="5364" max="5364" width="5.28515625" style="5" customWidth="1"/>
    <col min="5365" max="5366" width="4.85546875" style="5" customWidth="1"/>
    <col min="5367" max="5367" width="1.7109375" style="5" customWidth="1"/>
    <col min="5368" max="5368" width="4.5703125" style="5" customWidth="1"/>
    <col min="5369" max="5369" width="5.5703125" style="5" bestFit="1" customWidth="1"/>
    <col min="5370" max="5372" width="6.5703125" style="5" bestFit="1" customWidth="1"/>
    <col min="5373" max="5373" width="6.28515625" style="5" bestFit="1" customWidth="1"/>
    <col min="5374" max="5374" width="1.5703125" style="5" customWidth="1"/>
    <col min="5375" max="5375" width="4.42578125" style="5" bestFit="1" customWidth="1"/>
    <col min="5376" max="5376" width="5.42578125" style="5" bestFit="1" customWidth="1"/>
    <col min="5377" max="5377" width="1.140625" style="5" customWidth="1"/>
    <col min="5378" max="5381" width="3.7109375" style="5" customWidth="1"/>
    <col min="5382" max="5384" width="6.5703125" style="5" bestFit="1" customWidth="1"/>
    <col min="5385" max="5617" width="11.42578125" style="5"/>
    <col min="5618" max="5618" width="18.140625" style="5" customWidth="1"/>
    <col min="5619" max="5619" width="6.140625" style="5" customWidth="1"/>
    <col min="5620" max="5620" width="5.28515625" style="5" customWidth="1"/>
    <col min="5621" max="5622" width="4.85546875" style="5" customWidth="1"/>
    <col min="5623" max="5623" width="1.7109375" style="5" customWidth="1"/>
    <col min="5624" max="5624" width="4.5703125" style="5" customWidth="1"/>
    <col min="5625" max="5625" width="5.5703125" style="5" bestFit="1" customWidth="1"/>
    <col min="5626" max="5628" width="6.5703125" style="5" bestFit="1" customWidth="1"/>
    <col min="5629" max="5629" width="6.28515625" style="5" bestFit="1" customWidth="1"/>
    <col min="5630" max="5630" width="1.5703125" style="5" customWidth="1"/>
    <col min="5631" max="5631" width="4.42578125" style="5" bestFit="1" customWidth="1"/>
    <col min="5632" max="5632" width="5.42578125" style="5" bestFit="1" customWidth="1"/>
    <col min="5633" max="5633" width="1.140625" style="5" customWidth="1"/>
    <col min="5634" max="5637" width="3.7109375" style="5" customWidth="1"/>
    <col min="5638" max="5640" width="6.5703125" style="5" bestFit="1" customWidth="1"/>
    <col min="5641" max="5873" width="11.42578125" style="5"/>
    <col min="5874" max="5874" width="18.140625" style="5" customWidth="1"/>
    <col min="5875" max="5875" width="6.140625" style="5" customWidth="1"/>
    <col min="5876" max="5876" width="5.28515625" style="5" customWidth="1"/>
    <col min="5877" max="5878" width="4.85546875" style="5" customWidth="1"/>
    <col min="5879" max="5879" width="1.7109375" style="5" customWidth="1"/>
    <col min="5880" max="5880" width="4.5703125" style="5" customWidth="1"/>
    <col min="5881" max="5881" width="5.5703125" style="5" bestFit="1" customWidth="1"/>
    <col min="5882" max="5884" width="6.5703125" style="5" bestFit="1" customWidth="1"/>
    <col min="5885" max="5885" width="6.28515625" style="5" bestFit="1" customWidth="1"/>
    <col min="5886" max="5886" width="1.5703125" style="5" customWidth="1"/>
    <col min="5887" max="5887" width="4.42578125" style="5" bestFit="1" customWidth="1"/>
    <col min="5888" max="5888" width="5.42578125" style="5" bestFit="1" customWidth="1"/>
    <col min="5889" max="5889" width="1.140625" style="5" customWidth="1"/>
    <col min="5890" max="5893" width="3.7109375" style="5" customWidth="1"/>
    <col min="5894" max="5896" width="6.5703125" style="5" bestFit="1" customWidth="1"/>
    <col min="5897" max="6129" width="11.42578125" style="5"/>
    <col min="6130" max="6130" width="18.140625" style="5" customWidth="1"/>
    <col min="6131" max="6131" width="6.140625" style="5" customWidth="1"/>
    <col min="6132" max="6132" width="5.28515625" style="5" customWidth="1"/>
    <col min="6133" max="6134" width="4.85546875" style="5" customWidth="1"/>
    <col min="6135" max="6135" width="1.7109375" style="5" customWidth="1"/>
    <col min="6136" max="6136" width="4.5703125" style="5" customWidth="1"/>
    <col min="6137" max="6137" width="5.5703125" style="5" bestFit="1" customWidth="1"/>
    <col min="6138" max="6140" width="6.5703125" style="5" bestFit="1" customWidth="1"/>
    <col min="6141" max="6141" width="6.28515625" style="5" bestFit="1" customWidth="1"/>
    <col min="6142" max="6142" width="1.5703125" style="5" customWidth="1"/>
    <col min="6143" max="6143" width="4.42578125" style="5" bestFit="1" customWidth="1"/>
    <col min="6144" max="6144" width="5.42578125" style="5" bestFit="1" customWidth="1"/>
    <col min="6145" max="6145" width="1.140625" style="5" customWidth="1"/>
    <col min="6146" max="6149" width="3.7109375" style="5" customWidth="1"/>
    <col min="6150" max="6152" width="6.5703125" style="5" bestFit="1" customWidth="1"/>
    <col min="6153" max="6385" width="11.42578125" style="5"/>
    <col min="6386" max="6386" width="18.140625" style="5" customWidth="1"/>
    <col min="6387" max="6387" width="6.140625" style="5" customWidth="1"/>
    <col min="6388" max="6388" width="5.28515625" style="5" customWidth="1"/>
    <col min="6389" max="6390" width="4.85546875" style="5" customWidth="1"/>
    <col min="6391" max="6391" width="1.7109375" style="5" customWidth="1"/>
    <col min="6392" max="6392" width="4.5703125" style="5" customWidth="1"/>
    <col min="6393" max="6393" width="5.5703125" style="5" bestFit="1" customWidth="1"/>
    <col min="6394" max="6396" width="6.5703125" style="5" bestFit="1" customWidth="1"/>
    <col min="6397" max="6397" width="6.28515625" style="5" bestFit="1" customWidth="1"/>
    <col min="6398" max="6398" width="1.5703125" style="5" customWidth="1"/>
    <col min="6399" max="6399" width="4.42578125" style="5" bestFit="1" customWidth="1"/>
    <col min="6400" max="6400" width="5.42578125" style="5" bestFit="1" customWidth="1"/>
    <col min="6401" max="6401" width="1.140625" style="5" customWidth="1"/>
    <col min="6402" max="6405" width="3.7109375" style="5" customWidth="1"/>
    <col min="6406" max="6408" width="6.5703125" style="5" bestFit="1" customWidth="1"/>
    <col min="6409" max="6641" width="11.42578125" style="5"/>
    <col min="6642" max="6642" width="18.140625" style="5" customWidth="1"/>
    <col min="6643" max="6643" width="6.140625" style="5" customWidth="1"/>
    <col min="6644" max="6644" width="5.28515625" style="5" customWidth="1"/>
    <col min="6645" max="6646" width="4.85546875" style="5" customWidth="1"/>
    <col min="6647" max="6647" width="1.7109375" style="5" customWidth="1"/>
    <col min="6648" max="6648" width="4.5703125" style="5" customWidth="1"/>
    <col min="6649" max="6649" width="5.5703125" style="5" bestFit="1" customWidth="1"/>
    <col min="6650" max="6652" width="6.5703125" style="5" bestFit="1" customWidth="1"/>
    <col min="6653" max="6653" width="6.28515625" style="5" bestFit="1" customWidth="1"/>
    <col min="6654" max="6654" width="1.5703125" style="5" customWidth="1"/>
    <col min="6655" max="6655" width="4.42578125" style="5" bestFit="1" customWidth="1"/>
    <col min="6656" max="6656" width="5.42578125" style="5" bestFit="1" customWidth="1"/>
    <col min="6657" max="6657" width="1.140625" style="5" customWidth="1"/>
    <col min="6658" max="6661" width="3.7109375" style="5" customWidth="1"/>
    <col min="6662" max="6664" width="6.5703125" style="5" bestFit="1" customWidth="1"/>
    <col min="6665" max="6897" width="11.42578125" style="5"/>
    <col min="6898" max="6898" width="18.140625" style="5" customWidth="1"/>
    <col min="6899" max="6899" width="6.140625" style="5" customWidth="1"/>
    <col min="6900" max="6900" width="5.28515625" style="5" customWidth="1"/>
    <col min="6901" max="6902" width="4.85546875" style="5" customWidth="1"/>
    <col min="6903" max="6903" width="1.7109375" style="5" customWidth="1"/>
    <col min="6904" max="6904" width="4.5703125" style="5" customWidth="1"/>
    <col min="6905" max="6905" width="5.5703125" style="5" bestFit="1" customWidth="1"/>
    <col min="6906" max="6908" width="6.5703125" style="5" bestFit="1" customWidth="1"/>
    <col min="6909" max="6909" width="6.28515625" style="5" bestFit="1" customWidth="1"/>
    <col min="6910" max="6910" width="1.5703125" style="5" customWidth="1"/>
    <col min="6911" max="6911" width="4.42578125" style="5" bestFit="1" customWidth="1"/>
    <col min="6912" max="6912" width="5.42578125" style="5" bestFit="1" customWidth="1"/>
    <col min="6913" max="6913" width="1.140625" style="5" customWidth="1"/>
    <col min="6914" max="6917" width="3.7109375" style="5" customWidth="1"/>
    <col min="6918" max="6920" width="6.5703125" style="5" bestFit="1" customWidth="1"/>
    <col min="6921" max="7153" width="11.42578125" style="5"/>
    <col min="7154" max="7154" width="18.140625" style="5" customWidth="1"/>
    <col min="7155" max="7155" width="6.140625" style="5" customWidth="1"/>
    <col min="7156" max="7156" width="5.28515625" style="5" customWidth="1"/>
    <col min="7157" max="7158" width="4.85546875" style="5" customWidth="1"/>
    <col min="7159" max="7159" width="1.7109375" style="5" customWidth="1"/>
    <col min="7160" max="7160" width="4.5703125" style="5" customWidth="1"/>
    <col min="7161" max="7161" width="5.5703125" style="5" bestFit="1" customWidth="1"/>
    <col min="7162" max="7164" width="6.5703125" style="5" bestFit="1" customWidth="1"/>
    <col min="7165" max="7165" width="6.28515625" style="5" bestFit="1" customWidth="1"/>
    <col min="7166" max="7166" width="1.5703125" style="5" customWidth="1"/>
    <col min="7167" max="7167" width="4.42578125" style="5" bestFit="1" customWidth="1"/>
    <col min="7168" max="7168" width="5.42578125" style="5" bestFit="1" customWidth="1"/>
    <col min="7169" max="7169" width="1.140625" style="5" customWidth="1"/>
    <col min="7170" max="7173" width="3.7109375" style="5" customWidth="1"/>
    <col min="7174" max="7176" width="6.5703125" style="5" bestFit="1" customWidth="1"/>
    <col min="7177" max="7409" width="11.42578125" style="5"/>
    <col min="7410" max="7410" width="18.140625" style="5" customWidth="1"/>
    <col min="7411" max="7411" width="6.140625" style="5" customWidth="1"/>
    <col min="7412" max="7412" width="5.28515625" style="5" customWidth="1"/>
    <col min="7413" max="7414" width="4.85546875" style="5" customWidth="1"/>
    <col min="7415" max="7415" width="1.7109375" style="5" customWidth="1"/>
    <col min="7416" max="7416" width="4.5703125" style="5" customWidth="1"/>
    <col min="7417" max="7417" width="5.5703125" style="5" bestFit="1" customWidth="1"/>
    <col min="7418" max="7420" width="6.5703125" style="5" bestFit="1" customWidth="1"/>
    <col min="7421" max="7421" width="6.28515625" style="5" bestFit="1" customWidth="1"/>
    <col min="7422" max="7422" width="1.5703125" style="5" customWidth="1"/>
    <col min="7423" max="7423" width="4.42578125" style="5" bestFit="1" customWidth="1"/>
    <col min="7424" max="7424" width="5.42578125" style="5" bestFit="1" customWidth="1"/>
    <col min="7425" max="7425" width="1.140625" style="5" customWidth="1"/>
    <col min="7426" max="7429" width="3.7109375" style="5" customWidth="1"/>
    <col min="7430" max="7432" width="6.5703125" style="5" bestFit="1" customWidth="1"/>
    <col min="7433" max="7665" width="11.42578125" style="5"/>
    <col min="7666" max="7666" width="18.140625" style="5" customWidth="1"/>
    <col min="7667" max="7667" width="6.140625" style="5" customWidth="1"/>
    <col min="7668" max="7668" width="5.28515625" style="5" customWidth="1"/>
    <col min="7669" max="7670" width="4.85546875" style="5" customWidth="1"/>
    <col min="7671" max="7671" width="1.7109375" style="5" customWidth="1"/>
    <col min="7672" max="7672" width="4.5703125" style="5" customWidth="1"/>
    <col min="7673" max="7673" width="5.5703125" style="5" bestFit="1" customWidth="1"/>
    <col min="7674" max="7676" width="6.5703125" style="5" bestFit="1" customWidth="1"/>
    <col min="7677" max="7677" width="6.28515625" style="5" bestFit="1" customWidth="1"/>
    <col min="7678" max="7678" width="1.5703125" style="5" customWidth="1"/>
    <col min="7679" max="7679" width="4.42578125" style="5" bestFit="1" customWidth="1"/>
    <col min="7680" max="7680" width="5.42578125" style="5" bestFit="1" customWidth="1"/>
    <col min="7681" max="7681" width="1.140625" style="5" customWidth="1"/>
    <col min="7682" max="7685" width="3.7109375" style="5" customWidth="1"/>
    <col min="7686" max="7688" width="6.5703125" style="5" bestFit="1" customWidth="1"/>
    <col min="7689" max="7921" width="11.42578125" style="5"/>
    <col min="7922" max="7922" width="18.140625" style="5" customWidth="1"/>
    <col min="7923" max="7923" width="6.140625" style="5" customWidth="1"/>
    <col min="7924" max="7924" width="5.28515625" style="5" customWidth="1"/>
    <col min="7925" max="7926" width="4.85546875" style="5" customWidth="1"/>
    <col min="7927" max="7927" width="1.7109375" style="5" customWidth="1"/>
    <col min="7928" max="7928" width="4.5703125" style="5" customWidth="1"/>
    <col min="7929" max="7929" width="5.5703125" style="5" bestFit="1" customWidth="1"/>
    <col min="7930" max="7932" width="6.5703125" style="5" bestFit="1" customWidth="1"/>
    <col min="7933" max="7933" width="6.28515625" style="5" bestFit="1" customWidth="1"/>
    <col min="7934" max="7934" width="1.5703125" style="5" customWidth="1"/>
    <col min="7935" max="7935" width="4.42578125" style="5" bestFit="1" customWidth="1"/>
    <col min="7936" max="7936" width="5.42578125" style="5" bestFit="1" customWidth="1"/>
    <col min="7937" max="7937" width="1.140625" style="5" customWidth="1"/>
    <col min="7938" max="7941" width="3.7109375" style="5" customWidth="1"/>
    <col min="7942" max="7944" width="6.5703125" style="5" bestFit="1" customWidth="1"/>
    <col min="7945" max="8177" width="11.42578125" style="5"/>
    <col min="8178" max="8178" width="18.140625" style="5" customWidth="1"/>
    <col min="8179" max="8179" width="6.140625" style="5" customWidth="1"/>
    <col min="8180" max="8180" width="5.28515625" style="5" customWidth="1"/>
    <col min="8181" max="8182" width="4.85546875" style="5" customWidth="1"/>
    <col min="8183" max="8183" width="1.7109375" style="5" customWidth="1"/>
    <col min="8184" max="8184" width="4.5703125" style="5" customWidth="1"/>
    <col min="8185" max="8185" width="5.5703125" style="5" bestFit="1" customWidth="1"/>
    <col min="8186" max="8188" width="6.5703125" style="5" bestFit="1" customWidth="1"/>
    <col min="8189" max="8189" width="6.28515625" style="5" bestFit="1" customWidth="1"/>
    <col min="8190" max="8190" width="1.5703125" style="5" customWidth="1"/>
    <col min="8191" max="8191" width="4.42578125" style="5" bestFit="1" customWidth="1"/>
    <col min="8192" max="8192" width="5.42578125" style="5" bestFit="1" customWidth="1"/>
    <col min="8193" max="8193" width="1.140625" style="5" customWidth="1"/>
    <col min="8194" max="8197" width="3.7109375" style="5" customWidth="1"/>
    <col min="8198" max="8200" width="6.5703125" style="5" bestFit="1" customWidth="1"/>
    <col min="8201" max="8433" width="11.42578125" style="5"/>
    <col min="8434" max="8434" width="18.140625" style="5" customWidth="1"/>
    <col min="8435" max="8435" width="6.140625" style="5" customWidth="1"/>
    <col min="8436" max="8436" width="5.28515625" style="5" customWidth="1"/>
    <col min="8437" max="8438" width="4.85546875" style="5" customWidth="1"/>
    <col min="8439" max="8439" width="1.7109375" style="5" customWidth="1"/>
    <col min="8440" max="8440" width="4.5703125" style="5" customWidth="1"/>
    <col min="8441" max="8441" width="5.5703125" style="5" bestFit="1" customWidth="1"/>
    <col min="8442" max="8444" width="6.5703125" style="5" bestFit="1" customWidth="1"/>
    <col min="8445" max="8445" width="6.28515625" style="5" bestFit="1" customWidth="1"/>
    <col min="8446" max="8446" width="1.5703125" style="5" customWidth="1"/>
    <col min="8447" max="8447" width="4.42578125" style="5" bestFit="1" customWidth="1"/>
    <col min="8448" max="8448" width="5.42578125" style="5" bestFit="1" customWidth="1"/>
    <col min="8449" max="8449" width="1.140625" style="5" customWidth="1"/>
    <col min="8450" max="8453" width="3.7109375" style="5" customWidth="1"/>
    <col min="8454" max="8456" width="6.5703125" style="5" bestFit="1" customWidth="1"/>
    <col min="8457" max="8689" width="11.42578125" style="5"/>
    <col min="8690" max="8690" width="18.140625" style="5" customWidth="1"/>
    <col min="8691" max="8691" width="6.140625" style="5" customWidth="1"/>
    <col min="8692" max="8692" width="5.28515625" style="5" customWidth="1"/>
    <col min="8693" max="8694" width="4.85546875" style="5" customWidth="1"/>
    <col min="8695" max="8695" width="1.7109375" style="5" customWidth="1"/>
    <col min="8696" max="8696" width="4.5703125" style="5" customWidth="1"/>
    <col min="8697" max="8697" width="5.5703125" style="5" bestFit="1" customWidth="1"/>
    <col min="8698" max="8700" width="6.5703125" style="5" bestFit="1" customWidth="1"/>
    <col min="8701" max="8701" width="6.28515625" style="5" bestFit="1" customWidth="1"/>
    <col min="8702" max="8702" width="1.5703125" style="5" customWidth="1"/>
    <col min="8703" max="8703" width="4.42578125" style="5" bestFit="1" customWidth="1"/>
    <col min="8704" max="8704" width="5.42578125" style="5" bestFit="1" customWidth="1"/>
    <col min="8705" max="8705" width="1.140625" style="5" customWidth="1"/>
    <col min="8706" max="8709" width="3.7109375" style="5" customWidth="1"/>
    <col min="8710" max="8712" width="6.5703125" style="5" bestFit="1" customWidth="1"/>
    <col min="8713" max="8945" width="11.42578125" style="5"/>
    <col min="8946" max="8946" width="18.140625" style="5" customWidth="1"/>
    <col min="8947" max="8947" width="6.140625" style="5" customWidth="1"/>
    <col min="8948" max="8948" width="5.28515625" style="5" customWidth="1"/>
    <col min="8949" max="8950" width="4.85546875" style="5" customWidth="1"/>
    <col min="8951" max="8951" width="1.7109375" style="5" customWidth="1"/>
    <col min="8952" max="8952" width="4.5703125" style="5" customWidth="1"/>
    <col min="8953" max="8953" width="5.5703125" style="5" bestFit="1" customWidth="1"/>
    <col min="8954" max="8956" width="6.5703125" style="5" bestFit="1" customWidth="1"/>
    <col min="8957" max="8957" width="6.28515625" style="5" bestFit="1" customWidth="1"/>
    <col min="8958" max="8958" width="1.5703125" style="5" customWidth="1"/>
    <col min="8959" max="8959" width="4.42578125" style="5" bestFit="1" customWidth="1"/>
    <col min="8960" max="8960" width="5.42578125" style="5" bestFit="1" customWidth="1"/>
    <col min="8961" max="8961" width="1.140625" style="5" customWidth="1"/>
    <col min="8962" max="8965" width="3.7109375" style="5" customWidth="1"/>
    <col min="8966" max="8968" width="6.5703125" style="5" bestFit="1" customWidth="1"/>
    <col min="8969" max="9201" width="11.42578125" style="5"/>
    <col min="9202" max="9202" width="18.140625" style="5" customWidth="1"/>
    <col min="9203" max="9203" width="6.140625" style="5" customWidth="1"/>
    <col min="9204" max="9204" width="5.28515625" style="5" customWidth="1"/>
    <col min="9205" max="9206" width="4.85546875" style="5" customWidth="1"/>
    <col min="9207" max="9207" width="1.7109375" style="5" customWidth="1"/>
    <col min="9208" max="9208" width="4.5703125" style="5" customWidth="1"/>
    <col min="9209" max="9209" width="5.5703125" style="5" bestFit="1" customWidth="1"/>
    <col min="9210" max="9212" width="6.5703125" style="5" bestFit="1" customWidth="1"/>
    <col min="9213" max="9213" width="6.28515625" style="5" bestFit="1" customWidth="1"/>
    <col min="9214" max="9214" width="1.5703125" style="5" customWidth="1"/>
    <col min="9215" max="9215" width="4.42578125" style="5" bestFit="1" customWidth="1"/>
    <col min="9216" max="9216" width="5.42578125" style="5" bestFit="1" customWidth="1"/>
    <col min="9217" max="9217" width="1.140625" style="5" customWidth="1"/>
    <col min="9218" max="9221" width="3.7109375" style="5" customWidth="1"/>
    <col min="9222" max="9224" width="6.5703125" style="5" bestFit="1" customWidth="1"/>
    <col min="9225" max="9457" width="11.42578125" style="5"/>
    <col min="9458" max="9458" width="18.140625" style="5" customWidth="1"/>
    <col min="9459" max="9459" width="6.140625" style="5" customWidth="1"/>
    <col min="9460" max="9460" width="5.28515625" style="5" customWidth="1"/>
    <col min="9461" max="9462" width="4.85546875" style="5" customWidth="1"/>
    <col min="9463" max="9463" width="1.7109375" style="5" customWidth="1"/>
    <col min="9464" max="9464" width="4.5703125" style="5" customWidth="1"/>
    <col min="9465" max="9465" width="5.5703125" style="5" bestFit="1" customWidth="1"/>
    <col min="9466" max="9468" width="6.5703125" style="5" bestFit="1" customWidth="1"/>
    <col min="9469" max="9469" width="6.28515625" style="5" bestFit="1" customWidth="1"/>
    <col min="9470" max="9470" width="1.5703125" style="5" customWidth="1"/>
    <col min="9471" max="9471" width="4.42578125" style="5" bestFit="1" customWidth="1"/>
    <col min="9472" max="9472" width="5.42578125" style="5" bestFit="1" customWidth="1"/>
    <col min="9473" max="9473" width="1.140625" style="5" customWidth="1"/>
    <col min="9474" max="9477" width="3.7109375" style="5" customWidth="1"/>
    <col min="9478" max="9480" width="6.5703125" style="5" bestFit="1" customWidth="1"/>
    <col min="9481" max="9713" width="11.42578125" style="5"/>
    <col min="9714" max="9714" width="18.140625" style="5" customWidth="1"/>
    <col min="9715" max="9715" width="6.140625" style="5" customWidth="1"/>
    <col min="9716" max="9716" width="5.28515625" style="5" customWidth="1"/>
    <col min="9717" max="9718" width="4.85546875" style="5" customWidth="1"/>
    <col min="9719" max="9719" width="1.7109375" style="5" customWidth="1"/>
    <col min="9720" max="9720" width="4.5703125" style="5" customWidth="1"/>
    <col min="9721" max="9721" width="5.5703125" style="5" bestFit="1" customWidth="1"/>
    <col min="9722" max="9724" width="6.5703125" style="5" bestFit="1" customWidth="1"/>
    <col min="9725" max="9725" width="6.28515625" style="5" bestFit="1" customWidth="1"/>
    <col min="9726" max="9726" width="1.5703125" style="5" customWidth="1"/>
    <col min="9727" max="9727" width="4.42578125" style="5" bestFit="1" customWidth="1"/>
    <col min="9728" max="9728" width="5.42578125" style="5" bestFit="1" customWidth="1"/>
    <col min="9729" max="9729" width="1.140625" style="5" customWidth="1"/>
    <col min="9730" max="9733" width="3.7109375" style="5" customWidth="1"/>
    <col min="9734" max="9736" width="6.5703125" style="5" bestFit="1" customWidth="1"/>
    <col min="9737" max="9969" width="11.42578125" style="5"/>
    <col min="9970" max="9970" width="18.140625" style="5" customWidth="1"/>
    <col min="9971" max="9971" width="6.140625" style="5" customWidth="1"/>
    <col min="9972" max="9972" width="5.28515625" style="5" customWidth="1"/>
    <col min="9973" max="9974" width="4.85546875" style="5" customWidth="1"/>
    <col min="9975" max="9975" width="1.7109375" style="5" customWidth="1"/>
    <col min="9976" max="9976" width="4.5703125" style="5" customWidth="1"/>
    <col min="9977" max="9977" width="5.5703125" style="5" bestFit="1" customWidth="1"/>
    <col min="9978" max="9980" width="6.5703125" style="5" bestFit="1" customWidth="1"/>
    <col min="9981" max="9981" width="6.28515625" style="5" bestFit="1" customWidth="1"/>
    <col min="9982" max="9982" width="1.5703125" style="5" customWidth="1"/>
    <col min="9983" max="9983" width="4.42578125" style="5" bestFit="1" customWidth="1"/>
    <col min="9984" max="9984" width="5.42578125" style="5" bestFit="1" customWidth="1"/>
    <col min="9985" max="9985" width="1.140625" style="5" customWidth="1"/>
    <col min="9986" max="9989" width="3.7109375" style="5" customWidth="1"/>
    <col min="9990" max="9992" width="6.5703125" style="5" bestFit="1" customWidth="1"/>
    <col min="9993" max="10225" width="11.42578125" style="5"/>
    <col min="10226" max="10226" width="18.140625" style="5" customWidth="1"/>
    <col min="10227" max="10227" width="6.140625" style="5" customWidth="1"/>
    <col min="10228" max="10228" width="5.28515625" style="5" customWidth="1"/>
    <col min="10229" max="10230" width="4.85546875" style="5" customWidth="1"/>
    <col min="10231" max="10231" width="1.7109375" style="5" customWidth="1"/>
    <col min="10232" max="10232" width="4.5703125" style="5" customWidth="1"/>
    <col min="10233" max="10233" width="5.5703125" style="5" bestFit="1" customWidth="1"/>
    <col min="10234" max="10236" width="6.5703125" style="5" bestFit="1" customWidth="1"/>
    <col min="10237" max="10237" width="6.28515625" style="5" bestFit="1" customWidth="1"/>
    <col min="10238" max="10238" width="1.5703125" style="5" customWidth="1"/>
    <col min="10239" max="10239" width="4.42578125" style="5" bestFit="1" customWidth="1"/>
    <col min="10240" max="10240" width="5.42578125" style="5" bestFit="1" customWidth="1"/>
    <col min="10241" max="10241" width="1.140625" style="5" customWidth="1"/>
    <col min="10242" max="10245" width="3.7109375" style="5" customWidth="1"/>
    <col min="10246" max="10248" width="6.5703125" style="5" bestFit="1" customWidth="1"/>
    <col min="10249" max="10481" width="11.42578125" style="5"/>
    <col min="10482" max="10482" width="18.140625" style="5" customWidth="1"/>
    <col min="10483" max="10483" width="6.140625" style="5" customWidth="1"/>
    <col min="10484" max="10484" width="5.28515625" style="5" customWidth="1"/>
    <col min="10485" max="10486" width="4.85546875" style="5" customWidth="1"/>
    <col min="10487" max="10487" width="1.7109375" style="5" customWidth="1"/>
    <col min="10488" max="10488" width="4.5703125" style="5" customWidth="1"/>
    <col min="10489" max="10489" width="5.5703125" style="5" bestFit="1" customWidth="1"/>
    <col min="10490" max="10492" width="6.5703125" style="5" bestFit="1" customWidth="1"/>
    <col min="10493" max="10493" width="6.28515625" style="5" bestFit="1" customWidth="1"/>
    <col min="10494" max="10494" width="1.5703125" style="5" customWidth="1"/>
    <col min="10495" max="10495" width="4.42578125" style="5" bestFit="1" customWidth="1"/>
    <col min="10496" max="10496" width="5.42578125" style="5" bestFit="1" customWidth="1"/>
    <col min="10497" max="10497" width="1.140625" style="5" customWidth="1"/>
    <col min="10498" max="10501" width="3.7109375" style="5" customWidth="1"/>
    <col min="10502" max="10504" width="6.5703125" style="5" bestFit="1" customWidth="1"/>
    <col min="10505" max="10737" width="11.42578125" style="5"/>
    <col min="10738" max="10738" width="18.140625" style="5" customWidth="1"/>
    <col min="10739" max="10739" width="6.140625" style="5" customWidth="1"/>
    <col min="10740" max="10740" width="5.28515625" style="5" customWidth="1"/>
    <col min="10741" max="10742" width="4.85546875" style="5" customWidth="1"/>
    <col min="10743" max="10743" width="1.7109375" style="5" customWidth="1"/>
    <col min="10744" max="10744" width="4.5703125" style="5" customWidth="1"/>
    <col min="10745" max="10745" width="5.5703125" style="5" bestFit="1" customWidth="1"/>
    <col min="10746" max="10748" width="6.5703125" style="5" bestFit="1" customWidth="1"/>
    <col min="10749" max="10749" width="6.28515625" style="5" bestFit="1" customWidth="1"/>
    <col min="10750" max="10750" width="1.5703125" style="5" customWidth="1"/>
    <col min="10751" max="10751" width="4.42578125" style="5" bestFit="1" customWidth="1"/>
    <col min="10752" max="10752" width="5.42578125" style="5" bestFit="1" customWidth="1"/>
    <col min="10753" max="10753" width="1.140625" style="5" customWidth="1"/>
    <col min="10754" max="10757" width="3.7109375" style="5" customWidth="1"/>
    <col min="10758" max="10760" width="6.5703125" style="5" bestFit="1" customWidth="1"/>
    <col min="10761" max="10993" width="11.42578125" style="5"/>
    <col min="10994" max="10994" width="18.140625" style="5" customWidth="1"/>
    <col min="10995" max="10995" width="6.140625" style="5" customWidth="1"/>
    <col min="10996" max="10996" width="5.28515625" style="5" customWidth="1"/>
    <col min="10997" max="10998" width="4.85546875" style="5" customWidth="1"/>
    <col min="10999" max="10999" width="1.7109375" style="5" customWidth="1"/>
    <col min="11000" max="11000" width="4.5703125" style="5" customWidth="1"/>
    <col min="11001" max="11001" width="5.5703125" style="5" bestFit="1" customWidth="1"/>
    <col min="11002" max="11004" width="6.5703125" style="5" bestFit="1" customWidth="1"/>
    <col min="11005" max="11005" width="6.28515625" style="5" bestFit="1" customWidth="1"/>
    <col min="11006" max="11006" width="1.5703125" style="5" customWidth="1"/>
    <col min="11007" max="11007" width="4.42578125" style="5" bestFit="1" customWidth="1"/>
    <col min="11008" max="11008" width="5.42578125" style="5" bestFit="1" customWidth="1"/>
    <col min="11009" max="11009" width="1.140625" style="5" customWidth="1"/>
    <col min="11010" max="11013" width="3.7109375" style="5" customWidth="1"/>
    <col min="11014" max="11016" width="6.5703125" style="5" bestFit="1" customWidth="1"/>
    <col min="11017" max="11249" width="11.42578125" style="5"/>
    <col min="11250" max="11250" width="18.140625" style="5" customWidth="1"/>
    <col min="11251" max="11251" width="6.140625" style="5" customWidth="1"/>
    <col min="11252" max="11252" width="5.28515625" style="5" customWidth="1"/>
    <col min="11253" max="11254" width="4.85546875" style="5" customWidth="1"/>
    <col min="11255" max="11255" width="1.7109375" style="5" customWidth="1"/>
    <col min="11256" max="11256" width="4.5703125" style="5" customWidth="1"/>
    <col min="11257" max="11257" width="5.5703125" style="5" bestFit="1" customWidth="1"/>
    <col min="11258" max="11260" width="6.5703125" style="5" bestFit="1" customWidth="1"/>
    <col min="11261" max="11261" width="6.28515625" style="5" bestFit="1" customWidth="1"/>
    <col min="11262" max="11262" width="1.5703125" style="5" customWidth="1"/>
    <col min="11263" max="11263" width="4.42578125" style="5" bestFit="1" customWidth="1"/>
    <col min="11264" max="11264" width="5.42578125" style="5" bestFit="1" customWidth="1"/>
    <col min="11265" max="11265" width="1.140625" style="5" customWidth="1"/>
    <col min="11266" max="11269" width="3.7109375" style="5" customWidth="1"/>
    <col min="11270" max="11272" width="6.5703125" style="5" bestFit="1" customWidth="1"/>
    <col min="11273" max="11505" width="11.42578125" style="5"/>
    <col min="11506" max="11506" width="18.140625" style="5" customWidth="1"/>
    <col min="11507" max="11507" width="6.140625" style="5" customWidth="1"/>
    <col min="11508" max="11508" width="5.28515625" style="5" customWidth="1"/>
    <col min="11509" max="11510" width="4.85546875" style="5" customWidth="1"/>
    <col min="11511" max="11511" width="1.7109375" style="5" customWidth="1"/>
    <col min="11512" max="11512" width="4.5703125" style="5" customWidth="1"/>
    <col min="11513" max="11513" width="5.5703125" style="5" bestFit="1" customWidth="1"/>
    <col min="11514" max="11516" width="6.5703125" style="5" bestFit="1" customWidth="1"/>
    <col min="11517" max="11517" width="6.28515625" style="5" bestFit="1" customWidth="1"/>
    <col min="11518" max="11518" width="1.5703125" style="5" customWidth="1"/>
    <col min="11519" max="11519" width="4.42578125" style="5" bestFit="1" customWidth="1"/>
    <col min="11520" max="11520" width="5.42578125" style="5" bestFit="1" customWidth="1"/>
    <col min="11521" max="11521" width="1.140625" style="5" customWidth="1"/>
    <col min="11522" max="11525" width="3.7109375" style="5" customWidth="1"/>
    <col min="11526" max="11528" width="6.5703125" style="5" bestFit="1" customWidth="1"/>
    <col min="11529" max="11761" width="11.42578125" style="5"/>
    <col min="11762" max="11762" width="18.140625" style="5" customWidth="1"/>
    <col min="11763" max="11763" width="6.140625" style="5" customWidth="1"/>
    <col min="11764" max="11764" width="5.28515625" style="5" customWidth="1"/>
    <col min="11765" max="11766" width="4.85546875" style="5" customWidth="1"/>
    <col min="11767" max="11767" width="1.7109375" style="5" customWidth="1"/>
    <col min="11768" max="11768" width="4.5703125" style="5" customWidth="1"/>
    <col min="11769" max="11769" width="5.5703125" style="5" bestFit="1" customWidth="1"/>
    <col min="11770" max="11772" width="6.5703125" style="5" bestFit="1" customWidth="1"/>
    <col min="11773" max="11773" width="6.28515625" style="5" bestFit="1" customWidth="1"/>
    <col min="11774" max="11774" width="1.5703125" style="5" customWidth="1"/>
    <col min="11775" max="11775" width="4.42578125" style="5" bestFit="1" customWidth="1"/>
    <col min="11776" max="11776" width="5.42578125" style="5" bestFit="1" customWidth="1"/>
    <col min="11777" max="11777" width="1.140625" style="5" customWidth="1"/>
    <col min="11778" max="11781" width="3.7109375" style="5" customWidth="1"/>
    <col min="11782" max="11784" width="6.5703125" style="5" bestFit="1" customWidth="1"/>
    <col min="11785" max="12017" width="11.42578125" style="5"/>
    <col min="12018" max="12018" width="18.140625" style="5" customWidth="1"/>
    <col min="12019" max="12019" width="6.140625" style="5" customWidth="1"/>
    <col min="12020" max="12020" width="5.28515625" style="5" customWidth="1"/>
    <col min="12021" max="12022" width="4.85546875" style="5" customWidth="1"/>
    <col min="12023" max="12023" width="1.7109375" style="5" customWidth="1"/>
    <col min="12024" max="12024" width="4.5703125" style="5" customWidth="1"/>
    <col min="12025" max="12025" width="5.5703125" style="5" bestFit="1" customWidth="1"/>
    <col min="12026" max="12028" width="6.5703125" style="5" bestFit="1" customWidth="1"/>
    <col min="12029" max="12029" width="6.28515625" style="5" bestFit="1" customWidth="1"/>
    <col min="12030" max="12030" width="1.5703125" style="5" customWidth="1"/>
    <col min="12031" max="12031" width="4.42578125" style="5" bestFit="1" customWidth="1"/>
    <col min="12032" max="12032" width="5.42578125" style="5" bestFit="1" customWidth="1"/>
    <col min="12033" max="12033" width="1.140625" style="5" customWidth="1"/>
    <col min="12034" max="12037" width="3.7109375" style="5" customWidth="1"/>
    <col min="12038" max="12040" width="6.5703125" style="5" bestFit="1" customWidth="1"/>
    <col min="12041" max="12273" width="11.42578125" style="5"/>
    <col min="12274" max="12274" width="18.140625" style="5" customWidth="1"/>
    <col min="12275" max="12275" width="6.140625" style="5" customWidth="1"/>
    <col min="12276" max="12276" width="5.28515625" style="5" customWidth="1"/>
    <col min="12277" max="12278" width="4.85546875" style="5" customWidth="1"/>
    <col min="12279" max="12279" width="1.7109375" style="5" customWidth="1"/>
    <col min="12280" max="12280" width="4.5703125" style="5" customWidth="1"/>
    <col min="12281" max="12281" width="5.5703125" style="5" bestFit="1" customWidth="1"/>
    <col min="12282" max="12284" width="6.5703125" style="5" bestFit="1" customWidth="1"/>
    <col min="12285" max="12285" width="6.28515625" style="5" bestFit="1" customWidth="1"/>
    <col min="12286" max="12286" width="1.5703125" style="5" customWidth="1"/>
    <col min="12287" max="12287" width="4.42578125" style="5" bestFit="1" customWidth="1"/>
    <col min="12288" max="12288" width="5.42578125" style="5" bestFit="1" customWidth="1"/>
    <col min="12289" max="12289" width="1.140625" style="5" customWidth="1"/>
    <col min="12290" max="12293" width="3.7109375" style="5" customWidth="1"/>
    <col min="12294" max="12296" width="6.5703125" style="5" bestFit="1" customWidth="1"/>
    <col min="12297" max="12529" width="11.42578125" style="5"/>
    <col min="12530" max="12530" width="18.140625" style="5" customWidth="1"/>
    <col min="12531" max="12531" width="6.140625" style="5" customWidth="1"/>
    <col min="12532" max="12532" width="5.28515625" style="5" customWidth="1"/>
    <col min="12533" max="12534" width="4.85546875" style="5" customWidth="1"/>
    <col min="12535" max="12535" width="1.7109375" style="5" customWidth="1"/>
    <col min="12536" max="12536" width="4.5703125" style="5" customWidth="1"/>
    <col min="12537" max="12537" width="5.5703125" style="5" bestFit="1" customWidth="1"/>
    <col min="12538" max="12540" width="6.5703125" style="5" bestFit="1" customWidth="1"/>
    <col min="12541" max="12541" width="6.28515625" style="5" bestFit="1" customWidth="1"/>
    <col min="12542" max="12542" width="1.5703125" style="5" customWidth="1"/>
    <col min="12543" max="12543" width="4.42578125" style="5" bestFit="1" customWidth="1"/>
    <col min="12544" max="12544" width="5.42578125" style="5" bestFit="1" customWidth="1"/>
    <col min="12545" max="12545" width="1.140625" style="5" customWidth="1"/>
    <col min="12546" max="12549" width="3.7109375" style="5" customWidth="1"/>
    <col min="12550" max="12552" width="6.5703125" style="5" bestFit="1" customWidth="1"/>
    <col min="12553" max="12785" width="11.42578125" style="5"/>
    <col min="12786" max="12786" width="18.140625" style="5" customWidth="1"/>
    <col min="12787" max="12787" width="6.140625" style="5" customWidth="1"/>
    <col min="12788" max="12788" width="5.28515625" style="5" customWidth="1"/>
    <col min="12789" max="12790" width="4.85546875" style="5" customWidth="1"/>
    <col min="12791" max="12791" width="1.7109375" style="5" customWidth="1"/>
    <col min="12792" max="12792" width="4.5703125" style="5" customWidth="1"/>
    <col min="12793" max="12793" width="5.5703125" style="5" bestFit="1" customWidth="1"/>
    <col min="12794" max="12796" width="6.5703125" style="5" bestFit="1" customWidth="1"/>
    <col min="12797" max="12797" width="6.28515625" style="5" bestFit="1" customWidth="1"/>
    <col min="12798" max="12798" width="1.5703125" style="5" customWidth="1"/>
    <col min="12799" max="12799" width="4.42578125" style="5" bestFit="1" customWidth="1"/>
    <col min="12800" max="12800" width="5.42578125" style="5" bestFit="1" customWidth="1"/>
    <col min="12801" max="12801" width="1.140625" style="5" customWidth="1"/>
    <col min="12802" max="12805" width="3.7109375" style="5" customWidth="1"/>
    <col min="12806" max="12808" width="6.5703125" style="5" bestFit="1" customWidth="1"/>
    <col min="12809" max="13041" width="11.42578125" style="5"/>
    <col min="13042" max="13042" width="18.140625" style="5" customWidth="1"/>
    <col min="13043" max="13043" width="6.140625" style="5" customWidth="1"/>
    <col min="13044" max="13044" width="5.28515625" style="5" customWidth="1"/>
    <col min="13045" max="13046" width="4.85546875" style="5" customWidth="1"/>
    <col min="13047" max="13047" width="1.7109375" style="5" customWidth="1"/>
    <col min="13048" max="13048" width="4.5703125" style="5" customWidth="1"/>
    <col min="13049" max="13049" width="5.5703125" style="5" bestFit="1" customWidth="1"/>
    <col min="13050" max="13052" width="6.5703125" style="5" bestFit="1" customWidth="1"/>
    <col min="13053" max="13053" width="6.28515625" style="5" bestFit="1" customWidth="1"/>
    <col min="13054" max="13054" width="1.5703125" style="5" customWidth="1"/>
    <col min="13055" max="13055" width="4.42578125" style="5" bestFit="1" customWidth="1"/>
    <col min="13056" max="13056" width="5.42578125" style="5" bestFit="1" customWidth="1"/>
    <col min="13057" max="13057" width="1.140625" style="5" customWidth="1"/>
    <col min="13058" max="13061" width="3.7109375" style="5" customWidth="1"/>
    <col min="13062" max="13064" width="6.5703125" style="5" bestFit="1" customWidth="1"/>
    <col min="13065" max="13297" width="11.42578125" style="5"/>
    <col min="13298" max="13298" width="18.140625" style="5" customWidth="1"/>
    <col min="13299" max="13299" width="6.140625" style="5" customWidth="1"/>
    <col min="13300" max="13300" width="5.28515625" style="5" customWidth="1"/>
    <col min="13301" max="13302" width="4.85546875" style="5" customWidth="1"/>
    <col min="13303" max="13303" width="1.7109375" style="5" customWidth="1"/>
    <col min="13304" max="13304" width="4.5703125" style="5" customWidth="1"/>
    <col min="13305" max="13305" width="5.5703125" style="5" bestFit="1" customWidth="1"/>
    <col min="13306" max="13308" width="6.5703125" style="5" bestFit="1" customWidth="1"/>
    <col min="13309" max="13309" width="6.28515625" style="5" bestFit="1" customWidth="1"/>
    <col min="13310" max="13310" width="1.5703125" style="5" customWidth="1"/>
    <col min="13311" max="13311" width="4.42578125" style="5" bestFit="1" customWidth="1"/>
    <col min="13312" max="13312" width="5.42578125" style="5" bestFit="1" customWidth="1"/>
    <col min="13313" max="13313" width="1.140625" style="5" customWidth="1"/>
    <col min="13314" max="13317" width="3.7109375" style="5" customWidth="1"/>
    <col min="13318" max="13320" width="6.5703125" style="5" bestFit="1" customWidth="1"/>
    <col min="13321" max="13553" width="11.42578125" style="5"/>
    <col min="13554" max="13554" width="18.140625" style="5" customWidth="1"/>
    <col min="13555" max="13555" width="6.140625" style="5" customWidth="1"/>
    <col min="13556" max="13556" width="5.28515625" style="5" customWidth="1"/>
    <col min="13557" max="13558" width="4.85546875" style="5" customWidth="1"/>
    <col min="13559" max="13559" width="1.7109375" style="5" customWidth="1"/>
    <col min="13560" max="13560" width="4.5703125" style="5" customWidth="1"/>
    <col min="13561" max="13561" width="5.5703125" style="5" bestFit="1" customWidth="1"/>
    <col min="13562" max="13564" width="6.5703125" style="5" bestFit="1" customWidth="1"/>
    <col min="13565" max="13565" width="6.28515625" style="5" bestFit="1" customWidth="1"/>
    <col min="13566" max="13566" width="1.5703125" style="5" customWidth="1"/>
    <col min="13567" max="13567" width="4.42578125" style="5" bestFit="1" customWidth="1"/>
    <col min="13568" max="13568" width="5.42578125" style="5" bestFit="1" customWidth="1"/>
    <col min="13569" max="13569" width="1.140625" style="5" customWidth="1"/>
    <col min="13570" max="13573" width="3.7109375" style="5" customWidth="1"/>
    <col min="13574" max="13576" width="6.5703125" style="5" bestFit="1" customWidth="1"/>
    <col min="13577" max="13809" width="11.42578125" style="5"/>
    <col min="13810" max="13810" width="18.140625" style="5" customWidth="1"/>
    <col min="13811" max="13811" width="6.140625" style="5" customWidth="1"/>
    <col min="13812" max="13812" width="5.28515625" style="5" customWidth="1"/>
    <col min="13813" max="13814" width="4.85546875" style="5" customWidth="1"/>
    <col min="13815" max="13815" width="1.7109375" style="5" customWidth="1"/>
    <col min="13816" max="13816" width="4.5703125" style="5" customWidth="1"/>
    <col min="13817" max="13817" width="5.5703125" style="5" bestFit="1" customWidth="1"/>
    <col min="13818" max="13820" width="6.5703125" style="5" bestFit="1" customWidth="1"/>
    <col min="13821" max="13821" width="6.28515625" style="5" bestFit="1" customWidth="1"/>
    <col min="13822" max="13822" width="1.5703125" style="5" customWidth="1"/>
    <col min="13823" max="13823" width="4.42578125" style="5" bestFit="1" customWidth="1"/>
    <col min="13824" max="13824" width="5.42578125" style="5" bestFit="1" customWidth="1"/>
    <col min="13825" max="13825" width="1.140625" style="5" customWidth="1"/>
    <col min="13826" max="13829" width="3.7109375" style="5" customWidth="1"/>
    <col min="13830" max="13832" width="6.5703125" style="5" bestFit="1" customWidth="1"/>
    <col min="13833" max="14065" width="11.42578125" style="5"/>
    <col min="14066" max="14066" width="18.140625" style="5" customWidth="1"/>
    <col min="14067" max="14067" width="6.140625" style="5" customWidth="1"/>
    <col min="14068" max="14068" width="5.28515625" style="5" customWidth="1"/>
    <col min="14069" max="14070" width="4.85546875" style="5" customWidth="1"/>
    <col min="14071" max="14071" width="1.7109375" style="5" customWidth="1"/>
    <col min="14072" max="14072" width="4.5703125" style="5" customWidth="1"/>
    <col min="14073" max="14073" width="5.5703125" style="5" bestFit="1" customWidth="1"/>
    <col min="14074" max="14076" width="6.5703125" style="5" bestFit="1" customWidth="1"/>
    <col min="14077" max="14077" width="6.28515625" style="5" bestFit="1" customWidth="1"/>
    <col min="14078" max="14078" width="1.5703125" style="5" customWidth="1"/>
    <col min="14079" max="14079" width="4.42578125" style="5" bestFit="1" customWidth="1"/>
    <col min="14080" max="14080" width="5.42578125" style="5" bestFit="1" customWidth="1"/>
    <col min="14081" max="14081" width="1.140625" style="5" customWidth="1"/>
    <col min="14082" max="14085" width="3.7109375" style="5" customWidth="1"/>
    <col min="14086" max="14088" width="6.5703125" style="5" bestFit="1" customWidth="1"/>
    <col min="14089" max="14321" width="11.42578125" style="5"/>
    <col min="14322" max="14322" width="18.140625" style="5" customWidth="1"/>
    <col min="14323" max="14323" width="6.140625" style="5" customWidth="1"/>
    <col min="14324" max="14324" width="5.28515625" style="5" customWidth="1"/>
    <col min="14325" max="14326" width="4.85546875" style="5" customWidth="1"/>
    <col min="14327" max="14327" width="1.7109375" style="5" customWidth="1"/>
    <col min="14328" max="14328" width="4.5703125" style="5" customWidth="1"/>
    <col min="14329" max="14329" width="5.5703125" style="5" bestFit="1" customWidth="1"/>
    <col min="14330" max="14332" width="6.5703125" style="5" bestFit="1" customWidth="1"/>
    <col min="14333" max="14333" width="6.28515625" style="5" bestFit="1" customWidth="1"/>
    <col min="14334" max="14334" width="1.5703125" style="5" customWidth="1"/>
    <col min="14335" max="14335" width="4.42578125" style="5" bestFit="1" customWidth="1"/>
    <col min="14336" max="14336" width="5.42578125" style="5" bestFit="1" customWidth="1"/>
    <col min="14337" max="14337" width="1.140625" style="5" customWidth="1"/>
    <col min="14338" max="14341" width="3.7109375" style="5" customWidth="1"/>
    <col min="14342" max="14344" width="6.5703125" style="5" bestFit="1" customWidth="1"/>
    <col min="14345" max="14577" width="11.42578125" style="5"/>
    <col min="14578" max="14578" width="18.140625" style="5" customWidth="1"/>
    <col min="14579" max="14579" width="6.140625" style="5" customWidth="1"/>
    <col min="14580" max="14580" width="5.28515625" style="5" customWidth="1"/>
    <col min="14581" max="14582" width="4.85546875" style="5" customWidth="1"/>
    <col min="14583" max="14583" width="1.7109375" style="5" customWidth="1"/>
    <col min="14584" max="14584" width="4.5703125" style="5" customWidth="1"/>
    <col min="14585" max="14585" width="5.5703125" style="5" bestFit="1" customWidth="1"/>
    <col min="14586" max="14588" width="6.5703125" style="5" bestFit="1" customWidth="1"/>
    <col min="14589" max="14589" width="6.28515625" style="5" bestFit="1" customWidth="1"/>
    <col min="14590" max="14590" width="1.5703125" style="5" customWidth="1"/>
    <col min="14591" max="14591" width="4.42578125" style="5" bestFit="1" customWidth="1"/>
    <col min="14592" max="14592" width="5.42578125" style="5" bestFit="1" customWidth="1"/>
    <col min="14593" max="14593" width="1.140625" style="5" customWidth="1"/>
    <col min="14594" max="14597" width="3.7109375" style="5" customWidth="1"/>
    <col min="14598" max="14600" width="6.5703125" style="5" bestFit="1" customWidth="1"/>
    <col min="14601" max="14833" width="11.42578125" style="5"/>
    <col min="14834" max="14834" width="18.140625" style="5" customWidth="1"/>
    <col min="14835" max="14835" width="6.140625" style="5" customWidth="1"/>
    <col min="14836" max="14836" width="5.28515625" style="5" customWidth="1"/>
    <col min="14837" max="14838" width="4.85546875" style="5" customWidth="1"/>
    <col min="14839" max="14839" width="1.7109375" style="5" customWidth="1"/>
    <col min="14840" max="14840" width="4.5703125" style="5" customWidth="1"/>
    <col min="14841" max="14841" width="5.5703125" style="5" bestFit="1" customWidth="1"/>
    <col min="14842" max="14844" width="6.5703125" style="5" bestFit="1" customWidth="1"/>
    <col min="14845" max="14845" width="6.28515625" style="5" bestFit="1" customWidth="1"/>
    <col min="14846" max="14846" width="1.5703125" style="5" customWidth="1"/>
    <col min="14847" max="14847" width="4.42578125" style="5" bestFit="1" customWidth="1"/>
    <col min="14848" max="14848" width="5.42578125" style="5" bestFit="1" customWidth="1"/>
    <col min="14849" max="14849" width="1.140625" style="5" customWidth="1"/>
    <col min="14850" max="14853" width="3.7109375" style="5" customWidth="1"/>
    <col min="14854" max="14856" width="6.5703125" style="5" bestFit="1" customWidth="1"/>
    <col min="14857" max="15089" width="11.42578125" style="5"/>
    <col min="15090" max="15090" width="18.140625" style="5" customWidth="1"/>
    <col min="15091" max="15091" width="6.140625" style="5" customWidth="1"/>
    <col min="15092" max="15092" width="5.28515625" style="5" customWidth="1"/>
    <col min="15093" max="15094" width="4.85546875" style="5" customWidth="1"/>
    <col min="15095" max="15095" width="1.7109375" style="5" customWidth="1"/>
    <col min="15096" max="15096" width="4.5703125" style="5" customWidth="1"/>
    <col min="15097" max="15097" width="5.5703125" style="5" bestFit="1" customWidth="1"/>
    <col min="15098" max="15100" width="6.5703125" style="5" bestFit="1" customWidth="1"/>
    <col min="15101" max="15101" width="6.28515625" style="5" bestFit="1" customWidth="1"/>
    <col min="15102" max="15102" width="1.5703125" style="5" customWidth="1"/>
    <col min="15103" max="15103" width="4.42578125" style="5" bestFit="1" customWidth="1"/>
    <col min="15104" max="15104" width="5.42578125" style="5" bestFit="1" customWidth="1"/>
    <col min="15105" max="15105" width="1.140625" style="5" customWidth="1"/>
    <col min="15106" max="15109" width="3.7109375" style="5" customWidth="1"/>
    <col min="15110" max="15112" width="6.5703125" style="5" bestFit="1" customWidth="1"/>
    <col min="15113" max="15345" width="11.42578125" style="5"/>
    <col min="15346" max="15346" width="18.140625" style="5" customWidth="1"/>
    <col min="15347" max="15347" width="6.140625" style="5" customWidth="1"/>
    <col min="15348" max="15348" width="5.28515625" style="5" customWidth="1"/>
    <col min="15349" max="15350" width="4.85546875" style="5" customWidth="1"/>
    <col min="15351" max="15351" width="1.7109375" style="5" customWidth="1"/>
    <col min="15352" max="15352" width="4.5703125" style="5" customWidth="1"/>
    <col min="15353" max="15353" width="5.5703125" style="5" bestFit="1" customWidth="1"/>
    <col min="15354" max="15356" width="6.5703125" style="5" bestFit="1" customWidth="1"/>
    <col min="15357" max="15357" width="6.28515625" style="5" bestFit="1" customWidth="1"/>
    <col min="15358" max="15358" width="1.5703125" style="5" customWidth="1"/>
    <col min="15359" max="15359" width="4.42578125" style="5" bestFit="1" customWidth="1"/>
    <col min="15360" max="15360" width="5.42578125" style="5" bestFit="1" customWidth="1"/>
    <col min="15361" max="15361" width="1.140625" style="5" customWidth="1"/>
    <col min="15362" max="15365" width="3.7109375" style="5" customWidth="1"/>
    <col min="15366" max="15368" width="6.5703125" style="5" bestFit="1" customWidth="1"/>
    <col min="15369" max="15601" width="11.42578125" style="5"/>
    <col min="15602" max="15602" width="18.140625" style="5" customWidth="1"/>
    <col min="15603" max="15603" width="6.140625" style="5" customWidth="1"/>
    <col min="15604" max="15604" width="5.28515625" style="5" customWidth="1"/>
    <col min="15605" max="15606" width="4.85546875" style="5" customWidth="1"/>
    <col min="15607" max="15607" width="1.7109375" style="5" customWidth="1"/>
    <col min="15608" max="15608" width="4.5703125" style="5" customWidth="1"/>
    <col min="15609" max="15609" width="5.5703125" style="5" bestFit="1" customWidth="1"/>
    <col min="15610" max="15612" width="6.5703125" style="5" bestFit="1" customWidth="1"/>
    <col min="15613" max="15613" width="6.28515625" style="5" bestFit="1" customWidth="1"/>
    <col min="15614" max="15614" width="1.5703125" style="5" customWidth="1"/>
    <col min="15615" max="15615" width="4.42578125" style="5" bestFit="1" customWidth="1"/>
    <col min="15616" max="15616" width="5.42578125" style="5" bestFit="1" customWidth="1"/>
    <col min="15617" max="15617" width="1.140625" style="5" customWidth="1"/>
    <col min="15618" max="15621" width="3.7109375" style="5" customWidth="1"/>
    <col min="15622" max="15624" width="6.5703125" style="5" bestFit="1" customWidth="1"/>
    <col min="15625" max="15857" width="11.42578125" style="5"/>
    <col min="15858" max="15858" width="18.140625" style="5" customWidth="1"/>
    <col min="15859" max="15859" width="6.140625" style="5" customWidth="1"/>
    <col min="15860" max="15860" width="5.28515625" style="5" customWidth="1"/>
    <col min="15861" max="15862" width="4.85546875" style="5" customWidth="1"/>
    <col min="15863" max="15863" width="1.7109375" style="5" customWidth="1"/>
    <col min="15864" max="15864" width="4.5703125" style="5" customWidth="1"/>
    <col min="15865" max="15865" width="5.5703125" style="5" bestFit="1" customWidth="1"/>
    <col min="15866" max="15868" width="6.5703125" style="5" bestFit="1" customWidth="1"/>
    <col min="15869" max="15869" width="6.28515625" style="5" bestFit="1" customWidth="1"/>
    <col min="15870" max="15870" width="1.5703125" style="5" customWidth="1"/>
    <col min="15871" max="15871" width="4.42578125" style="5" bestFit="1" customWidth="1"/>
    <col min="15872" max="15872" width="5.42578125" style="5" bestFit="1" customWidth="1"/>
    <col min="15873" max="15873" width="1.140625" style="5" customWidth="1"/>
    <col min="15874" max="15877" width="3.7109375" style="5" customWidth="1"/>
    <col min="15878" max="15880" width="6.5703125" style="5" bestFit="1" customWidth="1"/>
    <col min="15881" max="16113" width="11.42578125" style="5"/>
    <col min="16114" max="16114" width="18.140625" style="5" customWidth="1"/>
    <col min="16115" max="16115" width="6.140625" style="5" customWidth="1"/>
    <col min="16116" max="16116" width="5.28515625" style="5" customWidth="1"/>
    <col min="16117" max="16118" width="4.85546875" style="5" customWidth="1"/>
    <col min="16119" max="16119" width="1.7109375" style="5" customWidth="1"/>
    <col min="16120" max="16120" width="4.5703125" style="5" customWidth="1"/>
    <col min="16121" max="16121" width="5.5703125" style="5" bestFit="1" customWidth="1"/>
    <col min="16122" max="16124" width="6.5703125" style="5" bestFit="1" customWidth="1"/>
    <col min="16125" max="16125" width="6.28515625" style="5" bestFit="1" customWidth="1"/>
    <col min="16126" max="16126" width="1.5703125" style="5" customWidth="1"/>
    <col min="16127" max="16127" width="4.42578125" style="5" bestFit="1" customWidth="1"/>
    <col min="16128" max="16128" width="5.42578125" style="5" bestFit="1" customWidth="1"/>
    <col min="16129" max="16129" width="1.140625" style="5" customWidth="1"/>
    <col min="16130" max="16133" width="3.7109375" style="5" customWidth="1"/>
    <col min="16134" max="16136" width="6.5703125" style="5" bestFit="1" customWidth="1"/>
    <col min="16137" max="16384" width="11.42578125" style="5"/>
  </cols>
  <sheetData>
    <row r="1" spans="1:12" ht="19.5" thickBot="1" x14ac:dyDescent="0.35">
      <c r="A1" s="357" t="s">
        <v>344</v>
      </c>
      <c r="B1" s="357"/>
      <c r="C1" s="357"/>
      <c r="D1" s="357"/>
      <c r="E1" s="357"/>
      <c r="F1" s="357"/>
      <c r="G1" s="357"/>
      <c r="H1" s="357"/>
      <c r="J1" s="179"/>
      <c r="K1" s="285" t="s">
        <v>195</v>
      </c>
      <c r="L1" s="179"/>
    </row>
    <row r="2" spans="1:12" x14ac:dyDescent="0.2">
      <c r="A2" s="357" t="s">
        <v>384</v>
      </c>
      <c r="B2" s="357"/>
      <c r="C2" s="357"/>
      <c r="D2" s="357"/>
      <c r="E2" s="357"/>
      <c r="F2" s="357"/>
      <c r="G2" s="357"/>
      <c r="H2" s="357"/>
      <c r="J2" s="179"/>
      <c r="K2" s="179"/>
      <c r="L2" s="179"/>
    </row>
    <row r="3" spans="1:12" x14ac:dyDescent="0.2">
      <c r="A3" s="357" t="s">
        <v>367</v>
      </c>
      <c r="B3" s="357"/>
      <c r="C3" s="357"/>
      <c r="D3" s="357"/>
      <c r="E3" s="357"/>
      <c r="F3" s="357"/>
      <c r="G3" s="357"/>
      <c r="H3" s="357"/>
    </row>
    <row r="4" spans="1:12" x14ac:dyDescent="0.2">
      <c r="A4" s="357" t="s">
        <v>181</v>
      </c>
      <c r="B4" s="357"/>
      <c r="C4" s="357"/>
      <c r="D4" s="357"/>
      <c r="E4" s="357"/>
      <c r="F4" s="357"/>
      <c r="G4" s="357"/>
      <c r="H4" s="357"/>
    </row>
    <row r="5" spans="1:12" x14ac:dyDescent="0.2">
      <c r="A5" s="357" t="s">
        <v>409</v>
      </c>
      <c r="B5" s="357"/>
      <c r="C5" s="357"/>
      <c r="D5" s="357"/>
      <c r="E5" s="357"/>
      <c r="F5" s="357"/>
      <c r="G5" s="357"/>
      <c r="H5" s="357"/>
    </row>
    <row r="6" spans="1:12" ht="13.5" thickBot="1" x14ac:dyDescent="0.25">
      <c r="A6" s="46"/>
      <c r="B6" s="46"/>
      <c r="C6" s="46"/>
      <c r="D6" s="46"/>
      <c r="E6" s="46"/>
      <c r="F6" s="46"/>
      <c r="G6" s="46"/>
      <c r="H6" s="46"/>
    </row>
    <row r="7" spans="1:12" x14ac:dyDescent="0.2">
      <c r="A7" s="384" t="s">
        <v>83</v>
      </c>
      <c r="B7" s="355" t="s">
        <v>0</v>
      </c>
      <c r="C7" s="355" t="s">
        <v>183</v>
      </c>
      <c r="D7" s="29" t="s">
        <v>170</v>
      </c>
      <c r="E7" s="29" t="s">
        <v>171</v>
      </c>
      <c r="F7" s="29" t="s">
        <v>172</v>
      </c>
      <c r="G7" s="29" t="s">
        <v>173</v>
      </c>
      <c r="H7" s="355" t="s">
        <v>167</v>
      </c>
    </row>
    <row r="8" spans="1:12" ht="15.75" customHeight="1" thickBot="1" x14ac:dyDescent="0.25">
      <c r="A8" s="381"/>
      <c r="B8" s="354"/>
      <c r="C8" s="354"/>
      <c r="D8" s="30" t="s">
        <v>261</v>
      </c>
      <c r="E8" s="30" t="s">
        <v>262</v>
      </c>
      <c r="F8" s="30" t="s">
        <v>261</v>
      </c>
      <c r="G8" s="30" t="s">
        <v>262</v>
      </c>
      <c r="H8" s="354" t="s">
        <v>167</v>
      </c>
    </row>
    <row r="9" spans="1:12" s="13" customFormat="1" ht="15" customHeight="1" x14ac:dyDescent="0.25">
      <c r="A9" s="93" t="s">
        <v>14</v>
      </c>
      <c r="B9" s="226">
        <f>SUM(B11:B37)</f>
        <v>31457</v>
      </c>
      <c r="C9" s="226">
        <f t="shared" ref="C9:H9" si="0">SUM(C11:C37)</f>
        <v>248</v>
      </c>
      <c r="D9" s="226">
        <f t="shared" si="0"/>
        <v>323</v>
      </c>
      <c r="E9" s="226">
        <f t="shared" si="0"/>
        <v>21920</v>
      </c>
      <c r="F9" s="226">
        <f t="shared" si="0"/>
        <v>136</v>
      </c>
      <c r="G9" s="226">
        <f t="shared" si="0"/>
        <v>8342</v>
      </c>
      <c r="H9" s="226">
        <f t="shared" si="0"/>
        <v>488</v>
      </c>
      <c r="I9" s="97"/>
    </row>
    <row r="10" spans="1:12" ht="15" customHeight="1" x14ac:dyDescent="0.2">
      <c r="A10" s="31"/>
      <c r="B10" s="229"/>
      <c r="C10" s="229"/>
      <c r="D10" s="221"/>
      <c r="E10" s="221"/>
      <c r="F10" s="221"/>
      <c r="G10" s="221"/>
      <c r="H10" s="221"/>
    </row>
    <row r="11" spans="1:12" ht="15" customHeight="1" x14ac:dyDescent="0.2">
      <c r="A11" s="7" t="s">
        <v>15</v>
      </c>
      <c r="B11" s="107">
        <v>1641</v>
      </c>
      <c r="C11" s="213">
        <v>19</v>
      </c>
      <c r="D11" s="213">
        <v>39</v>
      </c>
      <c r="E11" s="213">
        <v>1148</v>
      </c>
      <c r="F11" s="213">
        <v>15</v>
      </c>
      <c r="G11" s="213">
        <v>399</v>
      </c>
      <c r="H11" s="213">
        <v>21</v>
      </c>
    </row>
    <row r="12" spans="1:12" ht="15" customHeight="1" x14ac:dyDescent="0.2">
      <c r="A12" s="7" t="s">
        <v>16</v>
      </c>
      <c r="B12" s="107">
        <v>2166</v>
      </c>
      <c r="C12" s="213">
        <v>51</v>
      </c>
      <c r="D12" s="213">
        <v>26</v>
      </c>
      <c r="E12" s="213">
        <v>1560</v>
      </c>
      <c r="F12" s="213">
        <v>19</v>
      </c>
      <c r="G12" s="213">
        <v>487</v>
      </c>
      <c r="H12" s="213">
        <v>23</v>
      </c>
    </row>
    <row r="13" spans="1:12" ht="15" customHeight="1" x14ac:dyDescent="0.2">
      <c r="A13" s="7" t="s">
        <v>17</v>
      </c>
      <c r="B13" s="107">
        <v>1580</v>
      </c>
      <c r="C13" s="213">
        <v>10</v>
      </c>
      <c r="D13" s="213">
        <v>47</v>
      </c>
      <c r="E13" s="213">
        <v>1129</v>
      </c>
      <c r="F13" s="213">
        <v>5</v>
      </c>
      <c r="G13" s="213">
        <v>354</v>
      </c>
      <c r="H13" s="213">
        <v>35</v>
      </c>
    </row>
    <row r="14" spans="1:12" ht="15" customHeight="1" x14ac:dyDescent="0.2">
      <c r="A14" s="7" t="s">
        <v>18</v>
      </c>
      <c r="B14" s="107">
        <v>1626</v>
      </c>
      <c r="C14" s="213">
        <v>2</v>
      </c>
      <c r="D14" s="213">
        <v>2</v>
      </c>
      <c r="E14" s="213">
        <v>1088</v>
      </c>
      <c r="F14" s="213">
        <v>1</v>
      </c>
      <c r="G14" s="213">
        <v>533</v>
      </c>
      <c r="H14" s="213">
        <v>0</v>
      </c>
    </row>
    <row r="15" spans="1:12" ht="15" customHeight="1" x14ac:dyDescent="0.2">
      <c r="A15" s="7" t="s">
        <v>19</v>
      </c>
      <c r="B15" s="107">
        <v>645</v>
      </c>
      <c r="C15" s="213">
        <v>1</v>
      </c>
      <c r="D15" s="213">
        <v>0</v>
      </c>
      <c r="E15" s="213">
        <v>442</v>
      </c>
      <c r="F15" s="213">
        <v>1</v>
      </c>
      <c r="G15" s="213">
        <v>198</v>
      </c>
      <c r="H15" s="213">
        <v>3</v>
      </c>
    </row>
    <row r="16" spans="1:12" ht="15" customHeight="1" x14ac:dyDescent="0.2">
      <c r="A16" s="7" t="s">
        <v>20</v>
      </c>
      <c r="B16" s="107">
        <v>1295</v>
      </c>
      <c r="C16" s="213">
        <v>3</v>
      </c>
      <c r="D16" s="213">
        <v>13</v>
      </c>
      <c r="E16" s="213">
        <v>956</v>
      </c>
      <c r="F16" s="213">
        <v>12</v>
      </c>
      <c r="G16" s="213">
        <v>310</v>
      </c>
      <c r="H16" s="213">
        <v>1</v>
      </c>
    </row>
    <row r="17" spans="1:8" ht="15" customHeight="1" x14ac:dyDescent="0.2">
      <c r="A17" s="7" t="s">
        <v>21</v>
      </c>
      <c r="B17" s="107">
        <v>323</v>
      </c>
      <c r="C17" s="213">
        <v>1</v>
      </c>
      <c r="D17" s="213">
        <v>0</v>
      </c>
      <c r="E17" s="213">
        <v>195</v>
      </c>
      <c r="F17" s="213">
        <v>2</v>
      </c>
      <c r="G17" s="213">
        <v>125</v>
      </c>
      <c r="H17" s="213">
        <v>0</v>
      </c>
    </row>
    <row r="18" spans="1:8" ht="15" customHeight="1" x14ac:dyDescent="0.2">
      <c r="A18" s="7" t="s">
        <v>22</v>
      </c>
      <c r="B18" s="107">
        <v>2781</v>
      </c>
      <c r="C18" s="213">
        <v>8</v>
      </c>
      <c r="D18" s="213">
        <v>8</v>
      </c>
      <c r="E18" s="213">
        <v>1944</v>
      </c>
      <c r="F18" s="213">
        <v>14</v>
      </c>
      <c r="G18" s="213">
        <v>719</v>
      </c>
      <c r="H18" s="213">
        <v>88</v>
      </c>
    </row>
    <row r="19" spans="1:8" ht="15" customHeight="1" x14ac:dyDescent="0.2">
      <c r="A19" s="7" t="s">
        <v>23</v>
      </c>
      <c r="B19" s="107">
        <v>1459</v>
      </c>
      <c r="C19" s="213">
        <v>1</v>
      </c>
      <c r="D19" s="213">
        <v>0</v>
      </c>
      <c r="E19" s="213">
        <v>1077</v>
      </c>
      <c r="F19" s="213">
        <v>5</v>
      </c>
      <c r="G19" s="213">
        <v>374</v>
      </c>
      <c r="H19" s="213">
        <v>2</v>
      </c>
    </row>
    <row r="20" spans="1:8" ht="15" customHeight="1" x14ac:dyDescent="0.2">
      <c r="A20" s="7" t="s">
        <v>24</v>
      </c>
      <c r="B20" s="107">
        <v>1725</v>
      </c>
      <c r="C20" s="213">
        <v>2</v>
      </c>
      <c r="D20" s="213">
        <v>48</v>
      </c>
      <c r="E20" s="213">
        <v>1140</v>
      </c>
      <c r="F20" s="213">
        <v>0</v>
      </c>
      <c r="G20" s="213">
        <v>524</v>
      </c>
      <c r="H20" s="213">
        <v>11</v>
      </c>
    </row>
    <row r="21" spans="1:8" ht="15" customHeight="1" x14ac:dyDescent="0.2">
      <c r="A21" s="7" t="s">
        <v>25</v>
      </c>
      <c r="B21" s="107">
        <v>611</v>
      </c>
      <c r="C21" s="213">
        <v>4</v>
      </c>
      <c r="D21" s="213">
        <v>4</v>
      </c>
      <c r="E21" s="213">
        <v>394</v>
      </c>
      <c r="F21" s="213">
        <v>1</v>
      </c>
      <c r="G21" s="213">
        <v>167</v>
      </c>
      <c r="H21" s="213">
        <v>41</v>
      </c>
    </row>
    <row r="22" spans="1:8" ht="15" customHeight="1" x14ac:dyDescent="0.2">
      <c r="A22" s="15" t="s">
        <v>26</v>
      </c>
      <c r="B22" s="107">
        <v>2398</v>
      </c>
      <c r="C22" s="213">
        <v>12</v>
      </c>
      <c r="D22" s="213">
        <v>13</v>
      </c>
      <c r="E22" s="213">
        <v>1562</v>
      </c>
      <c r="F22" s="213">
        <v>29</v>
      </c>
      <c r="G22" s="213">
        <v>720</v>
      </c>
      <c r="H22" s="213">
        <v>62</v>
      </c>
    </row>
    <row r="23" spans="1:8" ht="15" customHeight="1" x14ac:dyDescent="0.2">
      <c r="A23" s="7" t="s">
        <v>27</v>
      </c>
      <c r="B23" s="107">
        <v>583</v>
      </c>
      <c r="C23" s="213">
        <v>4</v>
      </c>
      <c r="D23" s="213">
        <v>0</v>
      </c>
      <c r="E23" s="213">
        <v>463</v>
      </c>
      <c r="F23" s="213">
        <v>0</v>
      </c>
      <c r="G23" s="213">
        <v>115</v>
      </c>
      <c r="H23" s="213">
        <v>1</v>
      </c>
    </row>
    <row r="24" spans="1:8" ht="15" customHeight="1" x14ac:dyDescent="0.2">
      <c r="A24" s="7" t="s">
        <v>28</v>
      </c>
      <c r="B24" s="107">
        <v>2452</v>
      </c>
      <c r="C24" s="213">
        <v>11</v>
      </c>
      <c r="D24" s="213">
        <v>38</v>
      </c>
      <c r="E24" s="213">
        <v>1597</v>
      </c>
      <c r="F24" s="213">
        <v>6</v>
      </c>
      <c r="G24" s="213">
        <v>754</v>
      </c>
      <c r="H24" s="213">
        <v>46</v>
      </c>
    </row>
    <row r="25" spans="1:8" ht="15" customHeight="1" x14ac:dyDescent="0.2">
      <c r="A25" s="7" t="s">
        <v>29</v>
      </c>
      <c r="B25" s="107">
        <v>525</v>
      </c>
      <c r="C25" s="213">
        <v>0</v>
      </c>
      <c r="D25" s="213">
        <v>0</v>
      </c>
      <c r="E25" s="213">
        <v>397</v>
      </c>
      <c r="F25" s="213">
        <v>0</v>
      </c>
      <c r="G25" s="213">
        <v>118</v>
      </c>
      <c r="H25" s="213">
        <v>10</v>
      </c>
    </row>
    <row r="26" spans="1:8" ht="15" customHeight="1" x14ac:dyDescent="0.2">
      <c r="A26" s="7" t="s">
        <v>30</v>
      </c>
      <c r="B26" s="107">
        <v>976</v>
      </c>
      <c r="C26" s="213">
        <v>0</v>
      </c>
      <c r="D26" s="213">
        <v>10</v>
      </c>
      <c r="E26" s="213">
        <v>668</v>
      </c>
      <c r="F26" s="213">
        <v>4</v>
      </c>
      <c r="G26" s="213">
        <v>290</v>
      </c>
      <c r="H26" s="213">
        <v>4</v>
      </c>
    </row>
    <row r="27" spans="1:8" ht="15" customHeight="1" x14ac:dyDescent="0.2">
      <c r="A27" s="7" t="s">
        <v>31</v>
      </c>
      <c r="B27" s="107">
        <v>661</v>
      </c>
      <c r="C27" s="213">
        <v>13</v>
      </c>
      <c r="D27" s="213">
        <v>13</v>
      </c>
      <c r="E27" s="213">
        <v>486</v>
      </c>
      <c r="F27" s="213">
        <v>3</v>
      </c>
      <c r="G27" s="213">
        <v>138</v>
      </c>
      <c r="H27" s="213">
        <v>8</v>
      </c>
    </row>
    <row r="28" spans="1:8" ht="15" customHeight="1" x14ac:dyDescent="0.2">
      <c r="A28" s="7" t="s">
        <v>32</v>
      </c>
      <c r="B28" s="107">
        <v>796</v>
      </c>
      <c r="C28" s="213">
        <v>1</v>
      </c>
      <c r="D28" s="213">
        <v>1</v>
      </c>
      <c r="E28" s="213">
        <v>574</v>
      </c>
      <c r="F28" s="213">
        <v>2</v>
      </c>
      <c r="G28" s="213">
        <v>218</v>
      </c>
      <c r="H28" s="213">
        <v>0</v>
      </c>
    </row>
    <row r="29" spans="1:8" ht="15" customHeight="1" x14ac:dyDescent="0.2">
      <c r="A29" s="7" t="s">
        <v>33</v>
      </c>
      <c r="B29" s="107">
        <v>598</v>
      </c>
      <c r="C29" s="213">
        <v>8</v>
      </c>
      <c r="D29" s="213">
        <v>0</v>
      </c>
      <c r="E29" s="213">
        <v>401</v>
      </c>
      <c r="F29" s="213">
        <v>0</v>
      </c>
      <c r="G29" s="213">
        <v>189</v>
      </c>
      <c r="H29" s="213">
        <v>0</v>
      </c>
    </row>
    <row r="30" spans="1:8" ht="15" customHeight="1" x14ac:dyDescent="0.2">
      <c r="A30" s="7" t="s">
        <v>34</v>
      </c>
      <c r="B30" s="107">
        <v>918</v>
      </c>
      <c r="C30" s="213">
        <v>10</v>
      </c>
      <c r="D30" s="213">
        <v>7</v>
      </c>
      <c r="E30" s="213">
        <v>601</v>
      </c>
      <c r="F30" s="213">
        <v>0</v>
      </c>
      <c r="G30" s="213">
        <v>256</v>
      </c>
      <c r="H30" s="213">
        <v>44</v>
      </c>
    </row>
    <row r="31" spans="1:8" ht="15" customHeight="1" x14ac:dyDescent="0.2">
      <c r="A31" s="7" t="s">
        <v>35</v>
      </c>
      <c r="B31" s="107">
        <v>1150</v>
      </c>
      <c r="C31" s="213">
        <v>15</v>
      </c>
      <c r="D31" s="213">
        <v>5</v>
      </c>
      <c r="E31" s="213">
        <v>836</v>
      </c>
      <c r="F31" s="213">
        <v>6</v>
      </c>
      <c r="G31" s="213">
        <v>287</v>
      </c>
      <c r="H31" s="213">
        <v>1</v>
      </c>
    </row>
    <row r="32" spans="1:8" ht="15" customHeight="1" x14ac:dyDescent="0.2">
      <c r="A32" s="7" t="s">
        <v>36</v>
      </c>
      <c r="B32" s="107">
        <v>543</v>
      </c>
      <c r="C32" s="213">
        <v>2</v>
      </c>
      <c r="D32" s="213">
        <v>15</v>
      </c>
      <c r="E32" s="213">
        <v>370</v>
      </c>
      <c r="F32" s="213">
        <v>0</v>
      </c>
      <c r="G32" s="213">
        <v>81</v>
      </c>
      <c r="H32" s="213">
        <v>75</v>
      </c>
    </row>
    <row r="33" spans="1:8" ht="15" customHeight="1" x14ac:dyDescent="0.2">
      <c r="A33" s="7" t="s">
        <v>37</v>
      </c>
      <c r="B33" s="107">
        <v>768</v>
      </c>
      <c r="C33" s="213">
        <v>15</v>
      </c>
      <c r="D33" s="213">
        <v>1</v>
      </c>
      <c r="E33" s="213">
        <v>562</v>
      </c>
      <c r="F33" s="213">
        <v>3</v>
      </c>
      <c r="G33" s="213">
        <v>187</v>
      </c>
      <c r="H33" s="213">
        <v>0</v>
      </c>
    </row>
    <row r="34" spans="1:8" ht="15" customHeight="1" x14ac:dyDescent="0.2">
      <c r="A34" s="7" t="s">
        <v>38</v>
      </c>
      <c r="B34" s="107">
        <v>222</v>
      </c>
      <c r="C34" s="213">
        <v>0</v>
      </c>
      <c r="D34" s="213">
        <v>0</v>
      </c>
      <c r="E34" s="213">
        <v>180</v>
      </c>
      <c r="F34" s="213">
        <v>0</v>
      </c>
      <c r="G34" s="213">
        <v>41</v>
      </c>
      <c r="H34" s="213">
        <v>1</v>
      </c>
    </row>
    <row r="35" spans="1:8" ht="15" customHeight="1" x14ac:dyDescent="0.2">
      <c r="A35" s="7" t="s">
        <v>39</v>
      </c>
      <c r="B35" s="107">
        <v>1560</v>
      </c>
      <c r="C35" s="213">
        <v>11</v>
      </c>
      <c r="D35" s="213">
        <v>16</v>
      </c>
      <c r="E35" s="213">
        <v>1100</v>
      </c>
      <c r="F35" s="213">
        <v>6</v>
      </c>
      <c r="G35" s="213">
        <v>424</v>
      </c>
      <c r="H35" s="213">
        <v>3</v>
      </c>
    </row>
    <row r="36" spans="1:8" ht="15" customHeight="1" x14ac:dyDescent="0.2">
      <c r="A36" s="7" t="s">
        <v>40</v>
      </c>
      <c r="B36" s="107">
        <v>1249</v>
      </c>
      <c r="C36" s="213">
        <v>3</v>
      </c>
      <c r="D36" s="213">
        <v>5</v>
      </c>
      <c r="E36" s="213">
        <v>920</v>
      </c>
      <c r="F36" s="213">
        <v>0</v>
      </c>
      <c r="G36" s="213">
        <v>313</v>
      </c>
      <c r="H36" s="213">
        <v>8</v>
      </c>
    </row>
    <row r="37" spans="1:8" ht="15" customHeight="1" thickBot="1" x14ac:dyDescent="0.25">
      <c r="A37" s="17" t="s">
        <v>41</v>
      </c>
      <c r="B37" s="112">
        <v>206</v>
      </c>
      <c r="C37" s="112">
        <v>41</v>
      </c>
      <c r="D37" s="112">
        <v>12</v>
      </c>
      <c r="E37" s="112">
        <v>130</v>
      </c>
      <c r="F37" s="112">
        <v>2</v>
      </c>
      <c r="G37" s="112">
        <v>21</v>
      </c>
      <c r="H37" s="112">
        <v>0</v>
      </c>
    </row>
    <row r="38" spans="1:8" ht="15" customHeight="1" x14ac:dyDescent="0.2">
      <c r="A38" s="359" t="s">
        <v>234</v>
      </c>
      <c r="B38" s="359"/>
      <c r="C38" s="359"/>
      <c r="D38" s="359"/>
      <c r="E38" s="359"/>
      <c r="F38" s="359"/>
      <c r="G38" s="359"/>
      <c r="H38" s="359"/>
    </row>
  </sheetData>
  <mergeCells count="10">
    <mergeCell ref="A38:H38"/>
    <mergeCell ref="A2:H2"/>
    <mergeCell ref="A4:H4"/>
    <mergeCell ref="A5:H5"/>
    <mergeCell ref="A1:H1"/>
    <mergeCell ref="A3:H3"/>
    <mergeCell ref="B7:B8"/>
    <mergeCell ref="C7:C8"/>
    <mergeCell ref="H7:H8"/>
    <mergeCell ref="A7:A8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workbookViewId="0">
      <selection activeCell="A3" sqref="A3:H3"/>
    </sheetView>
  </sheetViews>
  <sheetFormatPr baseColWidth="10" defaultRowHeight="12.75" x14ac:dyDescent="0.2"/>
  <cols>
    <col min="1" max="1" width="19.7109375" style="3" customWidth="1"/>
    <col min="2" max="8" width="9.7109375" style="5" customWidth="1"/>
    <col min="9" max="241" width="11.42578125" style="5"/>
    <col min="242" max="242" width="25.28515625" style="5" customWidth="1"/>
    <col min="243" max="243" width="8.140625" style="5" bestFit="1" customWidth="1"/>
    <col min="244" max="244" width="5.7109375" style="5" bestFit="1" customWidth="1"/>
    <col min="245" max="245" width="5" style="5" bestFit="1" customWidth="1"/>
    <col min="246" max="246" width="5.28515625" style="5" bestFit="1" customWidth="1"/>
    <col min="247" max="247" width="1.7109375" style="5" customWidth="1"/>
    <col min="248" max="248" width="5.7109375" style="5" bestFit="1" customWidth="1"/>
    <col min="249" max="250" width="6.7109375" style="5" bestFit="1" customWidth="1"/>
    <col min="251" max="251" width="7" style="5" bestFit="1" customWidth="1"/>
    <col min="252" max="252" width="6.7109375" style="5" bestFit="1" customWidth="1"/>
    <col min="253" max="253" width="6.28515625" style="5" bestFit="1" customWidth="1"/>
    <col min="254" max="254" width="1.5703125" style="5" customWidth="1"/>
    <col min="255" max="255" width="5.28515625" style="5" bestFit="1" customWidth="1"/>
    <col min="256" max="256" width="5.42578125" style="5" bestFit="1" customWidth="1"/>
    <col min="257" max="257" width="1.140625" style="5" customWidth="1"/>
    <col min="258" max="258" width="5.5703125" style="5" bestFit="1" customWidth="1"/>
    <col min="259" max="260" width="5.7109375" style="5" bestFit="1" customWidth="1"/>
    <col min="261" max="261" width="5.5703125" style="5" bestFit="1" customWidth="1"/>
    <col min="262" max="264" width="6.5703125" style="5" bestFit="1" customWidth="1"/>
    <col min="265" max="497" width="11.42578125" style="5"/>
    <col min="498" max="498" width="25.28515625" style="5" customWidth="1"/>
    <col min="499" max="499" width="8.140625" style="5" bestFit="1" customWidth="1"/>
    <col min="500" max="500" width="5.7109375" style="5" bestFit="1" customWidth="1"/>
    <col min="501" max="501" width="5" style="5" bestFit="1" customWidth="1"/>
    <col min="502" max="502" width="5.28515625" style="5" bestFit="1" customWidth="1"/>
    <col min="503" max="503" width="1.7109375" style="5" customWidth="1"/>
    <col min="504" max="504" width="5.7109375" style="5" bestFit="1" customWidth="1"/>
    <col min="505" max="506" width="6.7109375" style="5" bestFit="1" customWidth="1"/>
    <col min="507" max="507" width="7" style="5" bestFit="1" customWidth="1"/>
    <col min="508" max="508" width="6.7109375" style="5" bestFit="1" customWidth="1"/>
    <col min="509" max="509" width="6.28515625" style="5" bestFit="1" customWidth="1"/>
    <col min="510" max="510" width="1.5703125" style="5" customWidth="1"/>
    <col min="511" max="511" width="5.28515625" style="5" bestFit="1" customWidth="1"/>
    <col min="512" max="512" width="5.42578125" style="5" bestFit="1" customWidth="1"/>
    <col min="513" max="513" width="1.140625" style="5" customWidth="1"/>
    <col min="514" max="514" width="5.5703125" style="5" bestFit="1" customWidth="1"/>
    <col min="515" max="516" width="5.7109375" style="5" bestFit="1" customWidth="1"/>
    <col min="517" max="517" width="5.5703125" style="5" bestFit="1" customWidth="1"/>
    <col min="518" max="520" width="6.5703125" style="5" bestFit="1" customWidth="1"/>
    <col min="521" max="753" width="11.42578125" style="5"/>
    <col min="754" max="754" width="25.28515625" style="5" customWidth="1"/>
    <col min="755" max="755" width="8.140625" style="5" bestFit="1" customWidth="1"/>
    <col min="756" max="756" width="5.7109375" style="5" bestFit="1" customWidth="1"/>
    <col min="757" max="757" width="5" style="5" bestFit="1" customWidth="1"/>
    <col min="758" max="758" width="5.28515625" style="5" bestFit="1" customWidth="1"/>
    <col min="759" max="759" width="1.7109375" style="5" customWidth="1"/>
    <col min="760" max="760" width="5.7109375" style="5" bestFit="1" customWidth="1"/>
    <col min="761" max="762" width="6.7109375" style="5" bestFit="1" customWidth="1"/>
    <col min="763" max="763" width="7" style="5" bestFit="1" customWidth="1"/>
    <col min="764" max="764" width="6.7109375" style="5" bestFit="1" customWidth="1"/>
    <col min="765" max="765" width="6.28515625" style="5" bestFit="1" customWidth="1"/>
    <col min="766" max="766" width="1.5703125" style="5" customWidth="1"/>
    <col min="767" max="767" width="5.28515625" style="5" bestFit="1" customWidth="1"/>
    <col min="768" max="768" width="5.42578125" style="5" bestFit="1" customWidth="1"/>
    <col min="769" max="769" width="1.140625" style="5" customWidth="1"/>
    <col min="770" max="770" width="5.5703125" style="5" bestFit="1" customWidth="1"/>
    <col min="771" max="772" width="5.7109375" style="5" bestFit="1" customWidth="1"/>
    <col min="773" max="773" width="5.5703125" style="5" bestFit="1" customWidth="1"/>
    <col min="774" max="776" width="6.5703125" style="5" bestFit="1" customWidth="1"/>
    <col min="777" max="1009" width="11.42578125" style="5"/>
    <col min="1010" max="1010" width="25.28515625" style="5" customWidth="1"/>
    <col min="1011" max="1011" width="8.140625" style="5" bestFit="1" customWidth="1"/>
    <col min="1012" max="1012" width="5.7109375" style="5" bestFit="1" customWidth="1"/>
    <col min="1013" max="1013" width="5" style="5" bestFit="1" customWidth="1"/>
    <col min="1014" max="1014" width="5.28515625" style="5" bestFit="1" customWidth="1"/>
    <col min="1015" max="1015" width="1.7109375" style="5" customWidth="1"/>
    <col min="1016" max="1016" width="5.7109375" style="5" bestFit="1" customWidth="1"/>
    <col min="1017" max="1018" width="6.7109375" style="5" bestFit="1" customWidth="1"/>
    <col min="1019" max="1019" width="7" style="5" bestFit="1" customWidth="1"/>
    <col min="1020" max="1020" width="6.7109375" style="5" bestFit="1" customWidth="1"/>
    <col min="1021" max="1021" width="6.28515625" style="5" bestFit="1" customWidth="1"/>
    <col min="1022" max="1022" width="1.5703125" style="5" customWidth="1"/>
    <col min="1023" max="1023" width="5.28515625" style="5" bestFit="1" customWidth="1"/>
    <col min="1024" max="1024" width="5.42578125" style="5" bestFit="1" customWidth="1"/>
    <col min="1025" max="1025" width="1.140625" style="5" customWidth="1"/>
    <col min="1026" max="1026" width="5.5703125" style="5" bestFit="1" customWidth="1"/>
    <col min="1027" max="1028" width="5.7109375" style="5" bestFit="1" customWidth="1"/>
    <col min="1029" max="1029" width="5.5703125" style="5" bestFit="1" customWidth="1"/>
    <col min="1030" max="1032" width="6.5703125" style="5" bestFit="1" customWidth="1"/>
    <col min="1033" max="1265" width="11.42578125" style="5"/>
    <col min="1266" max="1266" width="25.28515625" style="5" customWidth="1"/>
    <col min="1267" max="1267" width="8.140625" style="5" bestFit="1" customWidth="1"/>
    <col min="1268" max="1268" width="5.7109375" style="5" bestFit="1" customWidth="1"/>
    <col min="1269" max="1269" width="5" style="5" bestFit="1" customWidth="1"/>
    <col min="1270" max="1270" width="5.28515625" style="5" bestFit="1" customWidth="1"/>
    <col min="1271" max="1271" width="1.7109375" style="5" customWidth="1"/>
    <col min="1272" max="1272" width="5.7109375" style="5" bestFit="1" customWidth="1"/>
    <col min="1273" max="1274" width="6.7109375" style="5" bestFit="1" customWidth="1"/>
    <col min="1275" max="1275" width="7" style="5" bestFit="1" customWidth="1"/>
    <col min="1276" max="1276" width="6.7109375" style="5" bestFit="1" customWidth="1"/>
    <col min="1277" max="1277" width="6.28515625" style="5" bestFit="1" customWidth="1"/>
    <col min="1278" max="1278" width="1.5703125" style="5" customWidth="1"/>
    <col min="1279" max="1279" width="5.28515625" style="5" bestFit="1" customWidth="1"/>
    <col min="1280" max="1280" width="5.42578125" style="5" bestFit="1" customWidth="1"/>
    <col min="1281" max="1281" width="1.140625" style="5" customWidth="1"/>
    <col min="1282" max="1282" width="5.5703125" style="5" bestFit="1" customWidth="1"/>
    <col min="1283" max="1284" width="5.7109375" style="5" bestFit="1" customWidth="1"/>
    <col min="1285" max="1285" width="5.5703125" style="5" bestFit="1" customWidth="1"/>
    <col min="1286" max="1288" width="6.5703125" style="5" bestFit="1" customWidth="1"/>
    <col min="1289" max="1521" width="11.42578125" style="5"/>
    <col min="1522" max="1522" width="25.28515625" style="5" customWidth="1"/>
    <col min="1523" max="1523" width="8.140625" style="5" bestFit="1" customWidth="1"/>
    <col min="1524" max="1524" width="5.7109375" style="5" bestFit="1" customWidth="1"/>
    <col min="1525" max="1525" width="5" style="5" bestFit="1" customWidth="1"/>
    <col min="1526" max="1526" width="5.28515625" style="5" bestFit="1" customWidth="1"/>
    <col min="1527" max="1527" width="1.7109375" style="5" customWidth="1"/>
    <col min="1528" max="1528" width="5.7109375" style="5" bestFit="1" customWidth="1"/>
    <col min="1529" max="1530" width="6.7109375" style="5" bestFit="1" customWidth="1"/>
    <col min="1531" max="1531" width="7" style="5" bestFit="1" customWidth="1"/>
    <col min="1532" max="1532" width="6.7109375" style="5" bestFit="1" customWidth="1"/>
    <col min="1533" max="1533" width="6.28515625" style="5" bestFit="1" customWidth="1"/>
    <col min="1534" max="1534" width="1.5703125" style="5" customWidth="1"/>
    <col min="1535" max="1535" width="5.28515625" style="5" bestFit="1" customWidth="1"/>
    <col min="1536" max="1536" width="5.42578125" style="5" bestFit="1" customWidth="1"/>
    <col min="1537" max="1537" width="1.140625" style="5" customWidth="1"/>
    <col min="1538" max="1538" width="5.5703125" style="5" bestFit="1" customWidth="1"/>
    <col min="1539" max="1540" width="5.7109375" style="5" bestFit="1" customWidth="1"/>
    <col min="1541" max="1541" width="5.5703125" style="5" bestFit="1" customWidth="1"/>
    <col min="1542" max="1544" width="6.5703125" style="5" bestFit="1" customWidth="1"/>
    <col min="1545" max="1777" width="11.42578125" style="5"/>
    <col min="1778" max="1778" width="25.28515625" style="5" customWidth="1"/>
    <col min="1779" max="1779" width="8.140625" style="5" bestFit="1" customWidth="1"/>
    <col min="1780" max="1780" width="5.7109375" style="5" bestFit="1" customWidth="1"/>
    <col min="1781" max="1781" width="5" style="5" bestFit="1" customWidth="1"/>
    <col min="1782" max="1782" width="5.28515625" style="5" bestFit="1" customWidth="1"/>
    <col min="1783" max="1783" width="1.7109375" style="5" customWidth="1"/>
    <col min="1784" max="1784" width="5.7109375" style="5" bestFit="1" customWidth="1"/>
    <col min="1785" max="1786" width="6.7109375" style="5" bestFit="1" customWidth="1"/>
    <col min="1787" max="1787" width="7" style="5" bestFit="1" customWidth="1"/>
    <col min="1788" max="1788" width="6.7109375" style="5" bestFit="1" customWidth="1"/>
    <col min="1789" max="1789" width="6.28515625" style="5" bestFit="1" customWidth="1"/>
    <col min="1790" max="1790" width="1.5703125" style="5" customWidth="1"/>
    <col min="1791" max="1791" width="5.28515625" style="5" bestFit="1" customWidth="1"/>
    <col min="1792" max="1792" width="5.42578125" style="5" bestFit="1" customWidth="1"/>
    <col min="1793" max="1793" width="1.140625" style="5" customWidth="1"/>
    <col min="1794" max="1794" width="5.5703125" style="5" bestFit="1" customWidth="1"/>
    <col min="1795" max="1796" width="5.7109375" style="5" bestFit="1" customWidth="1"/>
    <col min="1797" max="1797" width="5.5703125" style="5" bestFit="1" customWidth="1"/>
    <col min="1798" max="1800" width="6.5703125" style="5" bestFit="1" customWidth="1"/>
    <col min="1801" max="2033" width="11.42578125" style="5"/>
    <col min="2034" max="2034" width="25.28515625" style="5" customWidth="1"/>
    <col min="2035" max="2035" width="8.140625" style="5" bestFit="1" customWidth="1"/>
    <col min="2036" max="2036" width="5.7109375" style="5" bestFit="1" customWidth="1"/>
    <col min="2037" max="2037" width="5" style="5" bestFit="1" customWidth="1"/>
    <col min="2038" max="2038" width="5.28515625" style="5" bestFit="1" customWidth="1"/>
    <col min="2039" max="2039" width="1.7109375" style="5" customWidth="1"/>
    <col min="2040" max="2040" width="5.7109375" style="5" bestFit="1" customWidth="1"/>
    <col min="2041" max="2042" width="6.7109375" style="5" bestFit="1" customWidth="1"/>
    <col min="2043" max="2043" width="7" style="5" bestFit="1" customWidth="1"/>
    <col min="2044" max="2044" width="6.7109375" style="5" bestFit="1" customWidth="1"/>
    <col min="2045" max="2045" width="6.28515625" style="5" bestFit="1" customWidth="1"/>
    <col min="2046" max="2046" width="1.5703125" style="5" customWidth="1"/>
    <col min="2047" max="2047" width="5.28515625" style="5" bestFit="1" customWidth="1"/>
    <col min="2048" max="2048" width="5.42578125" style="5" bestFit="1" customWidth="1"/>
    <col min="2049" max="2049" width="1.140625" style="5" customWidth="1"/>
    <col min="2050" max="2050" width="5.5703125" style="5" bestFit="1" customWidth="1"/>
    <col min="2051" max="2052" width="5.7109375" style="5" bestFit="1" customWidth="1"/>
    <col min="2053" max="2053" width="5.5703125" style="5" bestFit="1" customWidth="1"/>
    <col min="2054" max="2056" width="6.5703125" style="5" bestFit="1" customWidth="1"/>
    <col min="2057" max="2289" width="11.42578125" style="5"/>
    <col min="2290" max="2290" width="25.28515625" style="5" customWidth="1"/>
    <col min="2291" max="2291" width="8.140625" style="5" bestFit="1" customWidth="1"/>
    <col min="2292" max="2292" width="5.7109375" style="5" bestFit="1" customWidth="1"/>
    <col min="2293" max="2293" width="5" style="5" bestFit="1" customWidth="1"/>
    <col min="2294" max="2294" width="5.28515625" style="5" bestFit="1" customWidth="1"/>
    <col min="2295" max="2295" width="1.7109375" style="5" customWidth="1"/>
    <col min="2296" max="2296" width="5.7109375" style="5" bestFit="1" customWidth="1"/>
    <col min="2297" max="2298" width="6.7109375" style="5" bestFit="1" customWidth="1"/>
    <col min="2299" max="2299" width="7" style="5" bestFit="1" customWidth="1"/>
    <col min="2300" max="2300" width="6.7109375" style="5" bestFit="1" customWidth="1"/>
    <col min="2301" max="2301" width="6.28515625" style="5" bestFit="1" customWidth="1"/>
    <col min="2302" max="2302" width="1.5703125" style="5" customWidth="1"/>
    <col min="2303" max="2303" width="5.28515625" style="5" bestFit="1" customWidth="1"/>
    <col min="2304" max="2304" width="5.42578125" style="5" bestFit="1" customWidth="1"/>
    <col min="2305" max="2305" width="1.140625" style="5" customWidth="1"/>
    <col min="2306" max="2306" width="5.5703125" style="5" bestFit="1" customWidth="1"/>
    <col min="2307" max="2308" width="5.7109375" style="5" bestFit="1" customWidth="1"/>
    <col min="2309" max="2309" width="5.5703125" style="5" bestFit="1" customWidth="1"/>
    <col min="2310" max="2312" width="6.5703125" style="5" bestFit="1" customWidth="1"/>
    <col min="2313" max="2545" width="11.42578125" style="5"/>
    <col min="2546" max="2546" width="25.28515625" style="5" customWidth="1"/>
    <col min="2547" max="2547" width="8.140625" style="5" bestFit="1" customWidth="1"/>
    <col min="2548" max="2548" width="5.7109375" style="5" bestFit="1" customWidth="1"/>
    <col min="2549" max="2549" width="5" style="5" bestFit="1" customWidth="1"/>
    <col min="2550" max="2550" width="5.28515625" style="5" bestFit="1" customWidth="1"/>
    <col min="2551" max="2551" width="1.7109375" style="5" customWidth="1"/>
    <col min="2552" max="2552" width="5.7109375" style="5" bestFit="1" customWidth="1"/>
    <col min="2553" max="2554" width="6.7109375" style="5" bestFit="1" customWidth="1"/>
    <col min="2555" max="2555" width="7" style="5" bestFit="1" customWidth="1"/>
    <col min="2556" max="2556" width="6.7109375" style="5" bestFit="1" customWidth="1"/>
    <col min="2557" max="2557" width="6.28515625" style="5" bestFit="1" customWidth="1"/>
    <col min="2558" max="2558" width="1.5703125" style="5" customWidth="1"/>
    <col min="2559" max="2559" width="5.28515625" style="5" bestFit="1" customWidth="1"/>
    <col min="2560" max="2560" width="5.42578125" style="5" bestFit="1" customWidth="1"/>
    <col min="2561" max="2561" width="1.140625" style="5" customWidth="1"/>
    <col min="2562" max="2562" width="5.5703125" style="5" bestFit="1" customWidth="1"/>
    <col min="2563" max="2564" width="5.7109375" style="5" bestFit="1" customWidth="1"/>
    <col min="2565" max="2565" width="5.5703125" style="5" bestFit="1" customWidth="1"/>
    <col min="2566" max="2568" width="6.5703125" style="5" bestFit="1" customWidth="1"/>
    <col min="2569" max="2801" width="11.42578125" style="5"/>
    <col min="2802" max="2802" width="25.28515625" style="5" customWidth="1"/>
    <col min="2803" max="2803" width="8.140625" style="5" bestFit="1" customWidth="1"/>
    <col min="2804" max="2804" width="5.7109375" style="5" bestFit="1" customWidth="1"/>
    <col min="2805" max="2805" width="5" style="5" bestFit="1" customWidth="1"/>
    <col min="2806" max="2806" width="5.28515625" style="5" bestFit="1" customWidth="1"/>
    <col min="2807" max="2807" width="1.7109375" style="5" customWidth="1"/>
    <col min="2808" max="2808" width="5.7109375" style="5" bestFit="1" customWidth="1"/>
    <col min="2809" max="2810" width="6.7109375" style="5" bestFit="1" customWidth="1"/>
    <col min="2811" max="2811" width="7" style="5" bestFit="1" customWidth="1"/>
    <col min="2812" max="2812" width="6.7109375" style="5" bestFit="1" customWidth="1"/>
    <col min="2813" max="2813" width="6.28515625" style="5" bestFit="1" customWidth="1"/>
    <col min="2814" max="2814" width="1.5703125" style="5" customWidth="1"/>
    <col min="2815" max="2815" width="5.28515625" style="5" bestFit="1" customWidth="1"/>
    <col min="2816" max="2816" width="5.42578125" style="5" bestFit="1" customWidth="1"/>
    <col min="2817" max="2817" width="1.140625" style="5" customWidth="1"/>
    <col min="2818" max="2818" width="5.5703125" style="5" bestFit="1" customWidth="1"/>
    <col min="2819" max="2820" width="5.7109375" style="5" bestFit="1" customWidth="1"/>
    <col min="2821" max="2821" width="5.5703125" style="5" bestFit="1" customWidth="1"/>
    <col min="2822" max="2824" width="6.5703125" style="5" bestFit="1" customWidth="1"/>
    <col min="2825" max="3057" width="11.42578125" style="5"/>
    <col min="3058" max="3058" width="25.28515625" style="5" customWidth="1"/>
    <col min="3059" max="3059" width="8.140625" style="5" bestFit="1" customWidth="1"/>
    <col min="3060" max="3060" width="5.7109375" style="5" bestFit="1" customWidth="1"/>
    <col min="3061" max="3061" width="5" style="5" bestFit="1" customWidth="1"/>
    <col min="3062" max="3062" width="5.28515625" style="5" bestFit="1" customWidth="1"/>
    <col min="3063" max="3063" width="1.7109375" style="5" customWidth="1"/>
    <col min="3064" max="3064" width="5.7109375" style="5" bestFit="1" customWidth="1"/>
    <col min="3065" max="3066" width="6.7109375" style="5" bestFit="1" customWidth="1"/>
    <col min="3067" max="3067" width="7" style="5" bestFit="1" customWidth="1"/>
    <col min="3068" max="3068" width="6.7109375" style="5" bestFit="1" customWidth="1"/>
    <col min="3069" max="3069" width="6.28515625" style="5" bestFit="1" customWidth="1"/>
    <col min="3070" max="3070" width="1.5703125" style="5" customWidth="1"/>
    <col min="3071" max="3071" width="5.28515625" style="5" bestFit="1" customWidth="1"/>
    <col min="3072" max="3072" width="5.42578125" style="5" bestFit="1" customWidth="1"/>
    <col min="3073" max="3073" width="1.140625" style="5" customWidth="1"/>
    <col min="3074" max="3074" width="5.5703125" style="5" bestFit="1" customWidth="1"/>
    <col min="3075" max="3076" width="5.7109375" style="5" bestFit="1" customWidth="1"/>
    <col min="3077" max="3077" width="5.5703125" style="5" bestFit="1" customWidth="1"/>
    <col min="3078" max="3080" width="6.5703125" style="5" bestFit="1" customWidth="1"/>
    <col min="3081" max="3313" width="11.42578125" style="5"/>
    <col min="3314" max="3314" width="25.28515625" style="5" customWidth="1"/>
    <col min="3315" max="3315" width="8.140625" style="5" bestFit="1" customWidth="1"/>
    <col min="3316" max="3316" width="5.7109375" style="5" bestFit="1" customWidth="1"/>
    <col min="3317" max="3317" width="5" style="5" bestFit="1" customWidth="1"/>
    <col min="3318" max="3318" width="5.28515625" style="5" bestFit="1" customWidth="1"/>
    <col min="3319" max="3319" width="1.7109375" style="5" customWidth="1"/>
    <col min="3320" max="3320" width="5.7109375" style="5" bestFit="1" customWidth="1"/>
    <col min="3321" max="3322" width="6.7109375" style="5" bestFit="1" customWidth="1"/>
    <col min="3323" max="3323" width="7" style="5" bestFit="1" customWidth="1"/>
    <col min="3324" max="3324" width="6.7109375" style="5" bestFit="1" customWidth="1"/>
    <col min="3325" max="3325" width="6.28515625" style="5" bestFit="1" customWidth="1"/>
    <col min="3326" max="3326" width="1.5703125" style="5" customWidth="1"/>
    <col min="3327" max="3327" width="5.28515625" style="5" bestFit="1" customWidth="1"/>
    <col min="3328" max="3328" width="5.42578125" style="5" bestFit="1" customWidth="1"/>
    <col min="3329" max="3329" width="1.140625" style="5" customWidth="1"/>
    <col min="3330" max="3330" width="5.5703125" style="5" bestFit="1" customWidth="1"/>
    <col min="3331" max="3332" width="5.7109375" style="5" bestFit="1" customWidth="1"/>
    <col min="3333" max="3333" width="5.5703125" style="5" bestFit="1" customWidth="1"/>
    <col min="3334" max="3336" width="6.5703125" style="5" bestFit="1" customWidth="1"/>
    <col min="3337" max="3569" width="11.42578125" style="5"/>
    <col min="3570" max="3570" width="25.28515625" style="5" customWidth="1"/>
    <col min="3571" max="3571" width="8.140625" style="5" bestFit="1" customWidth="1"/>
    <col min="3572" max="3572" width="5.7109375" style="5" bestFit="1" customWidth="1"/>
    <col min="3573" max="3573" width="5" style="5" bestFit="1" customWidth="1"/>
    <col min="3574" max="3574" width="5.28515625" style="5" bestFit="1" customWidth="1"/>
    <col min="3575" max="3575" width="1.7109375" style="5" customWidth="1"/>
    <col min="3576" max="3576" width="5.7109375" style="5" bestFit="1" customWidth="1"/>
    <col min="3577" max="3578" width="6.7109375" style="5" bestFit="1" customWidth="1"/>
    <col min="3579" max="3579" width="7" style="5" bestFit="1" customWidth="1"/>
    <col min="3580" max="3580" width="6.7109375" style="5" bestFit="1" customWidth="1"/>
    <col min="3581" max="3581" width="6.28515625" style="5" bestFit="1" customWidth="1"/>
    <col min="3582" max="3582" width="1.5703125" style="5" customWidth="1"/>
    <col min="3583" max="3583" width="5.28515625" style="5" bestFit="1" customWidth="1"/>
    <col min="3584" max="3584" width="5.42578125" style="5" bestFit="1" customWidth="1"/>
    <col min="3585" max="3585" width="1.140625" style="5" customWidth="1"/>
    <col min="3586" max="3586" width="5.5703125" style="5" bestFit="1" customWidth="1"/>
    <col min="3587" max="3588" width="5.7109375" style="5" bestFit="1" customWidth="1"/>
    <col min="3589" max="3589" width="5.5703125" style="5" bestFit="1" customWidth="1"/>
    <col min="3590" max="3592" width="6.5703125" style="5" bestFit="1" customWidth="1"/>
    <col min="3593" max="3825" width="11.42578125" style="5"/>
    <col min="3826" max="3826" width="25.28515625" style="5" customWidth="1"/>
    <col min="3827" max="3827" width="8.140625" style="5" bestFit="1" customWidth="1"/>
    <col min="3828" max="3828" width="5.7109375" style="5" bestFit="1" customWidth="1"/>
    <col min="3829" max="3829" width="5" style="5" bestFit="1" customWidth="1"/>
    <col min="3830" max="3830" width="5.28515625" style="5" bestFit="1" customWidth="1"/>
    <col min="3831" max="3831" width="1.7109375" style="5" customWidth="1"/>
    <col min="3832" max="3832" width="5.7109375" style="5" bestFit="1" customWidth="1"/>
    <col min="3833" max="3834" width="6.7109375" style="5" bestFit="1" customWidth="1"/>
    <col min="3835" max="3835" width="7" style="5" bestFit="1" customWidth="1"/>
    <col min="3836" max="3836" width="6.7109375" style="5" bestFit="1" customWidth="1"/>
    <col min="3837" max="3837" width="6.28515625" style="5" bestFit="1" customWidth="1"/>
    <col min="3838" max="3838" width="1.5703125" style="5" customWidth="1"/>
    <col min="3839" max="3839" width="5.28515625" style="5" bestFit="1" customWidth="1"/>
    <col min="3840" max="3840" width="5.42578125" style="5" bestFit="1" customWidth="1"/>
    <col min="3841" max="3841" width="1.140625" style="5" customWidth="1"/>
    <col min="3842" max="3842" width="5.5703125" style="5" bestFit="1" customWidth="1"/>
    <col min="3843" max="3844" width="5.7109375" style="5" bestFit="1" customWidth="1"/>
    <col min="3845" max="3845" width="5.5703125" style="5" bestFit="1" customWidth="1"/>
    <col min="3846" max="3848" width="6.5703125" style="5" bestFit="1" customWidth="1"/>
    <col min="3849" max="4081" width="11.42578125" style="5"/>
    <col min="4082" max="4082" width="25.28515625" style="5" customWidth="1"/>
    <col min="4083" max="4083" width="8.140625" style="5" bestFit="1" customWidth="1"/>
    <col min="4084" max="4084" width="5.7109375" style="5" bestFit="1" customWidth="1"/>
    <col min="4085" max="4085" width="5" style="5" bestFit="1" customWidth="1"/>
    <col min="4086" max="4086" width="5.28515625" style="5" bestFit="1" customWidth="1"/>
    <col min="4087" max="4087" width="1.7109375" style="5" customWidth="1"/>
    <col min="4088" max="4088" width="5.7109375" style="5" bestFit="1" customWidth="1"/>
    <col min="4089" max="4090" width="6.7109375" style="5" bestFit="1" customWidth="1"/>
    <col min="4091" max="4091" width="7" style="5" bestFit="1" customWidth="1"/>
    <col min="4092" max="4092" width="6.7109375" style="5" bestFit="1" customWidth="1"/>
    <col min="4093" max="4093" width="6.28515625" style="5" bestFit="1" customWidth="1"/>
    <col min="4094" max="4094" width="1.5703125" style="5" customWidth="1"/>
    <col min="4095" max="4095" width="5.28515625" style="5" bestFit="1" customWidth="1"/>
    <col min="4096" max="4096" width="5.42578125" style="5" bestFit="1" customWidth="1"/>
    <col min="4097" max="4097" width="1.140625" style="5" customWidth="1"/>
    <col min="4098" max="4098" width="5.5703125" style="5" bestFit="1" customWidth="1"/>
    <col min="4099" max="4100" width="5.7109375" style="5" bestFit="1" customWidth="1"/>
    <col min="4101" max="4101" width="5.5703125" style="5" bestFit="1" customWidth="1"/>
    <col min="4102" max="4104" width="6.5703125" style="5" bestFit="1" customWidth="1"/>
    <col min="4105" max="4337" width="11.42578125" style="5"/>
    <col min="4338" max="4338" width="25.28515625" style="5" customWidth="1"/>
    <col min="4339" max="4339" width="8.140625" style="5" bestFit="1" customWidth="1"/>
    <col min="4340" max="4340" width="5.7109375" style="5" bestFit="1" customWidth="1"/>
    <col min="4341" max="4341" width="5" style="5" bestFit="1" customWidth="1"/>
    <col min="4342" max="4342" width="5.28515625" style="5" bestFit="1" customWidth="1"/>
    <col min="4343" max="4343" width="1.7109375" style="5" customWidth="1"/>
    <col min="4344" max="4344" width="5.7109375" style="5" bestFit="1" customWidth="1"/>
    <col min="4345" max="4346" width="6.7109375" style="5" bestFit="1" customWidth="1"/>
    <col min="4347" max="4347" width="7" style="5" bestFit="1" customWidth="1"/>
    <col min="4348" max="4348" width="6.7109375" style="5" bestFit="1" customWidth="1"/>
    <col min="4349" max="4349" width="6.28515625" style="5" bestFit="1" customWidth="1"/>
    <col min="4350" max="4350" width="1.5703125" style="5" customWidth="1"/>
    <col min="4351" max="4351" width="5.28515625" style="5" bestFit="1" customWidth="1"/>
    <col min="4352" max="4352" width="5.42578125" style="5" bestFit="1" customWidth="1"/>
    <col min="4353" max="4353" width="1.140625" style="5" customWidth="1"/>
    <col min="4354" max="4354" width="5.5703125" style="5" bestFit="1" customWidth="1"/>
    <col min="4355" max="4356" width="5.7109375" style="5" bestFit="1" customWidth="1"/>
    <col min="4357" max="4357" width="5.5703125" style="5" bestFit="1" customWidth="1"/>
    <col min="4358" max="4360" width="6.5703125" style="5" bestFit="1" customWidth="1"/>
    <col min="4361" max="4593" width="11.42578125" style="5"/>
    <col min="4594" max="4594" width="25.28515625" style="5" customWidth="1"/>
    <col min="4595" max="4595" width="8.140625" style="5" bestFit="1" customWidth="1"/>
    <col min="4596" max="4596" width="5.7109375" style="5" bestFit="1" customWidth="1"/>
    <col min="4597" max="4597" width="5" style="5" bestFit="1" customWidth="1"/>
    <col min="4598" max="4598" width="5.28515625" style="5" bestFit="1" customWidth="1"/>
    <col min="4599" max="4599" width="1.7109375" style="5" customWidth="1"/>
    <col min="4600" max="4600" width="5.7109375" style="5" bestFit="1" customWidth="1"/>
    <col min="4601" max="4602" width="6.7109375" style="5" bestFit="1" customWidth="1"/>
    <col min="4603" max="4603" width="7" style="5" bestFit="1" customWidth="1"/>
    <col min="4604" max="4604" width="6.7109375" style="5" bestFit="1" customWidth="1"/>
    <col min="4605" max="4605" width="6.28515625" style="5" bestFit="1" customWidth="1"/>
    <col min="4606" max="4606" width="1.5703125" style="5" customWidth="1"/>
    <col min="4607" max="4607" width="5.28515625" style="5" bestFit="1" customWidth="1"/>
    <col min="4608" max="4608" width="5.42578125" style="5" bestFit="1" customWidth="1"/>
    <col min="4609" max="4609" width="1.140625" style="5" customWidth="1"/>
    <col min="4610" max="4610" width="5.5703125" style="5" bestFit="1" customWidth="1"/>
    <col min="4611" max="4612" width="5.7109375" style="5" bestFit="1" customWidth="1"/>
    <col min="4613" max="4613" width="5.5703125" style="5" bestFit="1" customWidth="1"/>
    <col min="4614" max="4616" width="6.5703125" style="5" bestFit="1" customWidth="1"/>
    <col min="4617" max="4849" width="11.42578125" style="5"/>
    <col min="4850" max="4850" width="25.28515625" style="5" customWidth="1"/>
    <col min="4851" max="4851" width="8.140625" style="5" bestFit="1" customWidth="1"/>
    <col min="4852" max="4852" width="5.7109375" style="5" bestFit="1" customWidth="1"/>
    <col min="4853" max="4853" width="5" style="5" bestFit="1" customWidth="1"/>
    <col min="4854" max="4854" width="5.28515625" style="5" bestFit="1" customWidth="1"/>
    <col min="4855" max="4855" width="1.7109375" style="5" customWidth="1"/>
    <col min="4856" max="4856" width="5.7109375" style="5" bestFit="1" customWidth="1"/>
    <col min="4857" max="4858" width="6.7109375" style="5" bestFit="1" customWidth="1"/>
    <col min="4859" max="4859" width="7" style="5" bestFit="1" customWidth="1"/>
    <col min="4860" max="4860" width="6.7109375" style="5" bestFit="1" customWidth="1"/>
    <col min="4861" max="4861" width="6.28515625" style="5" bestFit="1" customWidth="1"/>
    <col min="4862" max="4862" width="1.5703125" style="5" customWidth="1"/>
    <col min="4863" max="4863" width="5.28515625" style="5" bestFit="1" customWidth="1"/>
    <col min="4864" max="4864" width="5.42578125" style="5" bestFit="1" customWidth="1"/>
    <col min="4865" max="4865" width="1.140625" style="5" customWidth="1"/>
    <col min="4866" max="4866" width="5.5703125" style="5" bestFit="1" customWidth="1"/>
    <col min="4867" max="4868" width="5.7109375" style="5" bestFit="1" customWidth="1"/>
    <col min="4869" max="4869" width="5.5703125" style="5" bestFit="1" customWidth="1"/>
    <col min="4870" max="4872" width="6.5703125" style="5" bestFit="1" customWidth="1"/>
    <col min="4873" max="5105" width="11.42578125" style="5"/>
    <col min="5106" max="5106" width="25.28515625" style="5" customWidth="1"/>
    <col min="5107" max="5107" width="8.140625" style="5" bestFit="1" customWidth="1"/>
    <col min="5108" max="5108" width="5.7109375" style="5" bestFit="1" customWidth="1"/>
    <col min="5109" max="5109" width="5" style="5" bestFit="1" customWidth="1"/>
    <col min="5110" max="5110" width="5.28515625" style="5" bestFit="1" customWidth="1"/>
    <col min="5111" max="5111" width="1.7109375" style="5" customWidth="1"/>
    <col min="5112" max="5112" width="5.7109375" style="5" bestFit="1" customWidth="1"/>
    <col min="5113" max="5114" width="6.7109375" style="5" bestFit="1" customWidth="1"/>
    <col min="5115" max="5115" width="7" style="5" bestFit="1" customWidth="1"/>
    <col min="5116" max="5116" width="6.7109375" style="5" bestFit="1" customWidth="1"/>
    <col min="5117" max="5117" width="6.28515625" style="5" bestFit="1" customWidth="1"/>
    <col min="5118" max="5118" width="1.5703125" style="5" customWidth="1"/>
    <col min="5119" max="5119" width="5.28515625" style="5" bestFit="1" customWidth="1"/>
    <col min="5120" max="5120" width="5.42578125" style="5" bestFit="1" customWidth="1"/>
    <col min="5121" max="5121" width="1.140625" style="5" customWidth="1"/>
    <col min="5122" max="5122" width="5.5703125" style="5" bestFit="1" customWidth="1"/>
    <col min="5123" max="5124" width="5.7109375" style="5" bestFit="1" customWidth="1"/>
    <col min="5125" max="5125" width="5.5703125" style="5" bestFit="1" customWidth="1"/>
    <col min="5126" max="5128" width="6.5703125" style="5" bestFit="1" customWidth="1"/>
    <col min="5129" max="5361" width="11.42578125" style="5"/>
    <col min="5362" max="5362" width="25.28515625" style="5" customWidth="1"/>
    <col min="5363" max="5363" width="8.140625" style="5" bestFit="1" customWidth="1"/>
    <col min="5364" max="5364" width="5.7109375" style="5" bestFit="1" customWidth="1"/>
    <col min="5365" max="5365" width="5" style="5" bestFit="1" customWidth="1"/>
    <col min="5366" max="5366" width="5.28515625" style="5" bestFit="1" customWidth="1"/>
    <col min="5367" max="5367" width="1.7109375" style="5" customWidth="1"/>
    <col min="5368" max="5368" width="5.7109375" style="5" bestFit="1" customWidth="1"/>
    <col min="5369" max="5370" width="6.7109375" style="5" bestFit="1" customWidth="1"/>
    <col min="5371" max="5371" width="7" style="5" bestFit="1" customWidth="1"/>
    <col min="5372" max="5372" width="6.7109375" style="5" bestFit="1" customWidth="1"/>
    <col min="5373" max="5373" width="6.28515625" style="5" bestFit="1" customWidth="1"/>
    <col min="5374" max="5374" width="1.5703125" style="5" customWidth="1"/>
    <col min="5375" max="5375" width="5.28515625" style="5" bestFit="1" customWidth="1"/>
    <col min="5376" max="5376" width="5.42578125" style="5" bestFit="1" customWidth="1"/>
    <col min="5377" max="5377" width="1.140625" style="5" customWidth="1"/>
    <col min="5378" max="5378" width="5.5703125" style="5" bestFit="1" customWidth="1"/>
    <col min="5379" max="5380" width="5.7109375" style="5" bestFit="1" customWidth="1"/>
    <col min="5381" max="5381" width="5.5703125" style="5" bestFit="1" customWidth="1"/>
    <col min="5382" max="5384" width="6.5703125" style="5" bestFit="1" customWidth="1"/>
    <col min="5385" max="5617" width="11.42578125" style="5"/>
    <col min="5618" max="5618" width="25.28515625" style="5" customWidth="1"/>
    <col min="5619" max="5619" width="8.140625" style="5" bestFit="1" customWidth="1"/>
    <col min="5620" max="5620" width="5.7109375" style="5" bestFit="1" customWidth="1"/>
    <col min="5621" max="5621" width="5" style="5" bestFit="1" customWidth="1"/>
    <col min="5622" max="5622" width="5.28515625" style="5" bestFit="1" customWidth="1"/>
    <col min="5623" max="5623" width="1.7109375" style="5" customWidth="1"/>
    <col min="5624" max="5624" width="5.7109375" style="5" bestFit="1" customWidth="1"/>
    <col min="5625" max="5626" width="6.7109375" style="5" bestFit="1" customWidth="1"/>
    <col min="5627" max="5627" width="7" style="5" bestFit="1" customWidth="1"/>
    <col min="5628" max="5628" width="6.7109375" style="5" bestFit="1" customWidth="1"/>
    <col min="5629" max="5629" width="6.28515625" style="5" bestFit="1" customWidth="1"/>
    <col min="5630" max="5630" width="1.5703125" style="5" customWidth="1"/>
    <col min="5631" max="5631" width="5.28515625" style="5" bestFit="1" customWidth="1"/>
    <col min="5632" max="5632" width="5.42578125" style="5" bestFit="1" customWidth="1"/>
    <col min="5633" max="5633" width="1.140625" style="5" customWidth="1"/>
    <col min="5634" max="5634" width="5.5703125" style="5" bestFit="1" customWidth="1"/>
    <col min="5635" max="5636" width="5.7109375" style="5" bestFit="1" customWidth="1"/>
    <col min="5637" max="5637" width="5.5703125" style="5" bestFit="1" customWidth="1"/>
    <col min="5638" max="5640" width="6.5703125" style="5" bestFit="1" customWidth="1"/>
    <col min="5641" max="5873" width="11.42578125" style="5"/>
    <col min="5874" max="5874" width="25.28515625" style="5" customWidth="1"/>
    <col min="5875" max="5875" width="8.140625" style="5" bestFit="1" customWidth="1"/>
    <col min="5876" max="5876" width="5.7109375" style="5" bestFit="1" customWidth="1"/>
    <col min="5877" max="5877" width="5" style="5" bestFit="1" customWidth="1"/>
    <col min="5878" max="5878" width="5.28515625" style="5" bestFit="1" customWidth="1"/>
    <col min="5879" max="5879" width="1.7109375" style="5" customWidth="1"/>
    <col min="5880" max="5880" width="5.7109375" style="5" bestFit="1" customWidth="1"/>
    <col min="5881" max="5882" width="6.7109375" style="5" bestFit="1" customWidth="1"/>
    <col min="5883" max="5883" width="7" style="5" bestFit="1" customWidth="1"/>
    <col min="5884" max="5884" width="6.7109375" style="5" bestFit="1" customWidth="1"/>
    <col min="5885" max="5885" width="6.28515625" style="5" bestFit="1" customWidth="1"/>
    <col min="5886" max="5886" width="1.5703125" style="5" customWidth="1"/>
    <col min="5887" max="5887" width="5.28515625" style="5" bestFit="1" customWidth="1"/>
    <col min="5888" max="5888" width="5.42578125" style="5" bestFit="1" customWidth="1"/>
    <col min="5889" max="5889" width="1.140625" style="5" customWidth="1"/>
    <col min="5890" max="5890" width="5.5703125" style="5" bestFit="1" customWidth="1"/>
    <col min="5891" max="5892" width="5.7109375" style="5" bestFit="1" customWidth="1"/>
    <col min="5893" max="5893" width="5.5703125" style="5" bestFit="1" customWidth="1"/>
    <col min="5894" max="5896" width="6.5703125" style="5" bestFit="1" customWidth="1"/>
    <col min="5897" max="6129" width="11.42578125" style="5"/>
    <col min="6130" max="6130" width="25.28515625" style="5" customWidth="1"/>
    <col min="6131" max="6131" width="8.140625" style="5" bestFit="1" customWidth="1"/>
    <col min="6132" max="6132" width="5.7109375" style="5" bestFit="1" customWidth="1"/>
    <col min="6133" max="6133" width="5" style="5" bestFit="1" customWidth="1"/>
    <col min="6134" max="6134" width="5.28515625" style="5" bestFit="1" customWidth="1"/>
    <col min="6135" max="6135" width="1.7109375" style="5" customWidth="1"/>
    <col min="6136" max="6136" width="5.7109375" style="5" bestFit="1" customWidth="1"/>
    <col min="6137" max="6138" width="6.7109375" style="5" bestFit="1" customWidth="1"/>
    <col min="6139" max="6139" width="7" style="5" bestFit="1" customWidth="1"/>
    <col min="6140" max="6140" width="6.7109375" style="5" bestFit="1" customWidth="1"/>
    <col min="6141" max="6141" width="6.28515625" style="5" bestFit="1" customWidth="1"/>
    <col min="6142" max="6142" width="1.5703125" style="5" customWidth="1"/>
    <col min="6143" max="6143" width="5.28515625" style="5" bestFit="1" customWidth="1"/>
    <col min="6144" max="6144" width="5.42578125" style="5" bestFit="1" customWidth="1"/>
    <col min="6145" max="6145" width="1.140625" style="5" customWidth="1"/>
    <col min="6146" max="6146" width="5.5703125" style="5" bestFit="1" customWidth="1"/>
    <col min="6147" max="6148" width="5.7109375" style="5" bestFit="1" customWidth="1"/>
    <col min="6149" max="6149" width="5.5703125" style="5" bestFit="1" customWidth="1"/>
    <col min="6150" max="6152" width="6.5703125" style="5" bestFit="1" customWidth="1"/>
    <col min="6153" max="6385" width="11.42578125" style="5"/>
    <col min="6386" max="6386" width="25.28515625" style="5" customWidth="1"/>
    <col min="6387" max="6387" width="8.140625" style="5" bestFit="1" customWidth="1"/>
    <col min="6388" max="6388" width="5.7109375" style="5" bestFit="1" customWidth="1"/>
    <col min="6389" max="6389" width="5" style="5" bestFit="1" customWidth="1"/>
    <col min="6390" max="6390" width="5.28515625" style="5" bestFit="1" customWidth="1"/>
    <col min="6391" max="6391" width="1.7109375" style="5" customWidth="1"/>
    <col min="6392" max="6392" width="5.7109375" style="5" bestFit="1" customWidth="1"/>
    <col min="6393" max="6394" width="6.7109375" style="5" bestFit="1" customWidth="1"/>
    <col min="6395" max="6395" width="7" style="5" bestFit="1" customWidth="1"/>
    <col min="6396" max="6396" width="6.7109375" style="5" bestFit="1" customWidth="1"/>
    <col min="6397" max="6397" width="6.28515625" style="5" bestFit="1" customWidth="1"/>
    <col min="6398" max="6398" width="1.5703125" style="5" customWidth="1"/>
    <col min="6399" max="6399" width="5.28515625" style="5" bestFit="1" customWidth="1"/>
    <col min="6400" max="6400" width="5.42578125" style="5" bestFit="1" customWidth="1"/>
    <col min="6401" max="6401" width="1.140625" style="5" customWidth="1"/>
    <col min="6402" max="6402" width="5.5703125" style="5" bestFit="1" customWidth="1"/>
    <col min="6403" max="6404" width="5.7109375" style="5" bestFit="1" customWidth="1"/>
    <col min="6405" max="6405" width="5.5703125" style="5" bestFit="1" customWidth="1"/>
    <col min="6406" max="6408" width="6.5703125" style="5" bestFit="1" customWidth="1"/>
    <col min="6409" max="6641" width="11.42578125" style="5"/>
    <col min="6642" max="6642" width="25.28515625" style="5" customWidth="1"/>
    <col min="6643" max="6643" width="8.140625" style="5" bestFit="1" customWidth="1"/>
    <col min="6644" max="6644" width="5.7109375" style="5" bestFit="1" customWidth="1"/>
    <col min="6645" max="6645" width="5" style="5" bestFit="1" customWidth="1"/>
    <col min="6646" max="6646" width="5.28515625" style="5" bestFit="1" customWidth="1"/>
    <col min="6647" max="6647" width="1.7109375" style="5" customWidth="1"/>
    <col min="6648" max="6648" width="5.7109375" style="5" bestFit="1" customWidth="1"/>
    <col min="6649" max="6650" width="6.7109375" style="5" bestFit="1" customWidth="1"/>
    <col min="6651" max="6651" width="7" style="5" bestFit="1" customWidth="1"/>
    <col min="6652" max="6652" width="6.7109375" style="5" bestFit="1" customWidth="1"/>
    <col min="6653" max="6653" width="6.28515625" style="5" bestFit="1" customWidth="1"/>
    <col min="6654" max="6654" width="1.5703125" style="5" customWidth="1"/>
    <col min="6655" max="6655" width="5.28515625" style="5" bestFit="1" customWidth="1"/>
    <col min="6656" max="6656" width="5.42578125" style="5" bestFit="1" customWidth="1"/>
    <col min="6657" max="6657" width="1.140625" style="5" customWidth="1"/>
    <col min="6658" max="6658" width="5.5703125" style="5" bestFit="1" customWidth="1"/>
    <col min="6659" max="6660" width="5.7109375" style="5" bestFit="1" customWidth="1"/>
    <col min="6661" max="6661" width="5.5703125" style="5" bestFit="1" customWidth="1"/>
    <col min="6662" max="6664" width="6.5703125" style="5" bestFit="1" customWidth="1"/>
    <col min="6665" max="6897" width="11.42578125" style="5"/>
    <col min="6898" max="6898" width="25.28515625" style="5" customWidth="1"/>
    <col min="6899" max="6899" width="8.140625" style="5" bestFit="1" customWidth="1"/>
    <col min="6900" max="6900" width="5.7109375" style="5" bestFit="1" customWidth="1"/>
    <col min="6901" max="6901" width="5" style="5" bestFit="1" customWidth="1"/>
    <col min="6902" max="6902" width="5.28515625" style="5" bestFit="1" customWidth="1"/>
    <col min="6903" max="6903" width="1.7109375" style="5" customWidth="1"/>
    <col min="6904" max="6904" width="5.7109375" style="5" bestFit="1" customWidth="1"/>
    <col min="6905" max="6906" width="6.7109375" style="5" bestFit="1" customWidth="1"/>
    <col min="6907" max="6907" width="7" style="5" bestFit="1" customWidth="1"/>
    <col min="6908" max="6908" width="6.7109375" style="5" bestFit="1" customWidth="1"/>
    <col min="6909" max="6909" width="6.28515625" style="5" bestFit="1" customWidth="1"/>
    <col min="6910" max="6910" width="1.5703125" style="5" customWidth="1"/>
    <col min="6911" max="6911" width="5.28515625" style="5" bestFit="1" customWidth="1"/>
    <col min="6912" max="6912" width="5.42578125" style="5" bestFit="1" customWidth="1"/>
    <col min="6913" max="6913" width="1.140625" style="5" customWidth="1"/>
    <col min="6914" max="6914" width="5.5703125" style="5" bestFit="1" customWidth="1"/>
    <col min="6915" max="6916" width="5.7109375" style="5" bestFit="1" customWidth="1"/>
    <col min="6917" max="6917" width="5.5703125" style="5" bestFit="1" customWidth="1"/>
    <col min="6918" max="6920" width="6.5703125" style="5" bestFit="1" customWidth="1"/>
    <col min="6921" max="7153" width="11.42578125" style="5"/>
    <col min="7154" max="7154" width="25.28515625" style="5" customWidth="1"/>
    <col min="7155" max="7155" width="8.140625" style="5" bestFit="1" customWidth="1"/>
    <col min="7156" max="7156" width="5.7109375" style="5" bestFit="1" customWidth="1"/>
    <col min="7157" max="7157" width="5" style="5" bestFit="1" customWidth="1"/>
    <col min="7158" max="7158" width="5.28515625" style="5" bestFit="1" customWidth="1"/>
    <col min="7159" max="7159" width="1.7109375" style="5" customWidth="1"/>
    <col min="7160" max="7160" width="5.7109375" style="5" bestFit="1" customWidth="1"/>
    <col min="7161" max="7162" width="6.7109375" style="5" bestFit="1" customWidth="1"/>
    <col min="7163" max="7163" width="7" style="5" bestFit="1" customWidth="1"/>
    <col min="7164" max="7164" width="6.7109375" style="5" bestFit="1" customWidth="1"/>
    <col min="7165" max="7165" width="6.28515625" style="5" bestFit="1" customWidth="1"/>
    <col min="7166" max="7166" width="1.5703125" style="5" customWidth="1"/>
    <col min="7167" max="7167" width="5.28515625" style="5" bestFit="1" customWidth="1"/>
    <col min="7168" max="7168" width="5.42578125" style="5" bestFit="1" customWidth="1"/>
    <col min="7169" max="7169" width="1.140625" style="5" customWidth="1"/>
    <col min="7170" max="7170" width="5.5703125" style="5" bestFit="1" customWidth="1"/>
    <col min="7171" max="7172" width="5.7109375" style="5" bestFit="1" customWidth="1"/>
    <col min="7173" max="7173" width="5.5703125" style="5" bestFit="1" customWidth="1"/>
    <col min="7174" max="7176" width="6.5703125" style="5" bestFit="1" customWidth="1"/>
    <col min="7177" max="7409" width="11.42578125" style="5"/>
    <col min="7410" max="7410" width="25.28515625" style="5" customWidth="1"/>
    <col min="7411" max="7411" width="8.140625" style="5" bestFit="1" customWidth="1"/>
    <col min="7412" max="7412" width="5.7109375" style="5" bestFit="1" customWidth="1"/>
    <col min="7413" max="7413" width="5" style="5" bestFit="1" customWidth="1"/>
    <col min="7414" max="7414" width="5.28515625" style="5" bestFit="1" customWidth="1"/>
    <col min="7415" max="7415" width="1.7109375" style="5" customWidth="1"/>
    <col min="7416" max="7416" width="5.7109375" style="5" bestFit="1" customWidth="1"/>
    <col min="7417" max="7418" width="6.7109375" style="5" bestFit="1" customWidth="1"/>
    <col min="7419" max="7419" width="7" style="5" bestFit="1" customWidth="1"/>
    <col min="7420" max="7420" width="6.7109375" style="5" bestFit="1" customWidth="1"/>
    <col min="7421" max="7421" width="6.28515625" style="5" bestFit="1" customWidth="1"/>
    <col min="7422" max="7422" width="1.5703125" style="5" customWidth="1"/>
    <col min="7423" max="7423" width="5.28515625" style="5" bestFit="1" customWidth="1"/>
    <col min="7424" max="7424" width="5.42578125" style="5" bestFit="1" customWidth="1"/>
    <col min="7425" max="7425" width="1.140625" style="5" customWidth="1"/>
    <col min="7426" max="7426" width="5.5703125" style="5" bestFit="1" customWidth="1"/>
    <col min="7427" max="7428" width="5.7109375" style="5" bestFit="1" customWidth="1"/>
    <col min="7429" max="7429" width="5.5703125" style="5" bestFit="1" customWidth="1"/>
    <col min="7430" max="7432" width="6.5703125" style="5" bestFit="1" customWidth="1"/>
    <col min="7433" max="7665" width="11.42578125" style="5"/>
    <col min="7666" max="7666" width="25.28515625" style="5" customWidth="1"/>
    <col min="7667" max="7667" width="8.140625" style="5" bestFit="1" customWidth="1"/>
    <col min="7668" max="7668" width="5.7109375" style="5" bestFit="1" customWidth="1"/>
    <col min="7669" max="7669" width="5" style="5" bestFit="1" customWidth="1"/>
    <col min="7670" max="7670" width="5.28515625" style="5" bestFit="1" customWidth="1"/>
    <col min="7671" max="7671" width="1.7109375" style="5" customWidth="1"/>
    <col min="7672" max="7672" width="5.7109375" style="5" bestFit="1" customWidth="1"/>
    <col min="7673" max="7674" width="6.7109375" style="5" bestFit="1" customWidth="1"/>
    <col min="7675" max="7675" width="7" style="5" bestFit="1" customWidth="1"/>
    <col min="7676" max="7676" width="6.7109375" style="5" bestFit="1" customWidth="1"/>
    <col min="7677" max="7677" width="6.28515625" style="5" bestFit="1" customWidth="1"/>
    <col min="7678" max="7678" width="1.5703125" style="5" customWidth="1"/>
    <col min="7679" max="7679" width="5.28515625" style="5" bestFit="1" customWidth="1"/>
    <col min="7680" max="7680" width="5.42578125" style="5" bestFit="1" customWidth="1"/>
    <col min="7681" max="7681" width="1.140625" style="5" customWidth="1"/>
    <col min="7682" max="7682" width="5.5703125" style="5" bestFit="1" customWidth="1"/>
    <col min="7683" max="7684" width="5.7109375" style="5" bestFit="1" customWidth="1"/>
    <col min="7685" max="7685" width="5.5703125" style="5" bestFit="1" customWidth="1"/>
    <col min="7686" max="7688" width="6.5703125" style="5" bestFit="1" customWidth="1"/>
    <col min="7689" max="7921" width="11.42578125" style="5"/>
    <col min="7922" max="7922" width="25.28515625" style="5" customWidth="1"/>
    <col min="7923" max="7923" width="8.140625" style="5" bestFit="1" customWidth="1"/>
    <col min="7924" max="7924" width="5.7109375" style="5" bestFit="1" customWidth="1"/>
    <col min="7925" max="7925" width="5" style="5" bestFit="1" customWidth="1"/>
    <col min="7926" max="7926" width="5.28515625" style="5" bestFit="1" customWidth="1"/>
    <col min="7927" max="7927" width="1.7109375" style="5" customWidth="1"/>
    <col min="7928" max="7928" width="5.7109375" style="5" bestFit="1" customWidth="1"/>
    <col min="7929" max="7930" width="6.7109375" style="5" bestFit="1" customWidth="1"/>
    <col min="7931" max="7931" width="7" style="5" bestFit="1" customWidth="1"/>
    <col min="7932" max="7932" width="6.7109375" style="5" bestFit="1" customWidth="1"/>
    <col min="7933" max="7933" width="6.28515625" style="5" bestFit="1" customWidth="1"/>
    <col min="7934" max="7934" width="1.5703125" style="5" customWidth="1"/>
    <col min="7935" max="7935" width="5.28515625" style="5" bestFit="1" customWidth="1"/>
    <col min="7936" max="7936" width="5.42578125" style="5" bestFit="1" customWidth="1"/>
    <col min="7937" max="7937" width="1.140625" style="5" customWidth="1"/>
    <col min="7938" max="7938" width="5.5703125" style="5" bestFit="1" customWidth="1"/>
    <col min="7939" max="7940" width="5.7109375" style="5" bestFit="1" customWidth="1"/>
    <col min="7941" max="7941" width="5.5703125" style="5" bestFit="1" customWidth="1"/>
    <col min="7942" max="7944" width="6.5703125" style="5" bestFit="1" customWidth="1"/>
    <col min="7945" max="8177" width="11.42578125" style="5"/>
    <col min="8178" max="8178" width="25.28515625" style="5" customWidth="1"/>
    <col min="8179" max="8179" width="8.140625" style="5" bestFit="1" customWidth="1"/>
    <col min="8180" max="8180" width="5.7109375" style="5" bestFit="1" customWidth="1"/>
    <col min="8181" max="8181" width="5" style="5" bestFit="1" customWidth="1"/>
    <col min="8182" max="8182" width="5.28515625" style="5" bestFit="1" customWidth="1"/>
    <col min="8183" max="8183" width="1.7109375" style="5" customWidth="1"/>
    <col min="8184" max="8184" width="5.7109375" style="5" bestFit="1" customWidth="1"/>
    <col min="8185" max="8186" width="6.7109375" style="5" bestFit="1" customWidth="1"/>
    <col min="8187" max="8187" width="7" style="5" bestFit="1" customWidth="1"/>
    <col min="8188" max="8188" width="6.7109375" style="5" bestFit="1" customWidth="1"/>
    <col min="8189" max="8189" width="6.28515625" style="5" bestFit="1" customWidth="1"/>
    <col min="8190" max="8190" width="1.5703125" style="5" customWidth="1"/>
    <col min="8191" max="8191" width="5.28515625" style="5" bestFit="1" customWidth="1"/>
    <col min="8192" max="8192" width="5.42578125" style="5" bestFit="1" customWidth="1"/>
    <col min="8193" max="8193" width="1.140625" style="5" customWidth="1"/>
    <col min="8194" max="8194" width="5.5703125" style="5" bestFit="1" customWidth="1"/>
    <col min="8195" max="8196" width="5.7109375" style="5" bestFit="1" customWidth="1"/>
    <col min="8197" max="8197" width="5.5703125" style="5" bestFit="1" customWidth="1"/>
    <col min="8198" max="8200" width="6.5703125" style="5" bestFit="1" customWidth="1"/>
    <col min="8201" max="8433" width="11.42578125" style="5"/>
    <col min="8434" max="8434" width="25.28515625" style="5" customWidth="1"/>
    <col min="8435" max="8435" width="8.140625" style="5" bestFit="1" customWidth="1"/>
    <col min="8436" max="8436" width="5.7109375" style="5" bestFit="1" customWidth="1"/>
    <col min="8437" max="8437" width="5" style="5" bestFit="1" customWidth="1"/>
    <col min="8438" max="8438" width="5.28515625" style="5" bestFit="1" customWidth="1"/>
    <col min="8439" max="8439" width="1.7109375" style="5" customWidth="1"/>
    <col min="8440" max="8440" width="5.7109375" style="5" bestFit="1" customWidth="1"/>
    <col min="8441" max="8442" width="6.7109375" style="5" bestFit="1" customWidth="1"/>
    <col min="8443" max="8443" width="7" style="5" bestFit="1" customWidth="1"/>
    <col min="8444" max="8444" width="6.7109375" style="5" bestFit="1" customWidth="1"/>
    <col min="8445" max="8445" width="6.28515625" style="5" bestFit="1" customWidth="1"/>
    <col min="8446" max="8446" width="1.5703125" style="5" customWidth="1"/>
    <col min="8447" max="8447" width="5.28515625" style="5" bestFit="1" customWidth="1"/>
    <col min="8448" max="8448" width="5.42578125" style="5" bestFit="1" customWidth="1"/>
    <col min="8449" max="8449" width="1.140625" style="5" customWidth="1"/>
    <col min="8450" max="8450" width="5.5703125" style="5" bestFit="1" customWidth="1"/>
    <col min="8451" max="8452" width="5.7109375" style="5" bestFit="1" customWidth="1"/>
    <col min="8453" max="8453" width="5.5703125" style="5" bestFit="1" customWidth="1"/>
    <col min="8454" max="8456" width="6.5703125" style="5" bestFit="1" customWidth="1"/>
    <col min="8457" max="8689" width="11.42578125" style="5"/>
    <col min="8690" max="8690" width="25.28515625" style="5" customWidth="1"/>
    <col min="8691" max="8691" width="8.140625" style="5" bestFit="1" customWidth="1"/>
    <col min="8692" max="8692" width="5.7109375" style="5" bestFit="1" customWidth="1"/>
    <col min="8693" max="8693" width="5" style="5" bestFit="1" customWidth="1"/>
    <col min="8694" max="8694" width="5.28515625" style="5" bestFit="1" customWidth="1"/>
    <col min="8695" max="8695" width="1.7109375" style="5" customWidth="1"/>
    <col min="8696" max="8696" width="5.7109375" style="5" bestFit="1" customWidth="1"/>
    <col min="8697" max="8698" width="6.7109375" style="5" bestFit="1" customWidth="1"/>
    <col min="8699" max="8699" width="7" style="5" bestFit="1" customWidth="1"/>
    <col min="8700" max="8700" width="6.7109375" style="5" bestFit="1" customWidth="1"/>
    <col min="8701" max="8701" width="6.28515625" style="5" bestFit="1" customWidth="1"/>
    <col min="8702" max="8702" width="1.5703125" style="5" customWidth="1"/>
    <col min="8703" max="8703" width="5.28515625" style="5" bestFit="1" customWidth="1"/>
    <col min="8704" max="8704" width="5.42578125" style="5" bestFit="1" customWidth="1"/>
    <col min="8705" max="8705" width="1.140625" style="5" customWidth="1"/>
    <col min="8706" max="8706" width="5.5703125" style="5" bestFit="1" customWidth="1"/>
    <col min="8707" max="8708" width="5.7109375" style="5" bestFit="1" customWidth="1"/>
    <col min="8709" max="8709" width="5.5703125" style="5" bestFit="1" customWidth="1"/>
    <col min="8710" max="8712" width="6.5703125" style="5" bestFit="1" customWidth="1"/>
    <col min="8713" max="8945" width="11.42578125" style="5"/>
    <col min="8946" max="8946" width="25.28515625" style="5" customWidth="1"/>
    <col min="8947" max="8947" width="8.140625" style="5" bestFit="1" customWidth="1"/>
    <col min="8948" max="8948" width="5.7109375" style="5" bestFit="1" customWidth="1"/>
    <col min="8949" max="8949" width="5" style="5" bestFit="1" customWidth="1"/>
    <col min="8950" max="8950" width="5.28515625" style="5" bestFit="1" customWidth="1"/>
    <col min="8951" max="8951" width="1.7109375" style="5" customWidth="1"/>
    <col min="8952" max="8952" width="5.7109375" style="5" bestFit="1" customWidth="1"/>
    <col min="8953" max="8954" width="6.7109375" style="5" bestFit="1" customWidth="1"/>
    <col min="8955" max="8955" width="7" style="5" bestFit="1" customWidth="1"/>
    <col min="8956" max="8956" width="6.7109375" style="5" bestFit="1" customWidth="1"/>
    <col min="8957" max="8957" width="6.28515625" style="5" bestFit="1" customWidth="1"/>
    <col min="8958" max="8958" width="1.5703125" style="5" customWidth="1"/>
    <col min="8959" max="8959" width="5.28515625" style="5" bestFit="1" customWidth="1"/>
    <col min="8960" max="8960" width="5.42578125" style="5" bestFit="1" customWidth="1"/>
    <col min="8961" max="8961" width="1.140625" style="5" customWidth="1"/>
    <col min="8962" max="8962" width="5.5703125" style="5" bestFit="1" customWidth="1"/>
    <col min="8963" max="8964" width="5.7109375" style="5" bestFit="1" customWidth="1"/>
    <col min="8965" max="8965" width="5.5703125" style="5" bestFit="1" customWidth="1"/>
    <col min="8966" max="8968" width="6.5703125" style="5" bestFit="1" customWidth="1"/>
    <col min="8969" max="9201" width="11.42578125" style="5"/>
    <col min="9202" max="9202" width="25.28515625" style="5" customWidth="1"/>
    <col min="9203" max="9203" width="8.140625" style="5" bestFit="1" customWidth="1"/>
    <col min="9204" max="9204" width="5.7109375" style="5" bestFit="1" customWidth="1"/>
    <col min="9205" max="9205" width="5" style="5" bestFit="1" customWidth="1"/>
    <col min="9206" max="9206" width="5.28515625" style="5" bestFit="1" customWidth="1"/>
    <col min="9207" max="9207" width="1.7109375" style="5" customWidth="1"/>
    <col min="9208" max="9208" width="5.7109375" style="5" bestFit="1" customWidth="1"/>
    <col min="9209" max="9210" width="6.7109375" style="5" bestFit="1" customWidth="1"/>
    <col min="9211" max="9211" width="7" style="5" bestFit="1" customWidth="1"/>
    <col min="9212" max="9212" width="6.7109375" style="5" bestFit="1" customWidth="1"/>
    <col min="9213" max="9213" width="6.28515625" style="5" bestFit="1" customWidth="1"/>
    <col min="9214" max="9214" width="1.5703125" style="5" customWidth="1"/>
    <col min="9215" max="9215" width="5.28515625" style="5" bestFit="1" customWidth="1"/>
    <col min="9216" max="9216" width="5.42578125" style="5" bestFit="1" customWidth="1"/>
    <col min="9217" max="9217" width="1.140625" style="5" customWidth="1"/>
    <col min="9218" max="9218" width="5.5703125" style="5" bestFit="1" customWidth="1"/>
    <col min="9219" max="9220" width="5.7109375" style="5" bestFit="1" customWidth="1"/>
    <col min="9221" max="9221" width="5.5703125" style="5" bestFit="1" customWidth="1"/>
    <col min="9222" max="9224" width="6.5703125" style="5" bestFit="1" customWidth="1"/>
    <col min="9225" max="9457" width="11.42578125" style="5"/>
    <col min="9458" max="9458" width="25.28515625" style="5" customWidth="1"/>
    <col min="9459" max="9459" width="8.140625" style="5" bestFit="1" customWidth="1"/>
    <col min="9460" max="9460" width="5.7109375" style="5" bestFit="1" customWidth="1"/>
    <col min="9461" max="9461" width="5" style="5" bestFit="1" customWidth="1"/>
    <col min="9462" max="9462" width="5.28515625" style="5" bestFit="1" customWidth="1"/>
    <col min="9463" max="9463" width="1.7109375" style="5" customWidth="1"/>
    <col min="9464" max="9464" width="5.7109375" style="5" bestFit="1" customWidth="1"/>
    <col min="9465" max="9466" width="6.7109375" style="5" bestFit="1" customWidth="1"/>
    <col min="9467" max="9467" width="7" style="5" bestFit="1" customWidth="1"/>
    <col min="9468" max="9468" width="6.7109375" style="5" bestFit="1" customWidth="1"/>
    <col min="9469" max="9469" width="6.28515625" style="5" bestFit="1" customWidth="1"/>
    <col min="9470" max="9470" width="1.5703125" style="5" customWidth="1"/>
    <col min="9471" max="9471" width="5.28515625" style="5" bestFit="1" customWidth="1"/>
    <col min="9472" max="9472" width="5.42578125" style="5" bestFit="1" customWidth="1"/>
    <col min="9473" max="9473" width="1.140625" style="5" customWidth="1"/>
    <col min="9474" max="9474" width="5.5703125" style="5" bestFit="1" customWidth="1"/>
    <col min="9475" max="9476" width="5.7109375" style="5" bestFit="1" customWidth="1"/>
    <col min="9477" max="9477" width="5.5703125" style="5" bestFit="1" customWidth="1"/>
    <col min="9478" max="9480" width="6.5703125" style="5" bestFit="1" customWidth="1"/>
    <col min="9481" max="9713" width="11.42578125" style="5"/>
    <col min="9714" max="9714" width="25.28515625" style="5" customWidth="1"/>
    <col min="9715" max="9715" width="8.140625" style="5" bestFit="1" customWidth="1"/>
    <col min="9716" max="9716" width="5.7109375" style="5" bestFit="1" customWidth="1"/>
    <col min="9717" max="9717" width="5" style="5" bestFit="1" customWidth="1"/>
    <col min="9718" max="9718" width="5.28515625" style="5" bestFit="1" customWidth="1"/>
    <col min="9719" max="9719" width="1.7109375" style="5" customWidth="1"/>
    <col min="9720" max="9720" width="5.7109375" style="5" bestFit="1" customWidth="1"/>
    <col min="9721" max="9722" width="6.7109375" style="5" bestFit="1" customWidth="1"/>
    <col min="9723" max="9723" width="7" style="5" bestFit="1" customWidth="1"/>
    <col min="9724" max="9724" width="6.7109375" style="5" bestFit="1" customWidth="1"/>
    <col min="9725" max="9725" width="6.28515625" style="5" bestFit="1" customWidth="1"/>
    <col min="9726" max="9726" width="1.5703125" style="5" customWidth="1"/>
    <col min="9727" max="9727" width="5.28515625" style="5" bestFit="1" customWidth="1"/>
    <col min="9728" max="9728" width="5.42578125" style="5" bestFit="1" customWidth="1"/>
    <col min="9729" max="9729" width="1.140625" style="5" customWidth="1"/>
    <col min="9730" max="9730" width="5.5703125" style="5" bestFit="1" customWidth="1"/>
    <col min="9731" max="9732" width="5.7109375" style="5" bestFit="1" customWidth="1"/>
    <col min="9733" max="9733" width="5.5703125" style="5" bestFit="1" customWidth="1"/>
    <col min="9734" max="9736" width="6.5703125" style="5" bestFit="1" customWidth="1"/>
    <col min="9737" max="9969" width="11.42578125" style="5"/>
    <col min="9970" max="9970" width="25.28515625" style="5" customWidth="1"/>
    <col min="9971" max="9971" width="8.140625" style="5" bestFit="1" customWidth="1"/>
    <col min="9972" max="9972" width="5.7109375" style="5" bestFit="1" customWidth="1"/>
    <col min="9973" max="9973" width="5" style="5" bestFit="1" customWidth="1"/>
    <col min="9974" max="9974" width="5.28515625" style="5" bestFit="1" customWidth="1"/>
    <col min="9975" max="9975" width="1.7109375" style="5" customWidth="1"/>
    <col min="9976" max="9976" width="5.7109375" style="5" bestFit="1" customWidth="1"/>
    <col min="9977" max="9978" width="6.7109375" style="5" bestFit="1" customWidth="1"/>
    <col min="9979" max="9979" width="7" style="5" bestFit="1" customWidth="1"/>
    <col min="9980" max="9980" width="6.7109375" style="5" bestFit="1" customWidth="1"/>
    <col min="9981" max="9981" width="6.28515625" style="5" bestFit="1" customWidth="1"/>
    <col min="9982" max="9982" width="1.5703125" style="5" customWidth="1"/>
    <col min="9983" max="9983" width="5.28515625" style="5" bestFit="1" customWidth="1"/>
    <col min="9984" max="9984" width="5.42578125" style="5" bestFit="1" customWidth="1"/>
    <col min="9985" max="9985" width="1.140625" style="5" customWidth="1"/>
    <col min="9986" max="9986" width="5.5703125" style="5" bestFit="1" customWidth="1"/>
    <col min="9987" max="9988" width="5.7109375" style="5" bestFit="1" customWidth="1"/>
    <col min="9989" max="9989" width="5.5703125" style="5" bestFit="1" customWidth="1"/>
    <col min="9990" max="9992" width="6.5703125" style="5" bestFit="1" customWidth="1"/>
    <col min="9993" max="10225" width="11.42578125" style="5"/>
    <col min="10226" max="10226" width="25.28515625" style="5" customWidth="1"/>
    <col min="10227" max="10227" width="8.140625" style="5" bestFit="1" customWidth="1"/>
    <col min="10228" max="10228" width="5.7109375" style="5" bestFit="1" customWidth="1"/>
    <col min="10229" max="10229" width="5" style="5" bestFit="1" customWidth="1"/>
    <col min="10230" max="10230" width="5.28515625" style="5" bestFit="1" customWidth="1"/>
    <col min="10231" max="10231" width="1.7109375" style="5" customWidth="1"/>
    <col min="10232" max="10232" width="5.7109375" style="5" bestFit="1" customWidth="1"/>
    <col min="10233" max="10234" width="6.7109375" style="5" bestFit="1" customWidth="1"/>
    <col min="10235" max="10235" width="7" style="5" bestFit="1" customWidth="1"/>
    <col min="10236" max="10236" width="6.7109375" style="5" bestFit="1" customWidth="1"/>
    <col min="10237" max="10237" width="6.28515625" style="5" bestFit="1" customWidth="1"/>
    <col min="10238" max="10238" width="1.5703125" style="5" customWidth="1"/>
    <col min="10239" max="10239" width="5.28515625" style="5" bestFit="1" customWidth="1"/>
    <col min="10240" max="10240" width="5.42578125" style="5" bestFit="1" customWidth="1"/>
    <col min="10241" max="10241" width="1.140625" style="5" customWidth="1"/>
    <col min="10242" max="10242" width="5.5703125" style="5" bestFit="1" customWidth="1"/>
    <col min="10243" max="10244" width="5.7109375" style="5" bestFit="1" customWidth="1"/>
    <col min="10245" max="10245" width="5.5703125" style="5" bestFit="1" customWidth="1"/>
    <col min="10246" max="10248" width="6.5703125" style="5" bestFit="1" customWidth="1"/>
    <col min="10249" max="10481" width="11.42578125" style="5"/>
    <col min="10482" max="10482" width="25.28515625" style="5" customWidth="1"/>
    <col min="10483" max="10483" width="8.140625" style="5" bestFit="1" customWidth="1"/>
    <col min="10484" max="10484" width="5.7109375" style="5" bestFit="1" customWidth="1"/>
    <col min="10485" max="10485" width="5" style="5" bestFit="1" customWidth="1"/>
    <col min="10486" max="10486" width="5.28515625" style="5" bestFit="1" customWidth="1"/>
    <col min="10487" max="10487" width="1.7109375" style="5" customWidth="1"/>
    <col min="10488" max="10488" width="5.7109375" style="5" bestFit="1" customWidth="1"/>
    <col min="10489" max="10490" width="6.7109375" style="5" bestFit="1" customWidth="1"/>
    <col min="10491" max="10491" width="7" style="5" bestFit="1" customWidth="1"/>
    <col min="10492" max="10492" width="6.7109375" style="5" bestFit="1" customWidth="1"/>
    <col min="10493" max="10493" width="6.28515625" style="5" bestFit="1" customWidth="1"/>
    <col min="10494" max="10494" width="1.5703125" style="5" customWidth="1"/>
    <col min="10495" max="10495" width="5.28515625" style="5" bestFit="1" customWidth="1"/>
    <col min="10496" max="10496" width="5.42578125" style="5" bestFit="1" customWidth="1"/>
    <col min="10497" max="10497" width="1.140625" style="5" customWidth="1"/>
    <col min="10498" max="10498" width="5.5703125" style="5" bestFit="1" customWidth="1"/>
    <col min="10499" max="10500" width="5.7109375" style="5" bestFit="1" customWidth="1"/>
    <col min="10501" max="10501" width="5.5703125" style="5" bestFit="1" customWidth="1"/>
    <col min="10502" max="10504" width="6.5703125" style="5" bestFit="1" customWidth="1"/>
    <col min="10505" max="10737" width="11.42578125" style="5"/>
    <col min="10738" max="10738" width="25.28515625" style="5" customWidth="1"/>
    <col min="10739" max="10739" width="8.140625" style="5" bestFit="1" customWidth="1"/>
    <col min="10740" max="10740" width="5.7109375" style="5" bestFit="1" customWidth="1"/>
    <col min="10741" max="10741" width="5" style="5" bestFit="1" customWidth="1"/>
    <col min="10742" max="10742" width="5.28515625" style="5" bestFit="1" customWidth="1"/>
    <col min="10743" max="10743" width="1.7109375" style="5" customWidth="1"/>
    <col min="10744" max="10744" width="5.7109375" style="5" bestFit="1" customWidth="1"/>
    <col min="10745" max="10746" width="6.7109375" style="5" bestFit="1" customWidth="1"/>
    <col min="10747" max="10747" width="7" style="5" bestFit="1" customWidth="1"/>
    <col min="10748" max="10748" width="6.7109375" style="5" bestFit="1" customWidth="1"/>
    <col min="10749" max="10749" width="6.28515625" style="5" bestFit="1" customWidth="1"/>
    <col min="10750" max="10750" width="1.5703125" style="5" customWidth="1"/>
    <col min="10751" max="10751" width="5.28515625" style="5" bestFit="1" customWidth="1"/>
    <col min="10752" max="10752" width="5.42578125" style="5" bestFit="1" customWidth="1"/>
    <col min="10753" max="10753" width="1.140625" style="5" customWidth="1"/>
    <col min="10754" max="10754" width="5.5703125" style="5" bestFit="1" customWidth="1"/>
    <col min="10755" max="10756" width="5.7109375" style="5" bestFit="1" customWidth="1"/>
    <col min="10757" max="10757" width="5.5703125" style="5" bestFit="1" customWidth="1"/>
    <col min="10758" max="10760" width="6.5703125" style="5" bestFit="1" customWidth="1"/>
    <col min="10761" max="10993" width="11.42578125" style="5"/>
    <col min="10994" max="10994" width="25.28515625" style="5" customWidth="1"/>
    <col min="10995" max="10995" width="8.140625" style="5" bestFit="1" customWidth="1"/>
    <col min="10996" max="10996" width="5.7109375" style="5" bestFit="1" customWidth="1"/>
    <col min="10997" max="10997" width="5" style="5" bestFit="1" customWidth="1"/>
    <col min="10998" max="10998" width="5.28515625" style="5" bestFit="1" customWidth="1"/>
    <col min="10999" max="10999" width="1.7109375" style="5" customWidth="1"/>
    <col min="11000" max="11000" width="5.7109375" style="5" bestFit="1" customWidth="1"/>
    <col min="11001" max="11002" width="6.7109375" style="5" bestFit="1" customWidth="1"/>
    <col min="11003" max="11003" width="7" style="5" bestFit="1" customWidth="1"/>
    <col min="11004" max="11004" width="6.7109375" style="5" bestFit="1" customWidth="1"/>
    <col min="11005" max="11005" width="6.28515625" style="5" bestFit="1" customWidth="1"/>
    <col min="11006" max="11006" width="1.5703125" style="5" customWidth="1"/>
    <col min="11007" max="11007" width="5.28515625" style="5" bestFit="1" customWidth="1"/>
    <col min="11008" max="11008" width="5.42578125" style="5" bestFit="1" customWidth="1"/>
    <col min="11009" max="11009" width="1.140625" style="5" customWidth="1"/>
    <col min="11010" max="11010" width="5.5703125" style="5" bestFit="1" customWidth="1"/>
    <col min="11011" max="11012" width="5.7109375" style="5" bestFit="1" customWidth="1"/>
    <col min="11013" max="11013" width="5.5703125" style="5" bestFit="1" customWidth="1"/>
    <col min="11014" max="11016" width="6.5703125" style="5" bestFit="1" customWidth="1"/>
    <col min="11017" max="11249" width="11.42578125" style="5"/>
    <col min="11250" max="11250" width="25.28515625" style="5" customWidth="1"/>
    <col min="11251" max="11251" width="8.140625" style="5" bestFit="1" customWidth="1"/>
    <col min="11252" max="11252" width="5.7109375" style="5" bestFit="1" customWidth="1"/>
    <col min="11253" max="11253" width="5" style="5" bestFit="1" customWidth="1"/>
    <col min="11254" max="11254" width="5.28515625" style="5" bestFit="1" customWidth="1"/>
    <col min="11255" max="11255" width="1.7109375" style="5" customWidth="1"/>
    <col min="11256" max="11256" width="5.7109375" style="5" bestFit="1" customWidth="1"/>
    <col min="11257" max="11258" width="6.7109375" style="5" bestFit="1" customWidth="1"/>
    <col min="11259" max="11259" width="7" style="5" bestFit="1" customWidth="1"/>
    <col min="11260" max="11260" width="6.7109375" style="5" bestFit="1" customWidth="1"/>
    <col min="11261" max="11261" width="6.28515625" style="5" bestFit="1" customWidth="1"/>
    <col min="11262" max="11262" width="1.5703125" style="5" customWidth="1"/>
    <col min="11263" max="11263" width="5.28515625" style="5" bestFit="1" customWidth="1"/>
    <col min="11264" max="11264" width="5.42578125" style="5" bestFit="1" customWidth="1"/>
    <col min="11265" max="11265" width="1.140625" style="5" customWidth="1"/>
    <col min="11266" max="11266" width="5.5703125" style="5" bestFit="1" customWidth="1"/>
    <col min="11267" max="11268" width="5.7109375" style="5" bestFit="1" customWidth="1"/>
    <col min="11269" max="11269" width="5.5703125" style="5" bestFit="1" customWidth="1"/>
    <col min="11270" max="11272" width="6.5703125" style="5" bestFit="1" customWidth="1"/>
    <col min="11273" max="11505" width="11.42578125" style="5"/>
    <col min="11506" max="11506" width="25.28515625" style="5" customWidth="1"/>
    <col min="11507" max="11507" width="8.140625" style="5" bestFit="1" customWidth="1"/>
    <col min="11508" max="11508" width="5.7109375" style="5" bestFit="1" customWidth="1"/>
    <col min="11509" max="11509" width="5" style="5" bestFit="1" customWidth="1"/>
    <col min="11510" max="11510" width="5.28515625" style="5" bestFit="1" customWidth="1"/>
    <col min="11511" max="11511" width="1.7109375" style="5" customWidth="1"/>
    <col min="11512" max="11512" width="5.7109375" style="5" bestFit="1" customWidth="1"/>
    <col min="11513" max="11514" width="6.7109375" style="5" bestFit="1" customWidth="1"/>
    <col min="11515" max="11515" width="7" style="5" bestFit="1" customWidth="1"/>
    <col min="11516" max="11516" width="6.7109375" style="5" bestFit="1" customWidth="1"/>
    <col min="11517" max="11517" width="6.28515625" style="5" bestFit="1" customWidth="1"/>
    <col min="11518" max="11518" width="1.5703125" style="5" customWidth="1"/>
    <col min="11519" max="11519" width="5.28515625" style="5" bestFit="1" customWidth="1"/>
    <col min="11520" max="11520" width="5.42578125" style="5" bestFit="1" customWidth="1"/>
    <col min="11521" max="11521" width="1.140625" style="5" customWidth="1"/>
    <col min="11522" max="11522" width="5.5703125" style="5" bestFit="1" customWidth="1"/>
    <col min="11523" max="11524" width="5.7109375" style="5" bestFit="1" customWidth="1"/>
    <col min="11525" max="11525" width="5.5703125" style="5" bestFit="1" customWidth="1"/>
    <col min="11526" max="11528" width="6.5703125" style="5" bestFit="1" customWidth="1"/>
    <col min="11529" max="11761" width="11.42578125" style="5"/>
    <col min="11762" max="11762" width="25.28515625" style="5" customWidth="1"/>
    <col min="11763" max="11763" width="8.140625" style="5" bestFit="1" customWidth="1"/>
    <col min="11764" max="11764" width="5.7109375" style="5" bestFit="1" customWidth="1"/>
    <col min="11765" max="11765" width="5" style="5" bestFit="1" customWidth="1"/>
    <col min="11766" max="11766" width="5.28515625" style="5" bestFit="1" customWidth="1"/>
    <col min="11767" max="11767" width="1.7109375" style="5" customWidth="1"/>
    <col min="11768" max="11768" width="5.7109375" style="5" bestFit="1" customWidth="1"/>
    <col min="11769" max="11770" width="6.7109375" style="5" bestFit="1" customWidth="1"/>
    <col min="11771" max="11771" width="7" style="5" bestFit="1" customWidth="1"/>
    <col min="11772" max="11772" width="6.7109375" style="5" bestFit="1" customWidth="1"/>
    <col min="11773" max="11773" width="6.28515625" style="5" bestFit="1" customWidth="1"/>
    <col min="11774" max="11774" width="1.5703125" style="5" customWidth="1"/>
    <col min="11775" max="11775" width="5.28515625" style="5" bestFit="1" customWidth="1"/>
    <col min="11776" max="11776" width="5.42578125" style="5" bestFit="1" customWidth="1"/>
    <col min="11777" max="11777" width="1.140625" style="5" customWidth="1"/>
    <col min="11778" max="11778" width="5.5703125" style="5" bestFit="1" customWidth="1"/>
    <col min="11779" max="11780" width="5.7109375" style="5" bestFit="1" customWidth="1"/>
    <col min="11781" max="11781" width="5.5703125" style="5" bestFit="1" customWidth="1"/>
    <col min="11782" max="11784" width="6.5703125" style="5" bestFit="1" customWidth="1"/>
    <col min="11785" max="12017" width="11.42578125" style="5"/>
    <col min="12018" max="12018" width="25.28515625" style="5" customWidth="1"/>
    <col min="12019" max="12019" width="8.140625" style="5" bestFit="1" customWidth="1"/>
    <col min="12020" max="12020" width="5.7109375" style="5" bestFit="1" customWidth="1"/>
    <col min="12021" max="12021" width="5" style="5" bestFit="1" customWidth="1"/>
    <col min="12022" max="12022" width="5.28515625" style="5" bestFit="1" customWidth="1"/>
    <col min="12023" max="12023" width="1.7109375" style="5" customWidth="1"/>
    <col min="12024" max="12024" width="5.7109375" style="5" bestFit="1" customWidth="1"/>
    <col min="12025" max="12026" width="6.7109375" style="5" bestFit="1" customWidth="1"/>
    <col min="12027" max="12027" width="7" style="5" bestFit="1" customWidth="1"/>
    <col min="12028" max="12028" width="6.7109375" style="5" bestFit="1" customWidth="1"/>
    <col min="12029" max="12029" width="6.28515625" style="5" bestFit="1" customWidth="1"/>
    <col min="12030" max="12030" width="1.5703125" style="5" customWidth="1"/>
    <col min="12031" max="12031" width="5.28515625" style="5" bestFit="1" customWidth="1"/>
    <col min="12032" max="12032" width="5.42578125" style="5" bestFit="1" customWidth="1"/>
    <col min="12033" max="12033" width="1.140625" style="5" customWidth="1"/>
    <col min="12034" max="12034" width="5.5703125" style="5" bestFit="1" customWidth="1"/>
    <col min="12035" max="12036" width="5.7109375" style="5" bestFit="1" customWidth="1"/>
    <col min="12037" max="12037" width="5.5703125" style="5" bestFit="1" customWidth="1"/>
    <col min="12038" max="12040" width="6.5703125" style="5" bestFit="1" customWidth="1"/>
    <col min="12041" max="12273" width="11.42578125" style="5"/>
    <col min="12274" max="12274" width="25.28515625" style="5" customWidth="1"/>
    <col min="12275" max="12275" width="8.140625" style="5" bestFit="1" customWidth="1"/>
    <col min="12276" max="12276" width="5.7109375" style="5" bestFit="1" customWidth="1"/>
    <col min="12277" max="12277" width="5" style="5" bestFit="1" customWidth="1"/>
    <col min="12278" max="12278" width="5.28515625" style="5" bestFit="1" customWidth="1"/>
    <col min="12279" max="12279" width="1.7109375" style="5" customWidth="1"/>
    <col min="12280" max="12280" width="5.7109375" style="5" bestFit="1" customWidth="1"/>
    <col min="12281" max="12282" width="6.7109375" style="5" bestFit="1" customWidth="1"/>
    <col min="12283" max="12283" width="7" style="5" bestFit="1" customWidth="1"/>
    <col min="12284" max="12284" width="6.7109375" style="5" bestFit="1" customWidth="1"/>
    <col min="12285" max="12285" width="6.28515625" style="5" bestFit="1" customWidth="1"/>
    <col min="12286" max="12286" width="1.5703125" style="5" customWidth="1"/>
    <col min="12287" max="12287" width="5.28515625" style="5" bestFit="1" customWidth="1"/>
    <col min="12288" max="12288" width="5.42578125" style="5" bestFit="1" customWidth="1"/>
    <col min="12289" max="12289" width="1.140625" style="5" customWidth="1"/>
    <col min="12290" max="12290" width="5.5703125" style="5" bestFit="1" customWidth="1"/>
    <col min="12291" max="12292" width="5.7109375" style="5" bestFit="1" customWidth="1"/>
    <col min="12293" max="12293" width="5.5703125" style="5" bestFit="1" customWidth="1"/>
    <col min="12294" max="12296" width="6.5703125" style="5" bestFit="1" customWidth="1"/>
    <col min="12297" max="12529" width="11.42578125" style="5"/>
    <col min="12530" max="12530" width="25.28515625" style="5" customWidth="1"/>
    <col min="12531" max="12531" width="8.140625" style="5" bestFit="1" customWidth="1"/>
    <col min="12532" max="12532" width="5.7109375" style="5" bestFit="1" customWidth="1"/>
    <col min="12533" max="12533" width="5" style="5" bestFit="1" customWidth="1"/>
    <col min="12534" max="12534" width="5.28515625" style="5" bestFit="1" customWidth="1"/>
    <col min="12535" max="12535" width="1.7109375" style="5" customWidth="1"/>
    <col min="12536" max="12536" width="5.7109375" style="5" bestFit="1" customWidth="1"/>
    <col min="12537" max="12538" width="6.7109375" style="5" bestFit="1" customWidth="1"/>
    <col min="12539" max="12539" width="7" style="5" bestFit="1" customWidth="1"/>
    <col min="12540" max="12540" width="6.7109375" style="5" bestFit="1" customWidth="1"/>
    <col min="12541" max="12541" width="6.28515625" style="5" bestFit="1" customWidth="1"/>
    <col min="12542" max="12542" width="1.5703125" style="5" customWidth="1"/>
    <col min="12543" max="12543" width="5.28515625" style="5" bestFit="1" customWidth="1"/>
    <col min="12544" max="12544" width="5.42578125" style="5" bestFit="1" customWidth="1"/>
    <col min="12545" max="12545" width="1.140625" style="5" customWidth="1"/>
    <col min="12546" max="12546" width="5.5703125" style="5" bestFit="1" customWidth="1"/>
    <col min="12547" max="12548" width="5.7109375" style="5" bestFit="1" customWidth="1"/>
    <col min="12549" max="12549" width="5.5703125" style="5" bestFit="1" customWidth="1"/>
    <col min="12550" max="12552" width="6.5703125" style="5" bestFit="1" customWidth="1"/>
    <col min="12553" max="12785" width="11.42578125" style="5"/>
    <col min="12786" max="12786" width="25.28515625" style="5" customWidth="1"/>
    <col min="12787" max="12787" width="8.140625" style="5" bestFit="1" customWidth="1"/>
    <col min="12788" max="12788" width="5.7109375" style="5" bestFit="1" customWidth="1"/>
    <col min="12789" max="12789" width="5" style="5" bestFit="1" customWidth="1"/>
    <col min="12790" max="12790" width="5.28515625" style="5" bestFit="1" customWidth="1"/>
    <col min="12791" max="12791" width="1.7109375" style="5" customWidth="1"/>
    <col min="12792" max="12792" width="5.7109375" style="5" bestFit="1" customWidth="1"/>
    <col min="12793" max="12794" width="6.7109375" style="5" bestFit="1" customWidth="1"/>
    <col min="12795" max="12795" width="7" style="5" bestFit="1" customWidth="1"/>
    <col min="12796" max="12796" width="6.7109375" style="5" bestFit="1" customWidth="1"/>
    <col min="12797" max="12797" width="6.28515625" style="5" bestFit="1" customWidth="1"/>
    <col min="12798" max="12798" width="1.5703125" style="5" customWidth="1"/>
    <col min="12799" max="12799" width="5.28515625" style="5" bestFit="1" customWidth="1"/>
    <col min="12800" max="12800" width="5.42578125" style="5" bestFit="1" customWidth="1"/>
    <col min="12801" max="12801" width="1.140625" style="5" customWidth="1"/>
    <col min="12802" max="12802" width="5.5703125" style="5" bestFit="1" customWidth="1"/>
    <col min="12803" max="12804" width="5.7109375" style="5" bestFit="1" customWidth="1"/>
    <col min="12805" max="12805" width="5.5703125" style="5" bestFit="1" customWidth="1"/>
    <col min="12806" max="12808" width="6.5703125" style="5" bestFit="1" customWidth="1"/>
    <col min="12809" max="13041" width="11.42578125" style="5"/>
    <col min="13042" max="13042" width="25.28515625" style="5" customWidth="1"/>
    <col min="13043" max="13043" width="8.140625" style="5" bestFit="1" customWidth="1"/>
    <col min="13044" max="13044" width="5.7109375" style="5" bestFit="1" customWidth="1"/>
    <col min="13045" max="13045" width="5" style="5" bestFit="1" customWidth="1"/>
    <col min="13046" max="13046" width="5.28515625" style="5" bestFit="1" customWidth="1"/>
    <col min="13047" max="13047" width="1.7109375" style="5" customWidth="1"/>
    <col min="13048" max="13048" width="5.7109375" style="5" bestFit="1" customWidth="1"/>
    <col min="13049" max="13050" width="6.7109375" style="5" bestFit="1" customWidth="1"/>
    <col min="13051" max="13051" width="7" style="5" bestFit="1" customWidth="1"/>
    <col min="13052" max="13052" width="6.7109375" style="5" bestFit="1" customWidth="1"/>
    <col min="13053" max="13053" width="6.28515625" style="5" bestFit="1" customWidth="1"/>
    <col min="13054" max="13054" width="1.5703125" style="5" customWidth="1"/>
    <col min="13055" max="13055" width="5.28515625" style="5" bestFit="1" customWidth="1"/>
    <col min="13056" max="13056" width="5.42578125" style="5" bestFit="1" customWidth="1"/>
    <col min="13057" max="13057" width="1.140625" style="5" customWidth="1"/>
    <col min="13058" max="13058" width="5.5703125" style="5" bestFit="1" customWidth="1"/>
    <col min="13059" max="13060" width="5.7109375" style="5" bestFit="1" customWidth="1"/>
    <col min="13061" max="13061" width="5.5703125" style="5" bestFit="1" customWidth="1"/>
    <col min="13062" max="13064" width="6.5703125" style="5" bestFit="1" customWidth="1"/>
    <col min="13065" max="13297" width="11.42578125" style="5"/>
    <col min="13298" max="13298" width="25.28515625" style="5" customWidth="1"/>
    <col min="13299" max="13299" width="8.140625" style="5" bestFit="1" customWidth="1"/>
    <col min="13300" max="13300" width="5.7109375" style="5" bestFit="1" customWidth="1"/>
    <col min="13301" max="13301" width="5" style="5" bestFit="1" customWidth="1"/>
    <col min="13302" max="13302" width="5.28515625" style="5" bestFit="1" customWidth="1"/>
    <col min="13303" max="13303" width="1.7109375" style="5" customWidth="1"/>
    <col min="13304" max="13304" width="5.7109375" style="5" bestFit="1" customWidth="1"/>
    <col min="13305" max="13306" width="6.7109375" style="5" bestFit="1" customWidth="1"/>
    <col min="13307" max="13307" width="7" style="5" bestFit="1" customWidth="1"/>
    <col min="13308" max="13308" width="6.7109375" style="5" bestFit="1" customWidth="1"/>
    <col min="13309" max="13309" width="6.28515625" style="5" bestFit="1" customWidth="1"/>
    <col min="13310" max="13310" width="1.5703125" style="5" customWidth="1"/>
    <col min="13311" max="13311" width="5.28515625" style="5" bestFit="1" customWidth="1"/>
    <col min="13312" max="13312" width="5.42578125" style="5" bestFit="1" customWidth="1"/>
    <col min="13313" max="13313" width="1.140625" style="5" customWidth="1"/>
    <col min="13314" max="13314" width="5.5703125" style="5" bestFit="1" customWidth="1"/>
    <col min="13315" max="13316" width="5.7109375" style="5" bestFit="1" customWidth="1"/>
    <col min="13317" max="13317" width="5.5703125" style="5" bestFit="1" customWidth="1"/>
    <col min="13318" max="13320" width="6.5703125" style="5" bestFit="1" customWidth="1"/>
    <col min="13321" max="13553" width="11.42578125" style="5"/>
    <col min="13554" max="13554" width="25.28515625" style="5" customWidth="1"/>
    <col min="13555" max="13555" width="8.140625" style="5" bestFit="1" customWidth="1"/>
    <col min="13556" max="13556" width="5.7109375" style="5" bestFit="1" customWidth="1"/>
    <col min="13557" max="13557" width="5" style="5" bestFit="1" customWidth="1"/>
    <col min="13558" max="13558" width="5.28515625" style="5" bestFit="1" customWidth="1"/>
    <col min="13559" max="13559" width="1.7109375" style="5" customWidth="1"/>
    <col min="13560" max="13560" width="5.7109375" style="5" bestFit="1" customWidth="1"/>
    <col min="13561" max="13562" width="6.7109375" style="5" bestFit="1" customWidth="1"/>
    <col min="13563" max="13563" width="7" style="5" bestFit="1" customWidth="1"/>
    <col min="13564" max="13564" width="6.7109375" style="5" bestFit="1" customWidth="1"/>
    <col min="13565" max="13565" width="6.28515625" style="5" bestFit="1" customWidth="1"/>
    <col min="13566" max="13566" width="1.5703125" style="5" customWidth="1"/>
    <col min="13567" max="13567" width="5.28515625" style="5" bestFit="1" customWidth="1"/>
    <col min="13568" max="13568" width="5.42578125" style="5" bestFit="1" customWidth="1"/>
    <col min="13569" max="13569" width="1.140625" style="5" customWidth="1"/>
    <col min="13570" max="13570" width="5.5703125" style="5" bestFit="1" customWidth="1"/>
    <col min="13571" max="13572" width="5.7109375" style="5" bestFit="1" customWidth="1"/>
    <col min="13573" max="13573" width="5.5703125" style="5" bestFit="1" customWidth="1"/>
    <col min="13574" max="13576" width="6.5703125" style="5" bestFit="1" customWidth="1"/>
    <col min="13577" max="13809" width="11.42578125" style="5"/>
    <col min="13810" max="13810" width="25.28515625" style="5" customWidth="1"/>
    <col min="13811" max="13811" width="8.140625" style="5" bestFit="1" customWidth="1"/>
    <col min="13812" max="13812" width="5.7109375" style="5" bestFit="1" customWidth="1"/>
    <col min="13813" max="13813" width="5" style="5" bestFit="1" customWidth="1"/>
    <col min="13814" max="13814" width="5.28515625" style="5" bestFit="1" customWidth="1"/>
    <col min="13815" max="13815" width="1.7109375" style="5" customWidth="1"/>
    <col min="13816" max="13816" width="5.7109375" style="5" bestFit="1" customWidth="1"/>
    <col min="13817" max="13818" width="6.7109375" style="5" bestFit="1" customWidth="1"/>
    <col min="13819" max="13819" width="7" style="5" bestFit="1" customWidth="1"/>
    <col min="13820" max="13820" width="6.7109375" style="5" bestFit="1" customWidth="1"/>
    <col min="13821" max="13821" width="6.28515625" style="5" bestFit="1" customWidth="1"/>
    <col min="13822" max="13822" width="1.5703125" style="5" customWidth="1"/>
    <col min="13823" max="13823" width="5.28515625" style="5" bestFit="1" customWidth="1"/>
    <col min="13824" max="13824" width="5.42578125" style="5" bestFit="1" customWidth="1"/>
    <col min="13825" max="13825" width="1.140625" style="5" customWidth="1"/>
    <col min="13826" max="13826" width="5.5703125" style="5" bestFit="1" customWidth="1"/>
    <col min="13827" max="13828" width="5.7109375" style="5" bestFit="1" customWidth="1"/>
    <col min="13829" max="13829" width="5.5703125" style="5" bestFit="1" customWidth="1"/>
    <col min="13830" max="13832" width="6.5703125" style="5" bestFit="1" customWidth="1"/>
    <col min="13833" max="14065" width="11.42578125" style="5"/>
    <col min="14066" max="14066" width="25.28515625" style="5" customWidth="1"/>
    <col min="14067" max="14067" width="8.140625" style="5" bestFit="1" customWidth="1"/>
    <col min="14068" max="14068" width="5.7109375" style="5" bestFit="1" customWidth="1"/>
    <col min="14069" max="14069" width="5" style="5" bestFit="1" customWidth="1"/>
    <col min="14070" max="14070" width="5.28515625" style="5" bestFit="1" customWidth="1"/>
    <col min="14071" max="14071" width="1.7109375" style="5" customWidth="1"/>
    <col min="14072" max="14072" width="5.7109375" style="5" bestFit="1" customWidth="1"/>
    <col min="14073" max="14074" width="6.7109375" style="5" bestFit="1" customWidth="1"/>
    <col min="14075" max="14075" width="7" style="5" bestFit="1" customWidth="1"/>
    <col min="14076" max="14076" width="6.7109375" style="5" bestFit="1" customWidth="1"/>
    <col min="14077" max="14077" width="6.28515625" style="5" bestFit="1" customWidth="1"/>
    <col min="14078" max="14078" width="1.5703125" style="5" customWidth="1"/>
    <col min="14079" max="14079" width="5.28515625" style="5" bestFit="1" customWidth="1"/>
    <col min="14080" max="14080" width="5.42578125" style="5" bestFit="1" customWidth="1"/>
    <col min="14081" max="14081" width="1.140625" style="5" customWidth="1"/>
    <col min="14082" max="14082" width="5.5703125" style="5" bestFit="1" customWidth="1"/>
    <col min="14083" max="14084" width="5.7109375" style="5" bestFit="1" customWidth="1"/>
    <col min="14085" max="14085" width="5.5703125" style="5" bestFit="1" customWidth="1"/>
    <col min="14086" max="14088" width="6.5703125" style="5" bestFit="1" customWidth="1"/>
    <col min="14089" max="14321" width="11.42578125" style="5"/>
    <col min="14322" max="14322" width="25.28515625" style="5" customWidth="1"/>
    <col min="14323" max="14323" width="8.140625" style="5" bestFit="1" customWidth="1"/>
    <col min="14324" max="14324" width="5.7109375" style="5" bestFit="1" customWidth="1"/>
    <col min="14325" max="14325" width="5" style="5" bestFit="1" customWidth="1"/>
    <col min="14326" max="14326" width="5.28515625" style="5" bestFit="1" customWidth="1"/>
    <col min="14327" max="14327" width="1.7109375" style="5" customWidth="1"/>
    <col min="14328" max="14328" width="5.7109375" style="5" bestFit="1" customWidth="1"/>
    <col min="14329" max="14330" width="6.7109375" style="5" bestFit="1" customWidth="1"/>
    <col min="14331" max="14331" width="7" style="5" bestFit="1" customWidth="1"/>
    <col min="14332" max="14332" width="6.7109375" style="5" bestFit="1" customWidth="1"/>
    <col min="14333" max="14333" width="6.28515625" style="5" bestFit="1" customWidth="1"/>
    <col min="14334" max="14334" width="1.5703125" style="5" customWidth="1"/>
    <col min="14335" max="14335" width="5.28515625" style="5" bestFit="1" customWidth="1"/>
    <col min="14336" max="14336" width="5.42578125" style="5" bestFit="1" customWidth="1"/>
    <col min="14337" max="14337" width="1.140625" style="5" customWidth="1"/>
    <col min="14338" max="14338" width="5.5703125" style="5" bestFit="1" customWidth="1"/>
    <col min="14339" max="14340" width="5.7109375" style="5" bestFit="1" customWidth="1"/>
    <col min="14341" max="14341" width="5.5703125" style="5" bestFit="1" customWidth="1"/>
    <col min="14342" max="14344" width="6.5703125" style="5" bestFit="1" customWidth="1"/>
    <col min="14345" max="14577" width="11.42578125" style="5"/>
    <col min="14578" max="14578" width="25.28515625" style="5" customWidth="1"/>
    <col min="14579" max="14579" width="8.140625" style="5" bestFit="1" customWidth="1"/>
    <col min="14580" max="14580" width="5.7109375" style="5" bestFit="1" customWidth="1"/>
    <col min="14581" max="14581" width="5" style="5" bestFit="1" customWidth="1"/>
    <col min="14582" max="14582" width="5.28515625" style="5" bestFit="1" customWidth="1"/>
    <col min="14583" max="14583" width="1.7109375" style="5" customWidth="1"/>
    <col min="14584" max="14584" width="5.7109375" style="5" bestFit="1" customWidth="1"/>
    <col min="14585" max="14586" width="6.7109375" style="5" bestFit="1" customWidth="1"/>
    <col min="14587" max="14587" width="7" style="5" bestFit="1" customWidth="1"/>
    <col min="14588" max="14588" width="6.7109375" style="5" bestFit="1" customWidth="1"/>
    <col min="14589" max="14589" width="6.28515625" style="5" bestFit="1" customWidth="1"/>
    <col min="14590" max="14590" width="1.5703125" style="5" customWidth="1"/>
    <col min="14591" max="14591" width="5.28515625" style="5" bestFit="1" customWidth="1"/>
    <col min="14592" max="14592" width="5.42578125" style="5" bestFit="1" customWidth="1"/>
    <col min="14593" max="14593" width="1.140625" style="5" customWidth="1"/>
    <col min="14594" max="14594" width="5.5703125" style="5" bestFit="1" customWidth="1"/>
    <col min="14595" max="14596" width="5.7109375" style="5" bestFit="1" customWidth="1"/>
    <col min="14597" max="14597" width="5.5703125" style="5" bestFit="1" customWidth="1"/>
    <col min="14598" max="14600" width="6.5703125" style="5" bestFit="1" customWidth="1"/>
    <col min="14601" max="14833" width="11.42578125" style="5"/>
    <col min="14834" max="14834" width="25.28515625" style="5" customWidth="1"/>
    <col min="14835" max="14835" width="8.140625" style="5" bestFit="1" customWidth="1"/>
    <col min="14836" max="14836" width="5.7109375" style="5" bestFit="1" customWidth="1"/>
    <col min="14837" max="14837" width="5" style="5" bestFit="1" customWidth="1"/>
    <col min="14838" max="14838" width="5.28515625" style="5" bestFit="1" customWidth="1"/>
    <col min="14839" max="14839" width="1.7109375" style="5" customWidth="1"/>
    <col min="14840" max="14840" width="5.7109375" style="5" bestFit="1" customWidth="1"/>
    <col min="14841" max="14842" width="6.7109375" style="5" bestFit="1" customWidth="1"/>
    <col min="14843" max="14843" width="7" style="5" bestFit="1" customWidth="1"/>
    <col min="14844" max="14844" width="6.7109375" style="5" bestFit="1" customWidth="1"/>
    <col min="14845" max="14845" width="6.28515625" style="5" bestFit="1" customWidth="1"/>
    <col min="14846" max="14846" width="1.5703125" style="5" customWidth="1"/>
    <col min="14847" max="14847" width="5.28515625" style="5" bestFit="1" customWidth="1"/>
    <col min="14848" max="14848" width="5.42578125" style="5" bestFit="1" customWidth="1"/>
    <col min="14849" max="14849" width="1.140625" style="5" customWidth="1"/>
    <col min="14850" max="14850" width="5.5703125" style="5" bestFit="1" customWidth="1"/>
    <col min="14851" max="14852" width="5.7109375" style="5" bestFit="1" customWidth="1"/>
    <col min="14853" max="14853" width="5.5703125" style="5" bestFit="1" customWidth="1"/>
    <col min="14854" max="14856" width="6.5703125" style="5" bestFit="1" customWidth="1"/>
    <col min="14857" max="15089" width="11.42578125" style="5"/>
    <col min="15090" max="15090" width="25.28515625" style="5" customWidth="1"/>
    <col min="15091" max="15091" width="8.140625" style="5" bestFit="1" customWidth="1"/>
    <col min="15092" max="15092" width="5.7109375" style="5" bestFit="1" customWidth="1"/>
    <col min="15093" max="15093" width="5" style="5" bestFit="1" customWidth="1"/>
    <col min="15094" max="15094" width="5.28515625" style="5" bestFit="1" customWidth="1"/>
    <col min="15095" max="15095" width="1.7109375" style="5" customWidth="1"/>
    <col min="15096" max="15096" width="5.7109375" style="5" bestFit="1" customWidth="1"/>
    <col min="15097" max="15098" width="6.7109375" style="5" bestFit="1" customWidth="1"/>
    <col min="15099" max="15099" width="7" style="5" bestFit="1" customWidth="1"/>
    <col min="15100" max="15100" width="6.7109375" style="5" bestFit="1" customWidth="1"/>
    <col min="15101" max="15101" width="6.28515625" style="5" bestFit="1" customWidth="1"/>
    <col min="15102" max="15102" width="1.5703125" style="5" customWidth="1"/>
    <col min="15103" max="15103" width="5.28515625" style="5" bestFit="1" customWidth="1"/>
    <col min="15104" max="15104" width="5.42578125" style="5" bestFit="1" customWidth="1"/>
    <col min="15105" max="15105" width="1.140625" style="5" customWidth="1"/>
    <col min="15106" max="15106" width="5.5703125" style="5" bestFit="1" customWidth="1"/>
    <col min="15107" max="15108" width="5.7109375" style="5" bestFit="1" customWidth="1"/>
    <col min="15109" max="15109" width="5.5703125" style="5" bestFit="1" customWidth="1"/>
    <col min="15110" max="15112" width="6.5703125" style="5" bestFit="1" customWidth="1"/>
    <col min="15113" max="15345" width="11.42578125" style="5"/>
    <col min="15346" max="15346" width="25.28515625" style="5" customWidth="1"/>
    <col min="15347" max="15347" width="8.140625" style="5" bestFit="1" customWidth="1"/>
    <col min="15348" max="15348" width="5.7109375" style="5" bestFit="1" customWidth="1"/>
    <col min="15349" max="15349" width="5" style="5" bestFit="1" customWidth="1"/>
    <col min="15350" max="15350" width="5.28515625" style="5" bestFit="1" customWidth="1"/>
    <col min="15351" max="15351" width="1.7109375" style="5" customWidth="1"/>
    <col min="15352" max="15352" width="5.7109375" style="5" bestFit="1" customWidth="1"/>
    <col min="15353" max="15354" width="6.7109375" style="5" bestFit="1" customWidth="1"/>
    <col min="15355" max="15355" width="7" style="5" bestFit="1" customWidth="1"/>
    <col min="15356" max="15356" width="6.7109375" style="5" bestFit="1" customWidth="1"/>
    <col min="15357" max="15357" width="6.28515625" style="5" bestFit="1" customWidth="1"/>
    <col min="15358" max="15358" width="1.5703125" style="5" customWidth="1"/>
    <col min="15359" max="15359" width="5.28515625" style="5" bestFit="1" customWidth="1"/>
    <col min="15360" max="15360" width="5.42578125" style="5" bestFit="1" customWidth="1"/>
    <col min="15361" max="15361" width="1.140625" style="5" customWidth="1"/>
    <col min="15362" max="15362" width="5.5703125" style="5" bestFit="1" customWidth="1"/>
    <col min="15363" max="15364" width="5.7109375" style="5" bestFit="1" customWidth="1"/>
    <col min="15365" max="15365" width="5.5703125" style="5" bestFit="1" customWidth="1"/>
    <col min="15366" max="15368" width="6.5703125" style="5" bestFit="1" customWidth="1"/>
    <col min="15369" max="15601" width="11.42578125" style="5"/>
    <col min="15602" max="15602" width="25.28515625" style="5" customWidth="1"/>
    <col min="15603" max="15603" width="8.140625" style="5" bestFit="1" customWidth="1"/>
    <col min="15604" max="15604" width="5.7109375" style="5" bestFit="1" customWidth="1"/>
    <col min="15605" max="15605" width="5" style="5" bestFit="1" customWidth="1"/>
    <col min="15606" max="15606" width="5.28515625" style="5" bestFit="1" customWidth="1"/>
    <col min="15607" max="15607" width="1.7109375" style="5" customWidth="1"/>
    <col min="15608" max="15608" width="5.7109375" style="5" bestFit="1" customWidth="1"/>
    <col min="15609" max="15610" width="6.7109375" style="5" bestFit="1" customWidth="1"/>
    <col min="15611" max="15611" width="7" style="5" bestFit="1" customWidth="1"/>
    <col min="15612" max="15612" width="6.7109375" style="5" bestFit="1" customWidth="1"/>
    <col min="15613" max="15613" width="6.28515625" style="5" bestFit="1" customWidth="1"/>
    <col min="15614" max="15614" width="1.5703125" style="5" customWidth="1"/>
    <col min="15615" max="15615" width="5.28515625" style="5" bestFit="1" customWidth="1"/>
    <col min="15616" max="15616" width="5.42578125" style="5" bestFit="1" customWidth="1"/>
    <col min="15617" max="15617" width="1.140625" style="5" customWidth="1"/>
    <col min="15618" max="15618" width="5.5703125" style="5" bestFit="1" customWidth="1"/>
    <col min="15619" max="15620" width="5.7109375" style="5" bestFit="1" customWidth="1"/>
    <col min="15621" max="15621" width="5.5703125" style="5" bestFit="1" customWidth="1"/>
    <col min="15622" max="15624" width="6.5703125" style="5" bestFit="1" customWidth="1"/>
    <col min="15625" max="15857" width="11.42578125" style="5"/>
    <col min="15858" max="15858" width="25.28515625" style="5" customWidth="1"/>
    <col min="15859" max="15859" width="8.140625" style="5" bestFit="1" customWidth="1"/>
    <col min="15860" max="15860" width="5.7109375" style="5" bestFit="1" customWidth="1"/>
    <col min="15861" max="15861" width="5" style="5" bestFit="1" customWidth="1"/>
    <col min="15862" max="15862" width="5.28515625" style="5" bestFit="1" customWidth="1"/>
    <col min="15863" max="15863" width="1.7109375" style="5" customWidth="1"/>
    <col min="15864" max="15864" width="5.7109375" style="5" bestFit="1" customWidth="1"/>
    <col min="15865" max="15866" width="6.7109375" style="5" bestFit="1" customWidth="1"/>
    <col min="15867" max="15867" width="7" style="5" bestFit="1" customWidth="1"/>
    <col min="15868" max="15868" width="6.7109375" style="5" bestFit="1" customWidth="1"/>
    <col min="15869" max="15869" width="6.28515625" style="5" bestFit="1" customWidth="1"/>
    <col min="15870" max="15870" width="1.5703125" style="5" customWidth="1"/>
    <col min="15871" max="15871" width="5.28515625" style="5" bestFit="1" customWidth="1"/>
    <col min="15872" max="15872" width="5.42578125" style="5" bestFit="1" customWidth="1"/>
    <col min="15873" max="15873" width="1.140625" style="5" customWidth="1"/>
    <col min="15874" max="15874" width="5.5703125" style="5" bestFit="1" customWidth="1"/>
    <col min="15875" max="15876" width="5.7109375" style="5" bestFit="1" customWidth="1"/>
    <col min="15877" max="15877" width="5.5703125" style="5" bestFit="1" customWidth="1"/>
    <col min="15878" max="15880" width="6.5703125" style="5" bestFit="1" customWidth="1"/>
    <col min="15881" max="16113" width="11.42578125" style="5"/>
    <col min="16114" max="16114" width="25.28515625" style="5" customWidth="1"/>
    <col min="16115" max="16115" width="8.140625" style="5" bestFit="1" customWidth="1"/>
    <col min="16116" max="16116" width="5.7109375" style="5" bestFit="1" customWidth="1"/>
    <col min="16117" max="16117" width="5" style="5" bestFit="1" customWidth="1"/>
    <col min="16118" max="16118" width="5.28515625" style="5" bestFit="1" customWidth="1"/>
    <col min="16119" max="16119" width="1.7109375" style="5" customWidth="1"/>
    <col min="16120" max="16120" width="5.7109375" style="5" bestFit="1" customWidth="1"/>
    <col min="16121" max="16122" width="6.7109375" style="5" bestFit="1" customWidth="1"/>
    <col min="16123" max="16123" width="7" style="5" bestFit="1" customWidth="1"/>
    <col min="16124" max="16124" width="6.7109375" style="5" bestFit="1" customWidth="1"/>
    <col min="16125" max="16125" width="6.28515625" style="5" bestFit="1" customWidth="1"/>
    <col min="16126" max="16126" width="1.5703125" style="5" customWidth="1"/>
    <col min="16127" max="16127" width="5.28515625" style="5" bestFit="1" customWidth="1"/>
    <col min="16128" max="16128" width="5.42578125" style="5" bestFit="1" customWidth="1"/>
    <col min="16129" max="16129" width="1.140625" style="5" customWidth="1"/>
    <col min="16130" max="16130" width="5.5703125" style="5" bestFit="1" customWidth="1"/>
    <col min="16131" max="16132" width="5.7109375" style="5" bestFit="1" customWidth="1"/>
    <col min="16133" max="16133" width="5.5703125" style="5" bestFit="1" customWidth="1"/>
    <col min="16134" max="16136" width="6.5703125" style="5" bestFit="1" customWidth="1"/>
    <col min="16137" max="16384" width="11.42578125" style="5"/>
  </cols>
  <sheetData>
    <row r="1" spans="1:12" ht="19.5" thickBot="1" x14ac:dyDescent="0.35">
      <c r="A1" s="357" t="s">
        <v>345</v>
      </c>
      <c r="B1" s="357"/>
      <c r="C1" s="357"/>
      <c r="D1" s="357"/>
      <c r="E1" s="357"/>
      <c r="F1" s="357"/>
      <c r="G1" s="357"/>
      <c r="H1" s="357"/>
      <c r="J1" s="179"/>
      <c r="K1" s="285" t="s">
        <v>195</v>
      </c>
      <c r="L1" s="179"/>
    </row>
    <row r="2" spans="1:12" x14ac:dyDescent="0.2">
      <c r="A2" s="357" t="s">
        <v>384</v>
      </c>
      <c r="B2" s="357"/>
      <c r="C2" s="357"/>
      <c r="D2" s="357"/>
      <c r="E2" s="357"/>
      <c r="F2" s="357"/>
      <c r="G2" s="357"/>
      <c r="H2" s="357"/>
      <c r="J2" s="179"/>
      <c r="K2" s="179"/>
      <c r="L2" s="179"/>
    </row>
    <row r="3" spans="1:12" x14ac:dyDescent="0.2">
      <c r="A3" s="357" t="s">
        <v>367</v>
      </c>
      <c r="B3" s="357"/>
      <c r="C3" s="357"/>
      <c r="D3" s="357"/>
      <c r="E3" s="357"/>
      <c r="F3" s="357"/>
      <c r="G3" s="357"/>
      <c r="H3" s="357"/>
    </row>
    <row r="4" spans="1:12" ht="15" x14ac:dyDescent="0.25">
      <c r="A4" s="357" t="s">
        <v>354</v>
      </c>
      <c r="B4" s="357"/>
      <c r="C4" s="357"/>
      <c r="D4" s="357"/>
      <c r="E4" s="357"/>
      <c r="F4" s="357"/>
      <c r="G4" s="357"/>
      <c r="H4" s="357"/>
      <c r="K4" s="4"/>
    </row>
    <row r="5" spans="1:12" x14ac:dyDescent="0.2">
      <c r="A5" s="357" t="s">
        <v>409</v>
      </c>
      <c r="B5" s="357"/>
      <c r="C5" s="357"/>
      <c r="D5" s="357"/>
      <c r="E5" s="357"/>
      <c r="F5" s="357"/>
      <c r="G5" s="357"/>
      <c r="H5" s="357"/>
    </row>
    <row r="6" spans="1:12" ht="13.5" thickBot="1" x14ac:dyDescent="0.25">
      <c r="A6" s="46"/>
      <c r="B6" s="46"/>
      <c r="C6" s="46"/>
      <c r="D6" s="46"/>
      <c r="E6" s="46"/>
      <c r="F6" s="46"/>
      <c r="G6" s="46"/>
      <c r="H6" s="46"/>
    </row>
    <row r="7" spans="1:12" x14ac:dyDescent="0.2">
      <c r="A7" s="384" t="s">
        <v>80</v>
      </c>
      <c r="B7" s="355" t="s">
        <v>0</v>
      </c>
      <c r="C7" s="355" t="s">
        <v>183</v>
      </c>
      <c r="D7" s="29" t="s">
        <v>170</v>
      </c>
      <c r="E7" s="29" t="s">
        <v>171</v>
      </c>
      <c r="F7" s="29" t="s">
        <v>172</v>
      </c>
      <c r="G7" s="29" t="s">
        <v>173</v>
      </c>
      <c r="H7" s="355" t="s">
        <v>167</v>
      </c>
    </row>
    <row r="8" spans="1:12" ht="15.75" customHeight="1" thickBot="1" x14ac:dyDescent="0.25">
      <c r="A8" s="381"/>
      <c r="B8" s="354"/>
      <c r="C8" s="354"/>
      <c r="D8" s="30" t="s">
        <v>261</v>
      </c>
      <c r="E8" s="30" t="s">
        <v>262</v>
      </c>
      <c r="F8" s="30" t="s">
        <v>261</v>
      </c>
      <c r="G8" s="30" t="s">
        <v>262</v>
      </c>
      <c r="H8" s="354" t="s">
        <v>167</v>
      </c>
    </row>
    <row r="9" spans="1:12" ht="15" customHeight="1" x14ac:dyDescent="0.2">
      <c r="A9" s="26"/>
      <c r="B9" s="52"/>
      <c r="C9" s="52"/>
      <c r="D9" s="52"/>
      <c r="E9" s="52"/>
      <c r="F9" s="52"/>
      <c r="G9" s="52"/>
      <c r="H9" s="52"/>
    </row>
    <row r="10" spans="1:12" ht="15" customHeight="1" x14ac:dyDescent="0.2">
      <c r="A10" s="385" t="s">
        <v>5</v>
      </c>
      <c r="B10" s="385"/>
      <c r="C10" s="385"/>
      <c r="D10" s="385"/>
      <c r="E10" s="385"/>
      <c r="F10" s="385"/>
      <c r="G10" s="385"/>
      <c r="H10" s="385"/>
    </row>
    <row r="11" spans="1:12" ht="15" customHeight="1" x14ac:dyDescent="0.2">
      <c r="A11" s="31"/>
      <c r="B11" s="31"/>
      <c r="C11" s="31"/>
      <c r="D11" s="31"/>
      <c r="E11" s="31"/>
      <c r="F11" s="31"/>
      <c r="G11" s="31"/>
      <c r="H11" s="37"/>
    </row>
    <row r="12" spans="1:12" ht="15" customHeight="1" x14ac:dyDescent="0.25">
      <c r="A12" s="11" t="s">
        <v>6</v>
      </c>
      <c r="B12" s="226">
        <f t="shared" ref="B12:D14" si="0">+B17+B22</f>
        <v>31457</v>
      </c>
      <c r="C12" s="226">
        <f t="shared" si="0"/>
        <v>248</v>
      </c>
      <c r="D12" s="226">
        <f t="shared" si="0"/>
        <v>323</v>
      </c>
      <c r="E12" s="226">
        <f t="shared" ref="E12:E15" si="1">+E17+E22</f>
        <v>21920</v>
      </c>
      <c r="F12" s="226">
        <f t="shared" ref="F12:F14" si="2">+F17+F22</f>
        <v>136</v>
      </c>
      <c r="G12" s="226">
        <f t="shared" ref="G12:H15" si="3">+G17+G22</f>
        <v>8342</v>
      </c>
      <c r="H12" s="226">
        <f t="shared" si="3"/>
        <v>488</v>
      </c>
    </row>
    <row r="13" spans="1:12" ht="15" customHeight="1" x14ac:dyDescent="0.2">
      <c r="A13" s="78" t="s">
        <v>7</v>
      </c>
      <c r="B13" s="229">
        <f t="shared" si="0"/>
        <v>26332</v>
      </c>
      <c r="C13" s="229">
        <f t="shared" si="0"/>
        <v>90</v>
      </c>
      <c r="D13" s="229">
        <f t="shared" si="0"/>
        <v>174</v>
      </c>
      <c r="E13" s="229">
        <f t="shared" si="1"/>
        <v>18090</v>
      </c>
      <c r="F13" s="229">
        <f t="shared" si="2"/>
        <v>79</v>
      </c>
      <c r="G13" s="229">
        <f t="shared" si="3"/>
        <v>7634</v>
      </c>
      <c r="H13" s="229">
        <f t="shared" si="3"/>
        <v>265</v>
      </c>
    </row>
    <row r="14" spans="1:12" ht="15" customHeight="1" x14ac:dyDescent="0.2">
      <c r="A14" s="78" t="s">
        <v>8</v>
      </c>
      <c r="B14" s="229">
        <f t="shared" si="0"/>
        <v>4297</v>
      </c>
      <c r="C14" s="229">
        <f t="shared" si="0"/>
        <v>142</v>
      </c>
      <c r="D14" s="229">
        <f t="shared" si="0"/>
        <v>137</v>
      </c>
      <c r="E14" s="229">
        <f t="shared" si="1"/>
        <v>3325</v>
      </c>
      <c r="F14" s="229">
        <f t="shared" si="2"/>
        <v>27</v>
      </c>
      <c r="G14" s="229">
        <f t="shared" si="3"/>
        <v>452</v>
      </c>
      <c r="H14" s="229">
        <f t="shared" si="3"/>
        <v>214</v>
      </c>
    </row>
    <row r="15" spans="1:12" ht="15" customHeight="1" x14ac:dyDescent="0.2">
      <c r="A15" s="78" t="s">
        <v>380</v>
      </c>
      <c r="B15" s="229">
        <f>+B20+B25</f>
        <v>828</v>
      </c>
      <c r="C15" s="229">
        <f>+C20+C25</f>
        <v>16</v>
      </c>
      <c r="D15" s="229">
        <f>+D20+D25</f>
        <v>12</v>
      </c>
      <c r="E15" s="229">
        <f t="shared" si="1"/>
        <v>505</v>
      </c>
      <c r="F15" s="229">
        <f>+F20+F25</f>
        <v>30</v>
      </c>
      <c r="G15" s="229">
        <f t="shared" si="3"/>
        <v>256</v>
      </c>
      <c r="H15" s="229">
        <f t="shared" si="3"/>
        <v>9</v>
      </c>
    </row>
    <row r="16" spans="1:12" ht="15" customHeight="1" x14ac:dyDescent="0.2">
      <c r="A16" s="2"/>
      <c r="B16" s="229"/>
      <c r="C16" s="229"/>
      <c r="D16" s="229"/>
      <c r="E16" s="229"/>
      <c r="F16" s="229"/>
      <c r="G16" s="229"/>
      <c r="H16" s="229"/>
    </row>
    <row r="17" spans="1:9" ht="15" customHeight="1" x14ac:dyDescent="0.2">
      <c r="A17" s="2" t="s">
        <v>9</v>
      </c>
      <c r="B17" s="230">
        <f>SUM(B18:B20)</f>
        <v>22892</v>
      </c>
      <c r="C17" s="230">
        <f>SUM(C18:C20)</f>
        <v>164</v>
      </c>
      <c r="D17" s="230">
        <f>SUM(D18:D20)</f>
        <v>245</v>
      </c>
      <c r="E17" s="230">
        <f t="shared" ref="E17" si="4">SUM(E18:E20)</f>
        <v>15941</v>
      </c>
      <c r="F17" s="230">
        <f>SUM(F18:F20)</f>
        <v>119</v>
      </c>
      <c r="G17" s="230">
        <f t="shared" ref="G17:H17" si="5">SUM(G18:G20)</f>
        <v>6037</v>
      </c>
      <c r="H17" s="230">
        <f t="shared" si="5"/>
        <v>386</v>
      </c>
    </row>
    <row r="18" spans="1:9" ht="15" customHeight="1" x14ac:dyDescent="0.2">
      <c r="A18" s="78" t="s">
        <v>7</v>
      </c>
      <c r="B18" s="215">
        <v>17983</v>
      </c>
      <c r="C18" s="215">
        <v>21</v>
      </c>
      <c r="D18" s="215">
        <v>107</v>
      </c>
      <c r="E18" s="215">
        <v>12285</v>
      </c>
      <c r="F18" s="215">
        <v>62</v>
      </c>
      <c r="G18" s="215">
        <v>5345</v>
      </c>
      <c r="H18" s="215">
        <v>163</v>
      </c>
      <c r="I18" s="19"/>
    </row>
    <row r="19" spans="1:9" ht="15" customHeight="1" x14ac:dyDescent="0.2">
      <c r="A19" s="78" t="s">
        <v>8</v>
      </c>
      <c r="B19" s="215">
        <v>4081</v>
      </c>
      <c r="C19" s="215">
        <v>127</v>
      </c>
      <c r="D19" s="215">
        <v>126</v>
      </c>
      <c r="E19" s="215">
        <v>3151</v>
      </c>
      <c r="F19" s="215">
        <v>27</v>
      </c>
      <c r="G19" s="215">
        <v>436</v>
      </c>
      <c r="H19" s="215">
        <v>214</v>
      </c>
    </row>
    <row r="20" spans="1:9" ht="15" customHeight="1" x14ac:dyDescent="0.2">
      <c r="A20" s="78" t="s">
        <v>380</v>
      </c>
      <c r="B20" s="215">
        <v>828</v>
      </c>
      <c r="C20" s="215">
        <v>16</v>
      </c>
      <c r="D20" s="215">
        <v>12</v>
      </c>
      <c r="E20" s="215">
        <v>505</v>
      </c>
      <c r="F20" s="215">
        <v>30</v>
      </c>
      <c r="G20" s="215">
        <v>256</v>
      </c>
      <c r="H20" s="215">
        <v>9</v>
      </c>
    </row>
    <row r="21" spans="1:9" ht="15" customHeight="1" x14ac:dyDescent="0.2">
      <c r="A21" s="2"/>
      <c r="B21" s="215"/>
      <c r="C21" s="215"/>
      <c r="D21" s="215"/>
      <c r="E21" s="215"/>
      <c r="F21" s="215"/>
      <c r="G21" s="215"/>
      <c r="H21" s="215"/>
    </row>
    <row r="22" spans="1:9" ht="15" customHeight="1" x14ac:dyDescent="0.2">
      <c r="A22" s="2" t="s">
        <v>10</v>
      </c>
      <c r="B22" s="230">
        <f>SUM(B23:B25)</f>
        <v>8565</v>
      </c>
      <c r="C22" s="230">
        <f>SUM(C23:C25)</f>
        <v>84</v>
      </c>
      <c r="D22" s="230">
        <f>SUM(D23:D25)</f>
        <v>78</v>
      </c>
      <c r="E22" s="230">
        <f t="shared" ref="E22" si="6">SUM(E23:E25)</f>
        <v>5979</v>
      </c>
      <c r="F22" s="230">
        <f>SUM(F23:F25)</f>
        <v>17</v>
      </c>
      <c r="G22" s="230">
        <f t="shared" ref="G22:H22" si="7">SUM(G23:G25)</f>
        <v>2305</v>
      </c>
      <c r="H22" s="230">
        <f t="shared" si="7"/>
        <v>102</v>
      </c>
    </row>
    <row r="23" spans="1:9" ht="15" customHeight="1" x14ac:dyDescent="0.2">
      <c r="A23" s="78" t="s">
        <v>7</v>
      </c>
      <c r="B23" s="215">
        <v>8349</v>
      </c>
      <c r="C23" s="215">
        <v>69</v>
      </c>
      <c r="D23" s="215">
        <v>67</v>
      </c>
      <c r="E23" s="215">
        <v>5805</v>
      </c>
      <c r="F23" s="215">
        <v>17</v>
      </c>
      <c r="G23" s="215">
        <v>2289</v>
      </c>
      <c r="H23" s="215">
        <v>102</v>
      </c>
    </row>
    <row r="24" spans="1:9" ht="15" customHeight="1" x14ac:dyDescent="0.2">
      <c r="A24" s="78" t="s">
        <v>8</v>
      </c>
      <c r="B24" s="215">
        <v>216</v>
      </c>
      <c r="C24" s="215">
        <v>15</v>
      </c>
      <c r="D24" s="215">
        <v>11</v>
      </c>
      <c r="E24" s="215">
        <v>174</v>
      </c>
      <c r="F24" s="215">
        <v>0</v>
      </c>
      <c r="G24" s="215">
        <v>16</v>
      </c>
      <c r="H24" s="215">
        <v>0</v>
      </c>
    </row>
    <row r="25" spans="1:9" ht="15" customHeight="1" x14ac:dyDescent="0.2">
      <c r="A25" s="34" t="s">
        <v>380</v>
      </c>
      <c r="B25" s="215">
        <f>SUM(C25:I25)</f>
        <v>0</v>
      </c>
      <c r="C25" s="215">
        <v>0</v>
      </c>
      <c r="D25" s="215">
        <v>0</v>
      </c>
      <c r="E25" s="215">
        <v>0</v>
      </c>
      <c r="F25" s="215">
        <v>0</v>
      </c>
      <c r="G25" s="215">
        <v>0</v>
      </c>
      <c r="H25" s="215">
        <v>0</v>
      </c>
    </row>
    <row r="26" spans="1:9" ht="15" customHeight="1" x14ac:dyDescent="0.2">
      <c r="A26" s="26"/>
      <c r="B26" s="52"/>
      <c r="C26" s="52"/>
      <c r="D26" s="52"/>
      <c r="E26" s="52"/>
      <c r="F26" s="52"/>
      <c r="G26" s="52"/>
      <c r="H26" s="52"/>
    </row>
    <row r="27" spans="1:9" ht="15" customHeight="1" x14ac:dyDescent="0.2">
      <c r="A27" s="385" t="s">
        <v>11</v>
      </c>
      <c r="B27" s="385"/>
      <c r="C27" s="385"/>
      <c r="D27" s="385"/>
      <c r="E27" s="385"/>
      <c r="F27" s="385"/>
      <c r="G27" s="385"/>
      <c r="H27" s="385"/>
    </row>
    <row r="28" spans="1:9" ht="15" customHeight="1" x14ac:dyDescent="0.2">
      <c r="A28" s="38"/>
      <c r="B28" s="38"/>
      <c r="C28" s="38"/>
      <c r="D28" s="38"/>
      <c r="E28" s="38"/>
      <c r="F28" s="38"/>
      <c r="G28" s="38"/>
      <c r="H28" s="38"/>
    </row>
    <row r="29" spans="1:9" ht="15" customHeight="1" x14ac:dyDescent="0.25">
      <c r="A29" s="33" t="s">
        <v>6</v>
      </c>
      <c r="B29" s="80">
        <f>SUM(C29:H29)</f>
        <v>100</v>
      </c>
      <c r="C29" s="80">
        <f>+C12/$B12*100</f>
        <v>0.78837778554852656</v>
      </c>
      <c r="D29" s="80">
        <f t="shared" ref="D29:H32" si="8">+D12/$B12*100</f>
        <v>1.0267984868232825</v>
      </c>
      <c r="E29" s="80">
        <f t="shared" si="8"/>
        <v>69.682423625902018</v>
      </c>
      <c r="F29" s="80">
        <f t="shared" si="8"/>
        <v>0.43233620497822423</v>
      </c>
      <c r="G29" s="80">
        <f t="shared" si="8"/>
        <v>26.518739867120196</v>
      </c>
      <c r="H29" s="80">
        <f t="shared" si="8"/>
        <v>1.5513240296277457</v>
      </c>
    </row>
    <row r="30" spans="1:9" ht="15" customHeight="1" x14ac:dyDescent="0.2">
      <c r="A30" s="34" t="s">
        <v>7</v>
      </c>
      <c r="B30" s="58">
        <f>SUM(C30:H30)</f>
        <v>100</v>
      </c>
      <c r="C30" s="58">
        <f>+C13/$B13*100</f>
        <v>0.34178945769406044</v>
      </c>
      <c r="D30" s="58">
        <f t="shared" si="8"/>
        <v>0.66079295154185025</v>
      </c>
      <c r="E30" s="58">
        <f t="shared" si="8"/>
        <v>68.699680996506146</v>
      </c>
      <c r="F30" s="58">
        <f t="shared" si="8"/>
        <v>0.30001519064256421</v>
      </c>
      <c r="G30" s="58">
        <f t="shared" si="8"/>
        <v>28.991341333738418</v>
      </c>
      <c r="H30" s="58">
        <f t="shared" si="8"/>
        <v>1.0063800698769558</v>
      </c>
    </row>
    <row r="31" spans="1:9" ht="15" customHeight="1" x14ac:dyDescent="0.2">
      <c r="A31" s="34" t="s">
        <v>8</v>
      </c>
      <c r="B31" s="58">
        <f>SUM(C31:H31)</f>
        <v>100</v>
      </c>
      <c r="C31" s="58">
        <f>+C14/$B14*100</f>
        <v>3.3046311380032583</v>
      </c>
      <c r="D31" s="58">
        <f t="shared" si="8"/>
        <v>3.1882708866651148</v>
      </c>
      <c r="E31" s="58">
        <f t="shared" si="8"/>
        <v>77.379567139865031</v>
      </c>
      <c r="F31" s="58">
        <f t="shared" si="8"/>
        <v>0.62834535722597162</v>
      </c>
      <c r="G31" s="58">
        <f t="shared" si="8"/>
        <v>10.518966720968118</v>
      </c>
      <c r="H31" s="58">
        <f t="shared" si="8"/>
        <v>4.9802187572725156</v>
      </c>
    </row>
    <row r="32" spans="1:9" ht="15" customHeight="1" x14ac:dyDescent="0.2">
      <c r="A32" s="34" t="s">
        <v>380</v>
      </c>
      <c r="B32" s="58">
        <f>SUM(C32:H32)</f>
        <v>100</v>
      </c>
      <c r="C32" s="58">
        <f>+C15/$B15*100</f>
        <v>1.932367149758454</v>
      </c>
      <c r="D32" s="58">
        <f t="shared" si="8"/>
        <v>1.4492753623188406</v>
      </c>
      <c r="E32" s="58">
        <f t="shared" si="8"/>
        <v>60.990338164251213</v>
      </c>
      <c r="F32" s="58">
        <f t="shared" si="8"/>
        <v>3.6231884057971016</v>
      </c>
      <c r="G32" s="58">
        <f t="shared" si="8"/>
        <v>30.917874396135264</v>
      </c>
      <c r="H32" s="58">
        <f t="shared" si="8"/>
        <v>1.0869565217391304</v>
      </c>
    </row>
    <row r="33" spans="1:8" ht="15" customHeight="1" x14ac:dyDescent="0.2">
      <c r="A33" s="26"/>
      <c r="B33" s="49"/>
      <c r="C33" s="49"/>
      <c r="D33" s="49"/>
      <c r="E33" s="49"/>
      <c r="F33" s="49"/>
      <c r="G33" s="49"/>
      <c r="H33" s="49"/>
    </row>
    <row r="34" spans="1:8" ht="15" customHeight="1" x14ac:dyDescent="0.2">
      <c r="A34" s="26" t="s">
        <v>9</v>
      </c>
      <c r="B34" s="57">
        <f>SUM(C34:H34)</f>
        <v>100</v>
      </c>
      <c r="C34" s="57">
        <f t="shared" ref="C34:D37" si="9">+C17/$B17*100</f>
        <v>0.71640747859514242</v>
      </c>
      <c r="D34" s="57">
        <f t="shared" si="9"/>
        <v>1.070242879608597</v>
      </c>
      <c r="E34" s="57">
        <f t="shared" ref="E34:E37" si="10">+E17/$B17*100</f>
        <v>69.635680587104659</v>
      </c>
      <c r="F34" s="57">
        <f t="shared" ref="F34:F37" si="11">+F17/$B17*100</f>
        <v>0.51983225580989001</v>
      </c>
      <c r="G34" s="57">
        <f t="shared" ref="G34:H37" si="12">+G17/$B17*100</f>
        <v>26.371658221212652</v>
      </c>
      <c r="H34" s="57">
        <f t="shared" si="12"/>
        <v>1.6861785776690545</v>
      </c>
    </row>
    <row r="35" spans="1:8" ht="15" customHeight="1" x14ac:dyDescent="0.2">
      <c r="A35" s="34" t="s">
        <v>7</v>
      </c>
      <c r="B35" s="58">
        <f>SUM(C35:H35)</f>
        <v>100</v>
      </c>
      <c r="C35" s="58">
        <f t="shared" si="9"/>
        <v>0.11677695601401324</v>
      </c>
      <c r="D35" s="58">
        <f t="shared" si="9"/>
        <v>0.59500639492854357</v>
      </c>
      <c r="E35" s="58">
        <f t="shared" si="10"/>
        <v>68.314519268197742</v>
      </c>
      <c r="F35" s="58">
        <f t="shared" si="11"/>
        <v>0.34477006061280097</v>
      </c>
      <c r="G35" s="58">
        <f t="shared" si="12"/>
        <v>29.722515709280987</v>
      </c>
      <c r="H35" s="58">
        <f t="shared" si="12"/>
        <v>0.90641161096591227</v>
      </c>
    </row>
    <row r="36" spans="1:8" ht="15" customHeight="1" x14ac:dyDescent="0.2">
      <c r="A36" s="34" t="s">
        <v>8</v>
      </c>
      <c r="B36" s="58">
        <f>SUM(C36:H36)</f>
        <v>100</v>
      </c>
      <c r="C36" s="58">
        <f t="shared" si="9"/>
        <v>3.1119823572653762</v>
      </c>
      <c r="D36" s="58">
        <f t="shared" si="9"/>
        <v>3.0874785591766725</v>
      </c>
      <c r="E36" s="58">
        <f t="shared" si="10"/>
        <v>77.211467777505518</v>
      </c>
      <c r="F36" s="58">
        <f t="shared" si="11"/>
        <v>0.66160254839500121</v>
      </c>
      <c r="G36" s="58">
        <f t="shared" si="12"/>
        <v>10.683655966674834</v>
      </c>
      <c r="H36" s="58">
        <f t="shared" si="12"/>
        <v>5.2438127909826022</v>
      </c>
    </row>
    <row r="37" spans="1:8" ht="15" customHeight="1" x14ac:dyDescent="0.2">
      <c r="A37" s="34" t="s">
        <v>380</v>
      </c>
      <c r="B37" s="58">
        <f>SUM(C37:H37)</f>
        <v>100</v>
      </c>
      <c r="C37" s="58">
        <f t="shared" si="9"/>
        <v>1.932367149758454</v>
      </c>
      <c r="D37" s="58">
        <f t="shared" si="9"/>
        <v>1.4492753623188406</v>
      </c>
      <c r="E37" s="58">
        <f t="shared" si="10"/>
        <v>60.990338164251213</v>
      </c>
      <c r="F37" s="58">
        <f t="shared" si="11"/>
        <v>3.6231884057971016</v>
      </c>
      <c r="G37" s="58">
        <f t="shared" si="12"/>
        <v>30.917874396135264</v>
      </c>
      <c r="H37" s="58">
        <f t="shared" si="12"/>
        <v>1.0869565217391304</v>
      </c>
    </row>
    <row r="38" spans="1:8" ht="15" customHeight="1" x14ac:dyDescent="0.2">
      <c r="A38" s="16"/>
      <c r="B38" s="49"/>
      <c r="C38" s="49"/>
      <c r="D38" s="49"/>
      <c r="E38" s="49"/>
      <c r="F38" s="49"/>
      <c r="G38" s="49"/>
      <c r="H38" s="49"/>
    </row>
    <row r="39" spans="1:8" ht="15" customHeight="1" x14ac:dyDescent="0.2">
      <c r="A39" s="26" t="s">
        <v>10</v>
      </c>
      <c r="B39" s="57">
        <f>SUM(C39:H39)</f>
        <v>100.00000000000001</v>
      </c>
      <c r="C39" s="57">
        <f t="shared" ref="C39:D41" si="13">+C22/$B22*100</f>
        <v>0.98073555166374782</v>
      </c>
      <c r="D39" s="57">
        <f t="shared" si="13"/>
        <v>0.91068301225919435</v>
      </c>
      <c r="E39" s="57">
        <f t="shared" ref="E39:E41" si="14">+E22/$B22*100</f>
        <v>69.807355516637486</v>
      </c>
      <c r="F39" s="57">
        <f t="shared" ref="F39:F41" si="15">+F22/$B22*100</f>
        <v>0.19848219497956798</v>
      </c>
      <c r="G39" s="57">
        <f t="shared" ref="G39:H41" si="16">+G22/$B22*100</f>
        <v>26.911850554582607</v>
      </c>
      <c r="H39" s="57">
        <f t="shared" si="16"/>
        <v>1.1908931698774081</v>
      </c>
    </row>
    <row r="40" spans="1:8" ht="15" customHeight="1" x14ac:dyDescent="0.2">
      <c r="A40" s="34" t="s">
        <v>7</v>
      </c>
      <c r="B40" s="58">
        <f>SUM(C40:H40)</f>
        <v>100</v>
      </c>
      <c r="C40" s="58">
        <f t="shared" si="13"/>
        <v>0.82644628099173556</v>
      </c>
      <c r="D40" s="58">
        <f t="shared" si="13"/>
        <v>0.80249131632530846</v>
      </c>
      <c r="E40" s="58">
        <f t="shared" si="14"/>
        <v>69.529284944304706</v>
      </c>
      <c r="F40" s="58">
        <f t="shared" si="15"/>
        <v>0.20361719966463049</v>
      </c>
      <c r="G40" s="58">
        <f t="shared" si="16"/>
        <v>27.416457060725836</v>
      </c>
      <c r="H40" s="58">
        <f t="shared" si="16"/>
        <v>1.221703197987783</v>
      </c>
    </row>
    <row r="41" spans="1:8" ht="15" customHeight="1" x14ac:dyDescent="0.2">
      <c r="A41" s="34" t="s">
        <v>8</v>
      </c>
      <c r="B41" s="58">
        <f>SUM(C41:H41)</f>
        <v>100</v>
      </c>
      <c r="C41" s="58">
        <f t="shared" si="13"/>
        <v>6.9444444444444446</v>
      </c>
      <c r="D41" s="58">
        <f t="shared" si="13"/>
        <v>5.0925925925925926</v>
      </c>
      <c r="E41" s="58">
        <f t="shared" si="14"/>
        <v>80.555555555555557</v>
      </c>
      <c r="F41" s="58">
        <f t="shared" si="15"/>
        <v>0</v>
      </c>
      <c r="G41" s="58">
        <f t="shared" si="16"/>
        <v>7.4074074074074066</v>
      </c>
      <c r="H41" s="58">
        <f t="shared" si="16"/>
        <v>0</v>
      </c>
    </row>
    <row r="42" spans="1:8" ht="15" customHeight="1" thickBot="1" x14ac:dyDescent="0.25">
      <c r="A42" s="42" t="s">
        <v>380</v>
      </c>
      <c r="B42" s="243">
        <v>0</v>
      </c>
      <c r="C42" s="243">
        <v>0</v>
      </c>
      <c r="D42" s="243">
        <v>0</v>
      </c>
      <c r="E42" s="243">
        <v>0</v>
      </c>
      <c r="F42" s="243">
        <v>0</v>
      </c>
      <c r="G42" s="243">
        <v>0</v>
      </c>
      <c r="H42" s="243">
        <v>0</v>
      </c>
    </row>
    <row r="43" spans="1:8" s="73" customFormat="1" ht="15" customHeight="1" x14ac:dyDescent="0.2">
      <c r="A43" s="359" t="s">
        <v>234</v>
      </c>
      <c r="B43" s="359"/>
      <c r="C43" s="359"/>
      <c r="D43" s="359"/>
      <c r="E43" s="359"/>
      <c r="F43" s="359"/>
      <c r="G43" s="359"/>
      <c r="H43" s="359"/>
    </row>
  </sheetData>
  <mergeCells count="12">
    <mergeCell ref="A43:H43"/>
    <mergeCell ref="A1:H1"/>
    <mergeCell ref="A3:H3"/>
    <mergeCell ref="A10:H10"/>
    <mergeCell ref="A27:H27"/>
    <mergeCell ref="B7:B8"/>
    <mergeCell ref="C7:C8"/>
    <mergeCell ref="H7:H8"/>
    <mergeCell ref="A7:A8"/>
    <mergeCell ref="A2:H2"/>
    <mergeCell ref="A4:H4"/>
    <mergeCell ref="A5:H5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zoomScaleNormal="100" workbookViewId="0">
      <selection activeCell="A4" sqref="A4:T4"/>
    </sheetView>
  </sheetViews>
  <sheetFormatPr baseColWidth="10" defaultRowHeight="12.75" x14ac:dyDescent="0.2"/>
  <cols>
    <col min="1" max="1" width="19.7109375" style="3" customWidth="1"/>
    <col min="2" max="4" width="7.7109375" style="5" customWidth="1"/>
    <col min="5" max="5" width="3.7109375" style="5" customWidth="1"/>
    <col min="6" max="8" width="7.7109375" style="5" customWidth="1"/>
    <col min="9" max="9" width="3.7109375" style="5" customWidth="1"/>
    <col min="10" max="12" width="7.7109375" style="5" customWidth="1"/>
    <col min="13" max="13" width="3.7109375" style="5" customWidth="1"/>
    <col min="14" max="16" width="7.7109375" style="5" customWidth="1"/>
    <col min="17" max="17" width="3.7109375" style="5" customWidth="1"/>
    <col min="18" max="20" width="7.7109375" style="5" customWidth="1"/>
    <col min="21" max="260" width="11.42578125" style="5"/>
    <col min="261" max="261" width="24.85546875" style="5" customWidth="1"/>
    <col min="262" max="264" width="6.28515625" style="5" customWidth="1"/>
    <col min="265" max="265" width="1.7109375" style="5" customWidth="1"/>
    <col min="266" max="268" width="6.28515625" style="5" customWidth="1"/>
    <col min="269" max="269" width="1.7109375" style="5" customWidth="1"/>
    <col min="270" max="272" width="6.28515625" style="5" customWidth="1"/>
    <col min="273" max="273" width="1.7109375" style="5" customWidth="1"/>
    <col min="274" max="276" width="6.28515625" style="5" customWidth="1"/>
    <col min="277" max="516" width="11.42578125" style="5"/>
    <col min="517" max="517" width="24.85546875" style="5" customWidth="1"/>
    <col min="518" max="520" width="6.28515625" style="5" customWidth="1"/>
    <col min="521" max="521" width="1.7109375" style="5" customWidth="1"/>
    <col min="522" max="524" width="6.28515625" style="5" customWidth="1"/>
    <col min="525" max="525" width="1.7109375" style="5" customWidth="1"/>
    <col min="526" max="528" width="6.28515625" style="5" customWidth="1"/>
    <col min="529" max="529" width="1.7109375" style="5" customWidth="1"/>
    <col min="530" max="532" width="6.28515625" style="5" customWidth="1"/>
    <col min="533" max="772" width="11.42578125" style="5"/>
    <col min="773" max="773" width="24.85546875" style="5" customWidth="1"/>
    <col min="774" max="776" width="6.28515625" style="5" customWidth="1"/>
    <col min="777" max="777" width="1.7109375" style="5" customWidth="1"/>
    <col min="778" max="780" width="6.28515625" style="5" customWidth="1"/>
    <col min="781" max="781" width="1.7109375" style="5" customWidth="1"/>
    <col min="782" max="784" width="6.28515625" style="5" customWidth="1"/>
    <col min="785" max="785" width="1.7109375" style="5" customWidth="1"/>
    <col min="786" max="788" width="6.28515625" style="5" customWidth="1"/>
    <col min="789" max="1028" width="11.42578125" style="5"/>
    <col min="1029" max="1029" width="24.85546875" style="5" customWidth="1"/>
    <col min="1030" max="1032" width="6.28515625" style="5" customWidth="1"/>
    <col min="1033" max="1033" width="1.7109375" style="5" customWidth="1"/>
    <col min="1034" max="1036" width="6.28515625" style="5" customWidth="1"/>
    <col min="1037" max="1037" width="1.7109375" style="5" customWidth="1"/>
    <col min="1038" max="1040" width="6.28515625" style="5" customWidth="1"/>
    <col min="1041" max="1041" width="1.7109375" style="5" customWidth="1"/>
    <col min="1042" max="1044" width="6.28515625" style="5" customWidth="1"/>
    <col min="1045" max="1284" width="11.42578125" style="5"/>
    <col min="1285" max="1285" width="24.85546875" style="5" customWidth="1"/>
    <col min="1286" max="1288" width="6.28515625" style="5" customWidth="1"/>
    <col min="1289" max="1289" width="1.7109375" style="5" customWidth="1"/>
    <col min="1290" max="1292" width="6.28515625" style="5" customWidth="1"/>
    <col min="1293" max="1293" width="1.7109375" style="5" customWidth="1"/>
    <col min="1294" max="1296" width="6.28515625" style="5" customWidth="1"/>
    <col min="1297" max="1297" width="1.7109375" style="5" customWidth="1"/>
    <col min="1298" max="1300" width="6.28515625" style="5" customWidth="1"/>
    <col min="1301" max="1540" width="11.42578125" style="5"/>
    <col min="1541" max="1541" width="24.85546875" style="5" customWidth="1"/>
    <col min="1542" max="1544" width="6.28515625" style="5" customWidth="1"/>
    <col min="1545" max="1545" width="1.7109375" style="5" customWidth="1"/>
    <col min="1546" max="1548" width="6.28515625" style="5" customWidth="1"/>
    <col min="1549" max="1549" width="1.7109375" style="5" customWidth="1"/>
    <col min="1550" max="1552" width="6.28515625" style="5" customWidth="1"/>
    <col min="1553" max="1553" width="1.7109375" style="5" customWidth="1"/>
    <col min="1554" max="1556" width="6.28515625" style="5" customWidth="1"/>
    <col min="1557" max="1796" width="11.42578125" style="5"/>
    <col min="1797" max="1797" width="24.85546875" style="5" customWidth="1"/>
    <col min="1798" max="1800" width="6.28515625" style="5" customWidth="1"/>
    <col min="1801" max="1801" width="1.7109375" style="5" customWidth="1"/>
    <col min="1802" max="1804" width="6.28515625" style="5" customWidth="1"/>
    <col min="1805" max="1805" width="1.7109375" style="5" customWidth="1"/>
    <col min="1806" max="1808" width="6.28515625" style="5" customWidth="1"/>
    <col min="1809" max="1809" width="1.7109375" style="5" customWidth="1"/>
    <col min="1810" max="1812" width="6.28515625" style="5" customWidth="1"/>
    <col min="1813" max="2052" width="11.42578125" style="5"/>
    <col min="2053" max="2053" width="24.85546875" style="5" customWidth="1"/>
    <col min="2054" max="2056" width="6.28515625" style="5" customWidth="1"/>
    <col min="2057" max="2057" width="1.7109375" style="5" customWidth="1"/>
    <col min="2058" max="2060" width="6.28515625" style="5" customWidth="1"/>
    <col min="2061" max="2061" width="1.7109375" style="5" customWidth="1"/>
    <col min="2062" max="2064" width="6.28515625" style="5" customWidth="1"/>
    <col min="2065" max="2065" width="1.7109375" style="5" customWidth="1"/>
    <col min="2066" max="2068" width="6.28515625" style="5" customWidth="1"/>
    <col min="2069" max="2308" width="11.42578125" style="5"/>
    <col min="2309" max="2309" width="24.85546875" style="5" customWidth="1"/>
    <col min="2310" max="2312" width="6.28515625" style="5" customWidth="1"/>
    <col min="2313" max="2313" width="1.7109375" style="5" customWidth="1"/>
    <col min="2314" max="2316" width="6.28515625" style="5" customWidth="1"/>
    <col min="2317" max="2317" width="1.7109375" style="5" customWidth="1"/>
    <col min="2318" max="2320" width="6.28515625" style="5" customWidth="1"/>
    <col min="2321" max="2321" width="1.7109375" style="5" customWidth="1"/>
    <col min="2322" max="2324" width="6.28515625" style="5" customWidth="1"/>
    <col min="2325" max="2564" width="11.42578125" style="5"/>
    <col min="2565" max="2565" width="24.85546875" style="5" customWidth="1"/>
    <col min="2566" max="2568" width="6.28515625" style="5" customWidth="1"/>
    <col min="2569" max="2569" width="1.7109375" style="5" customWidth="1"/>
    <col min="2570" max="2572" width="6.28515625" style="5" customWidth="1"/>
    <col min="2573" max="2573" width="1.7109375" style="5" customWidth="1"/>
    <col min="2574" max="2576" width="6.28515625" style="5" customWidth="1"/>
    <col min="2577" max="2577" width="1.7109375" style="5" customWidth="1"/>
    <col min="2578" max="2580" width="6.28515625" style="5" customWidth="1"/>
    <col min="2581" max="2820" width="11.42578125" style="5"/>
    <col min="2821" max="2821" width="24.85546875" style="5" customWidth="1"/>
    <col min="2822" max="2824" width="6.28515625" style="5" customWidth="1"/>
    <col min="2825" max="2825" width="1.7109375" style="5" customWidth="1"/>
    <col min="2826" max="2828" width="6.28515625" style="5" customWidth="1"/>
    <col min="2829" max="2829" width="1.7109375" style="5" customWidth="1"/>
    <col min="2830" max="2832" width="6.28515625" style="5" customWidth="1"/>
    <col min="2833" max="2833" width="1.7109375" style="5" customWidth="1"/>
    <col min="2834" max="2836" width="6.28515625" style="5" customWidth="1"/>
    <col min="2837" max="3076" width="11.42578125" style="5"/>
    <col min="3077" max="3077" width="24.85546875" style="5" customWidth="1"/>
    <col min="3078" max="3080" width="6.28515625" style="5" customWidth="1"/>
    <col min="3081" max="3081" width="1.7109375" style="5" customWidth="1"/>
    <col min="3082" max="3084" width="6.28515625" style="5" customWidth="1"/>
    <col min="3085" max="3085" width="1.7109375" style="5" customWidth="1"/>
    <col min="3086" max="3088" width="6.28515625" style="5" customWidth="1"/>
    <col min="3089" max="3089" width="1.7109375" style="5" customWidth="1"/>
    <col min="3090" max="3092" width="6.28515625" style="5" customWidth="1"/>
    <col min="3093" max="3332" width="11.42578125" style="5"/>
    <col min="3333" max="3333" width="24.85546875" style="5" customWidth="1"/>
    <col min="3334" max="3336" width="6.28515625" style="5" customWidth="1"/>
    <col min="3337" max="3337" width="1.7109375" style="5" customWidth="1"/>
    <col min="3338" max="3340" width="6.28515625" style="5" customWidth="1"/>
    <col min="3341" max="3341" width="1.7109375" style="5" customWidth="1"/>
    <col min="3342" max="3344" width="6.28515625" style="5" customWidth="1"/>
    <col min="3345" max="3345" width="1.7109375" style="5" customWidth="1"/>
    <col min="3346" max="3348" width="6.28515625" style="5" customWidth="1"/>
    <col min="3349" max="3588" width="11.42578125" style="5"/>
    <col min="3589" max="3589" width="24.85546875" style="5" customWidth="1"/>
    <col min="3590" max="3592" width="6.28515625" style="5" customWidth="1"/>
    <col min="3593" max="3593" width="1.7109375" style="5" customWidth="1"/>
    <col min="3594" max="3596" width="6.28515625" style="5" customWidth="1"/>
    <col min="3597" max="3597" width="1.7109375" style="5" customWidth="1"/>
    <col min="3598" max="3600" width="6.28515625" style="5" customWidth="1"/>
    <col min="3601" max="3601" width="1.7109375" style="5" customWidth="1"/>
    <col min="3602" max="3604" width="6.28515625" style="5" customWidth="1"/>
    <col min="3605" max="3844" width="11.42578125" style="5"/>
    <col min="3845" max="3845" width="24.85546875" style="5" customWidth="1"/>
    <col min="3846" max="3848" width="6.28515625" style="5" customWidth="1"/>
    <col min="3849" max="3849" width="1.7109375" style="5" customWidth="1"/>
    <col min="3850" max="3852" width="6.28515625" style="5" customWidth="1"/>
    <col min="3853" max="3853" width="1.7109375" style="5" customWidth="1"/>
    <col min="3854" max="3856" width="6.28515625" style="5" customWidth="1"/>
    <col min="3857" max="3857" width="1.7109375" style="5" customWidth="1"/>
    <col min="3858" max="3860" width="6.28515625" style="5" customWidth="1"/>
    <col min="3861" max="4100" width="11.42578125" style="5"/>
    <col min="4101" max="4101" width="24.85546875" style="5" customWidth="1"/>
    <col min="4102" max="4104" width="6.28515625" style="5" customWidth="1"/>
    <col min="4105" max="4105" width="1.7109375" style="5" customWidth="1"/>
    <col min="4106" max="4108" width="6.28515625" style="5" customWidth="1"/>
    <col min="4109" max="4109" width="1.7109375" style="5" customWidth="1"/>
    <col min="4110" max="4112" width="6.28515625" style="5" customWidth="1"/>
    <col min="4113" max="4113" width="1.7109375" style="5" customWidth="1"/>
    <col min="4114" max="4116" width="6.28515625" style="5" customWidth="1"/>
    <col min="4117" max="4356" width="11.42578125" style="5"/>
    <col min="4357" max="4357" width="24.85546875" style="5" customWidth="1"/>
    <col min="4358" max="4360" width="6.28515625" style="5" customWidth="1"/>
    <col min="4361" max="4361" width="1.7109375" style="5" customWidth="1"/>
    <col min="4362" max="4364" width="6.28515625" style="5" customWidth="1"/>
    <col min="4365" max="4365" width="1.7109375" style="5" customWidth="1"/>
    <col min="4366" max="4368" width="6.28515625" style="5" customWidth="1"/>
    <col min="4369" max="4369" width="1.7109375" style="5" customWidth="1"/>
    <col min="4370" max="4372" width="6.28515625" style="5" customWidth="1"/>
    <col min="4373" max="4612" width="11.42578125" style="5"/>
    <col min="4613" max="4613" width="24.85546875" style="5" customWidth="1"/>
    <col min="4614" max="4616" width="6.28515625" style="5" customWidth="1"/>
    <col min="4617" max="4617" width="1.7109375" style="5" customWidth="1"/>
    <col min="4618" max="4620" width="6.28515625" style="5" customWidth="1"/>
    <col min="4621" max="4621" width="1.7109375" style="5" customWidth="1"/>
    <col min="4622" max="4624" width="6.28515625" style="5" customWidth="1"/>
    <col min="4625" max="4625" width="1.7109375" style="5" customWidth="1"/>
    <col min="4626" max="4628" width="6.28515625" style="5" customWidth="1"/>
    <col min="4629" max="4868" width="11.42578125" style="5"/>
    <col min="4869" max="4869" width="24.85546875" style="5" customWidth="1"/>
    <col min="4870" max="4872" width="6.28515625" style="5" customWidth="1"/>
    <col min="4873" max="4873" width="1.7109375" style="5" customWidth="1"/>
    <col min="4874" max="4876" width="6.28515625" style="5" customWidth="1"/>
    <col min="4877" max="4877" width="1.7109375" style="5" customWidth="1"/>
    <col min="4878" max="4880" width="6.28515625" style="5" customWidth="1"/>
    <col min="4881" max="4881" width="1.7109375" style="5" customWidth="1"/>
    <col min="4882" max="4884" width="6.28515625" style="5" customWidth="1"/>
    <col min="4885" max="5124" width="11.42578125" style="5"/>
    <col min="5125" max="5125" width="24.85546875" style="5" customWidth="1"/>
    <col min="5126" max="5128" width="6.28515625" style="5" customWidth="1"/>
    <col min="5129" max="5129" width="1.7109375" style="5" customWidth="1"/>
    <col min="5130" max="5132" width="6.28515625" style="5" customWidth="1"/>
    <col min="5133" max="5133" width="1.7109375" style="5" customWidth="1"/>
    <col min="5134" max="5136" width="6.28515625" style="5" customWidth="1"/>
    <col min="5137" max="5137" width="1.7109375" style="5" customWidth="1"/>
    <col min="5138" max="5140" width="6.28515625" style="5" customWidth="1"/>
    <col min="5141" max="5380" width="11.42578125" style="5"/>
    <col min="5381" max="5381" width="24.85546875" style="5" customWidth="1"/>
    <col min="5382" max="5384" width="6.28515625" style="5" customWidth="1"/>
    <col min="5385" max="5385" width="1.7109375" style="5" customWidth="1"/>
    <col min="5386" max="5388" width="6.28515625" style="5" customWidth="1"/>
    <col min="5389" max="5389" width="1.7109375" style="5" customWidth="1"/>
    <col min="5390" max="5392" width="6.28515625" style="5" customWidth="1"/>
    <col min="5393" max="5393" width="1.7109375" style="5" customWidth="1"/>
    <col min="5394" max="5396" width="6.28515625" style="5" customWidth="1"/>
    <col min="5397" max="5636" width="11.42578125" style="5"/>
    <col min="5637" max="5637" width="24.85546875" style="5" customWidth="1"/>
    <col min="5638" max="5640" width="6.28515625" style="5" customWidth="1"/>
    <col min="5641" max="5641" width="1.7109375" style="5" customWidth="1"/>
    <col min="5642" max="5644" width="6.28515625" style="5" customWidth="1"/>
    <col min="5645" max="5645" width="1.7109375" style="5" customWidth="1"/>
    <col min="5646" max="5648" width="6.28515625" style="5" customWidth="1"/>
    <col min="5649" max="5649" width="1.7109375" style="5" customWidth="1"/>
    <col min="5650" max="5652" width="6.28515625" style="5" customWidth="1"/>
    <col min="5653" max="5892" width="11.42578125" style="5"/>
    <col min="5893" max="5893" width="24.85546875" style="5" customWidth="1"/>
    <col min="5894" max="5896" width="6.28515625" style="5" customWidth="1"/>
    <col min="5897" max="5897" width="1.7109375" style="5" customWidth="1"/>
    <col min="5898" max="5900" width="6.28515625" style="5" customWidth="1"/>
    <col min="5901" max="5901" width="1.7109375" style="5" customWidth="1"/>
    <col min="5902" max="5904" width="6.28515625" style="5" customWidth="1"/>
    <col min="5905" max="5905" width="1.7109375" style="5" customWidth="1"/>
    <col min="5906" max="5908" width="6.28515625" style="5" customWidth="1"/>
    <col min="5909" max="6148" width="11.42578125" style="5"/>
    <col min="6149" max="6149" width="24.85546875" style="5" customWidth="1"/>
    <col min="6150" max="6152" width="6.28515625" style="5" customWidth="1"/>
    <col min="6153" max="6153" width="1.7109375" style="5" customWidth="1"/>
    <col min="6154" max="6156" width="6.28515625" style="5" customWidth="1"/>
    <col min="6157" max="6157" width="1.7109375" style="5" customWidth="1"/>
    <col min="6158" max="6160" width="6.28515625" style="5" customWidth="1"/>
    <col min="6161" max="6161" width="1.7109375" style="5" customWidth="1"/>
    <col min="6162" max="6164" width="6.28515625" style="5" customWidth="1"/>
    <col min="6165" max="6404" width="11.42578125" style="5"/>
    <col min="6405" max="6405" width="24.85546875" style="5" customWidth="1"/>
    <col min="6406" max="6408" width="6.28515625" style="5" customWidth="1"/>
    <col min="6409" max="6409" width="1.7109375" style="5" customWidth="1"/>
    <col min="6410" max="6412" width="6.28515625" style="5" customWidth="1"/>
    <col min="6413" max="6413" width="1.7109375" style="5" customWidth="1"/>
    <col min="6414" max="6416" width="6.28515625" style="5" customWidth="1"/>
    <col min="6417" max="6417" width="1.7109375" style="5" customWidth="1"/>
    <col min="6418" max="6420" width="6.28515625" style="5" customWidth="1"/>
    <col min="6421" max="6660" width="11.42578125" style="5"/>
    <col min="6661" max="6661" width="24.85546875" style="5" customWidth="1"/>
    <col min="6662" max="6664" width="6.28515625" style="5" customWidth="1"/>
    <col min="6665" max="6665" width="1.7109375" style="5" customWidth="1"/>
    <col min="6666" max="6668" width="6.28515625" style="5" customWidth="1"/>
    <col min="6669" max="6669" width="1.7109375" style="5" customWidth="1"/>
    <col min="6670" max="6672" width="6.28515625" style="5" customWidth="1"/>
    <col min="6673" max="6673" width="1.7109375" style="5" customWidth="1"/>
    <col min="6674" max="6676" width="6.28515625" style="5" customWidth="1"/>
    <col min="6677" max="6916" width="11.42578125" style="5"/>
    <col min="6917" max="6917" width="24.85546875" style="5" customWidth="1"/>
    <col min="6918" max="6920" width="6.28515625" style="5" customWidth="1"/>
    <col min="6921" max="6921" width="1.7109375" style="5" customWidth="1"/>
    <col min="6922" max="6924" width="6.28515625" style="5" customWidth="1"/>
    <col min="6925" max="6925" width="1.7109375" style="5" customWidth="1"/>
    <col min="6926" max="6928" width="6.28515625" style="5" customWidth="1"/>
    <col min="6929" max="6929" width="1.7109375" style="5" customWidth="1"/>
    <col min="6930" max="6932" width="6.28515625" style="5" customWidth="1"/>
    <col min="6933" max="7172" width="11.42578125" style="5"/>
    <col min="7173" max="7173" width="24.85546875" style="5" customWidth="1"/>
    <col min="7174" max="7176" width="6.28515625" style="5" customWidth="1"/>
    <col min="7177" max="7177" width="1.7109375" style="5" customWidth="1"/>
    <col min="7178" max="7180" width="6.28515625" style="5" customWidth="1"/>
    <col min="7181" max="7181" width="1.7109375" style="5" customWidth="1"/>
    <col min="7182" max="7184" width="6.28515625" style="5" customWidth="1"/>
    <col min="7185" max="7185" width="1.7109375" style="5" customWidth="1"/>
    <col min="7186" max="7188" width="6.28515625" style="5" customWidth="1"/>
    <col min="7189" max="7428" width="11.42578125" style="5"/>
    <col min="7429" max="7429" width="24.85546875" style="5" customWidth="1"/>
    <col min="7430" max="7432" width="6.28515625" style="5" customWidth="1"/>
    <col min="7433" max="7433" width="1.7109375" style="5" customWidth="1"/>
    <col min="7434" max="7436" width="6.28515625" style="5" customWidth="1"/>
    <col min="7437" max="7437" width="1.7109375" style="5" customWidth="1"/>
    <col min="7438" max="7440" width="6.28515625" style="5" customWidth="1"/>
    <col min="7441" max="7441" width="1.7109375" style="5" customWidth="1"/>
    <col min="7442" max="7444" width="6.28515625" style="5" customWidth="1"/>
    <col min="7445" max="7684" width="11.42578125" style="5"/>
    <col min="7685" max="7685" width="24.85546875" style="5" customWidth="1"/>
    <col min="7686" max="7688" width="6.28515625" style="5" customWidth="1"/>
    <col min="7689" max="7689" width="1.7109375" style="5" customWidth="1"/>
    <col min="7690" max="7692" width="6.28515625" style="5" customWidth="1"/>
    <col min="7693" max="7693" width="1.7109375" style="5" customWidth="1"/>
    <col min="7694" max="7696" width="6.28515625" style="5" customWidth="1"/>
    <col min="7697" max="7697" width="1.7109375" style="5" customWidth="1"/>
    <col min="7698" max="7700" width="6.28515625" style="5" customWidth="1"/>
    <col min="7701" max="7940" width="11.42578125" style="5"/>
    <col min="7941" max="7941" width="24.85546875" style="5" customWidth="1"/>
    <col min="7942" max="7944" width="6.28515625" style="5" customWidth="1"/>
    <col min="7945" max="7945" width="1.7109375" style="5" customWidth="1"/>
    <col min="7946" max="7948" width="6.28515625" style="5" customWidth="1"/>
    <col min="7949" max="7949" width="1.7109375" style="5" customWidth="1"/>
    <col min="7950" max="7952" width="6.28515625" style="5" customWidth="1"/>
    <col min="7953" max="7953" width="1.7109375" style="5" customWidth="1"/>
    <col min="7954" max="7956" width="6.28515625" style="5" customWidth="1"/>
    <col min="7957" max="8196" width="11.42578125" style="5"/>
    <col min="8197" max="8197" width="24.85546875" style="5" customWidth="1"/>
    <col min="8198" max="8200" width="6.28515625" style="5" customWidth="1"/>
    <col min="8201" max="8201" width="1.7109375" style="5" customWidth="1"/>
    <col min="8202" max="8204" width="6.28515625" style="5" customWidth="1"/>
    <col min="8205" max="8205" width="1.7109375" style="5" customWidth="1"/>
    <col min="8206" max="8208" width="6.28515625" style="5" customWidth="1"/>
    <col min="8209" max="8209" width="1.7109375" style="5" customWidth="1"/>
    <col min="8210" max="8212" width="6.28515625" style="5" customWidth="1"/>
    <col min="8213" max="8452" width="11.42578125" style="5"/>
    <col min="8453" max="8453" width="24.85546875" style="5" customWidth="1"/>
    <col min="8454" max="8456" width="6.28515625" style="5" customWidth="1"/>
    <col min="8457" max="8457" width="1.7109375" style="5" customWidth="1"/>
    <col min="8458" max="8460" width="6.28515625" style="5" customWidth="1"/>
    <col min="8461" max="8461" width="1.7109375" style="5" customWidth="1"/>
    <col min="8462" max="8464" width="6.28515625" style="5" customWidth="1"/>
    <col min="8465" max="8465" width="1.7109375" style="5" customWidth="1"/>
    <col min="8466" max="8468" width="6.28515625" style="5" customWidth="1"/>
    <col min="8469" max="8708" width="11.42578125" style="5"/>
    <col min="8709" max="8709" width="24.85546875" style="5" customWidth="1"/>
    <col min="8710" max="8712" width="6.28515625" style="5" customWidth="1"/>
    <col min="8713" max="8713" width="1.7109375" style="5" customWidth="1"/>
    <col min="8714" max="8716" width="6.28515625" style="5" customWidth="1"/>
    <col min="8717" max="8717" width="1.7109375" style="5" customWidth="1"/>
    <col min="8718" max="8720" width="6.28515625" style="5" customWidth="1"/>
    <col min="8721" max="8721" width="1.7109375" style="5" customWidth="1"/>
    <col min="8722" max="8724" width="6.28515625" style="5" customWidth="1"/>
    <col min="8725" max="8964" width="11.42578125" style="5"/>
    <col min="8965" max="8965" width="24.85546875" style="5" customWidth="1"/>
    <col min="8966" max="8968" width="6.28515625" style="5" customWidth="1"/>
    <col min="8969" max="8969" width="1.7109375" style="5" customWidth="1"/>
    <col min="8970" max="8972" width="6.28515625" style="5" customWidth="1"/>
    <col min="8973" max="8973" width="1.7109375" style="5" customWidth="1"/>
    <col min="8974" max="8976" width="6.28515625" style="5" customWidth="1"/>
    <col min="8977" max="8977" width="1.7109375" style="5" customWidth="1"/>
    <col min="8978" max="8980" width="6.28515625" style="5" customWidth="1"/>
    <col min="8981" max="9220" width="11.42578125" style="5"/>
    <col min="9221" max="9221" width="24.85546875" style="5" customWidth="1"/>
    <col min="9222" max="9224" width="6.28515625" style="5" customWidth="1"/>
    <col min="9225" max="9225" width="1.7109375" style="5" customWidth="1"/>
    <col min="9226" max="9228" width="6.28515625" style="5" customWidth="1"/>
    <col min="9229" max="9229" width="1.7109375" style="5" customWidth="1"/>
    <col min="9230" max="9232" width="6.28515625" style="5" customWidth="1"/>
    <col min="9233" max="9233" width="1.7109375" style="5" customWidth="1"/>
    <col min="9234" max="9236" width="6.28515625" style="5" customWidth="1"/>
    <col min="9237" max="9476" width="11.42578125" style="5"/>
    <col min="9477" max="9477" width="24.85546875" style="5" customWidth="1"/>
    <col min="9478" max="9480" width="6.28515625" style="5" customWidth="1"/>
    <col min="9481" max="9481" width="1.7109375" style="5" customWidth="1"/>
    <col min="9482" max="9484" width="6.28515625" style="5" customWidth="1"/>
    <col min="9485" max="9485" width="1.7109375" style="5" customWidth="1"/>
    <col min="9486" max="9488" width="6.28515625" style="5" customWidth="1"/>
    <col min="9489" max="9489" width="1.7109375" style="5" customWidth="1"/>
    <col min="9490" max="9492" width="6.28515625" style="5" customWidth="1"/>
    <col min="9493" max="9732" width="11.42578125" style="5"/>
    <col min="9733" max="9733" width="24.85546875" style="5" customWidth="1"/>
    <col min="9734" max="9736" width="6.28515625" style="5" customWidth="1"/>
    <col min="9737" max="9737" width="1.7109375" style="5" customWidth="1"/>
    <col min="9738" max="9740" width="6.28515625" style="5" customWidth="1"/>
    <col min="9741" max="9741" width="1.7109375" style="5" customWidth="1"/>
    <col min="9742" max="9744" width="6.28515625" style="5" customWidth="1"/>
    <col min="9745" max="9745" width="1.7109375" style="5" customWidth="1"/>
    <col min="9746" max="9748" width="6.28515625" style="5" customWidth="1"/>
    <col min="9749" max="9988" width="11.42578125" style="5"/>
    <col min="9989" max="9989" width="24.85546875" style="5" customWidth="1"/>
    <col min="9990" max="9992" width="6.28515625" style="5" customWidth="1"/>
    <col min="9993" max="9993" width="1.7109375" style="5" customWidth="1"/>
    <col min="9994" max="9996" width="6.28515625" style="5" customWidth="1"/>
    <col min="9997" max="9997" width="1.7109375" style="5" customWidth="1"/>
    <col min="9998" max="10000" width="6.28515625" style="5" customWidth="1"/>
    <col min="10001" max="10001" width="1.7109375" style="5" customWidth="1"/>
    <col min="10002" max="10004" width="6.28515625" style="5" customWidth="1"/>
    <col min="10005" max="10244" width="11.42578125" style="5"/>
    <col min="10245" max="10245" width="24.85546875" style="5" customWidth="1"/>
    <col min="10246" max="10248" width="6.28515625" style="5" customWidth="1"/>
    <col min="10249" max="10249" width="1.7109375" style="5" customWidth="1"/>
    <col min="10250" max="10252" width="6.28515625" style="5" customWidth="1"/>
    <col min="10253" max="10253" width="1.7109375" style="5" customWidth="1"/>
    <col min="10254" max="10256" width="6.28515625" style="5" customWidth="1"/>
    <col min="10257" max="10257" width="1.7109375" style="5" customWidth="1"/>
    <col min="10258" max="10260" width="6.28515625" style="5" customWidth="1"/>
    <col min="10261" max="10500" width="11.42578125" style="5"/>
    <col min="10501" max="10501" width="24.85546875" style="5" customWidth="1"/>
    <col min="10502" max="10504" width="6.28515625" style="5" customWidth="1"/>
    <col min="10505" max="10505" width="1.7109375" style="5" customWidth="1"/>
    <col min="10506" max="10508" width="6.28515625" style="5" customWidth="1"/>
    <col min="10509" max="10509" width="1.7109375" style="5" customWidth="1"/>
    <col min="10510" max="10512" width="6.28515625" style="5" customWidth="1"/>
    <col min="10513" max="10513" width="1.7109375" style="5" customWidth="1"/>
    <col min="10514" max="10516" width="6.28515625" style="5" customWidth="1"/>
    <col min="10517" max="10756" width="11.42578125" style="5"/>
    <col min="10757" max="10757" width="24.85546875" style="5" customWidth="1"/>
    <col min="10758" max="10760" width="6.28515625" style="5" customWidth="1"/>
    <col min="10761" max="10761" width="1.7109375" style="5" customWidth="1"/>
    <col min="10762" max="10764" width="6.28515625" style="5" customWidth="1"/>
    <col min="10765" max="10765" width="1.7109375" style="5" customWidth="1"/>
    <col min="10766" max="10768" width="6.28515625" style="5" customWidth="1"/>
    <col min="10769" max="10769" width="1.7109375" style="5" customWidth="1"/>
    <col min="10770" max="10772" width="6.28515625" style="5" customWidth="1"/>
    <col min="10773" max="11012" width="11.42578125" style="5"/>
    <col min="11013" max="11013" width="24.85546875" style="5" customWidth="1"/>
    <col min="11014" max="11016" width="6.28515625" style="5" customWidth="1"/>
    <col min="11017" max="11017" width="1.7109375" style="5" customWidth="1"/>
    <col min="11018" max="11020" width="6.28515625" style="5" customWidth="1"/>
    <col min="11021" max="11021" width="1.7109375" style="5" customWidth="1"/>
    <col min="11022" max="11024" width="6.28515625" style="5" customWidth="1"/>
    <col min="11025" max="11025" width="1.7109375" style="5" customWidth="1"/>
    <col min="11026" max="11028" width="6.28515625" style="5" customWidth="1"/>
    <col min="11029" max="11268" width="11.42578125" style="5"/>
    <col min="11269" max="11269" width="24.85546875" style="5" customWidth="1"/>
    <col min="11270" max="11272" width="6.28515625" style="5" customWidth="1"/>
    <col min="11273" max="11273" width="1.7109375" style="5" customWidth="1"/>
    <col min="11274" max="11276" width="6.28515625" style="5" customWidth="1"/>
    <col min="11277" max="11277" width="1.7109375" style="5" customWidth="1"/>
    <col min="11278" max="11280" width="6.28515625" style="5" customWidth="1"/>
    <col min="11281" max="11281" width="1.7109375" style="5" customWidth="1"/>
    <col min="11282" max="11284" width="6.28515625" style="5" customWidth="1"/>
    <col min="11285" max="11524" width="11.42578125" style="5"/>
    <col min="11525" max="11525" width="24.85546875" style="5" customWidth="1"/>
    <col min="11526" max="11528" width="6.28515625" style="5" customWidth="1"/>
    <col min="11529" max="11529" width="1.7109375" style="5" customWidth="1"/>
    <col min="11530" max="11532" width="6.28515625" style="5" customWidth="1"/>
    <col min="11533" max="11533" width="1.7109375" style="5" customWidth="1"/>
    <col min="11534" max="11536" width="6.28515625" style="5" customWidth="1"/>
    <col min="11537" max="11537" width="1.7109375" style="5" customWidth="1"/>
    <col min="11538" max="11540" width="6.28515625" style="5" customWidth="1"/>
    <col min="11541" max="11780" width="11.42578125" style="5"/>
    <col min="11781" max="11781" width="24.85546875" style="5" customWidth="1"/>
    <col min="11782" max="11784" width="6.28515625" style="5" customWidth="1"/>
    <col min="11785" max="11785" width="1.7109375" style="5" customWidth="1"/>
    <col min="11786" max="11788" width="6.28515625" style="5" customWidth="1"/>
    <col min="11789" max="11789" width="1.7109375" style="5" customWidth="1"/>
    <col min="11790" max="11792" width="6.28515625" style="5" customWidth="1"/>
    <col min="11793" max="11793" width="1.7109375" style="5" customWidth="1"/>
    <col min="11794" max="11796" width="6.28515625" style="5" customWidth="1"/>
    <col min="11797" max="12036" width="11.42578125" style="5"/>
    <col min="12037" max="12037" width="24.85546875" style="5" customWidth="1"/>
    <col min="12038" max="12040" width="6.28515625" style="5" customWidth="1"/>
    <col min="12041" max="12041" width="1.7109375" style="5" customWidth="1"/>
    <col min="12042" max="12044" width="6.28515625" style="5" customWidth="1"/>
    <col min="12045" max="12045" width="1.7109375" style="5" customWidth="1"/>
    <col min="12046" max="12048" width="6.28515625" style="5" customWidth="1"/>
    <col min="12049" max="12049" width="1.7109375" style="5" customWidth="1"/>
    <col min="12050" max="12052" width="6.28515625" style="5" customWidth="1"/>
    <col min="12053" max="12292" width="11.42578125" style="5"/>
    <col min="12293" max="12293" width="24.85546875" style="5" customWidth="1"/>
    <col min="12294" max="12296" width="6.28515625" style="5" customWidth="1"/>
    <col min="12297" max="12297" width="1.7109375" style="5" customWidth="1"/>
    <col min="12298" max="12300" width="6.28515625" style="5" customWidth="1"/>
    <col min="12301" max="12301" width="1.7109375" style="5" customWidth="1"/>
    <col min="12302" max="12304" width="6.28515625" style="5" customWidth="1"/>
    <col min="12305" max="12305" width="1.7109375" style="5" customWidth="1"/>
    <col min="12306" max="12308" width="6.28515625" style="5" customWidth="1"/>
    <col min="12309" max="12548" width="11.42578125" style="5"/>
    <col min="12549" max="12549" width="24.85546875" style="5" customWidth="1"/>
    <col min="12550" max="12552" width="6.28515625" style="5" customWidth="1"/>
    <col min="12553" max="12553" width="1.7109375" style="5" customWidth="1"/>
    <col min="12554" max="12556" width="6.28515625" style="5" customWidth="1"/>
    <col min="12557" max="12557" width="1.7109375" style="5" customWidth="1"/>
    <col min="12558" max="12560" width="6.28515625" style="5" customWidth="1"/>
    <col min="12561" max="12561" width="1.7109375" style="5" customWidth="1"/>
    <col min="12562" max="12564" width="6.28515625" style="5" customWidth="1"/>
    <col min="12565" max="12804" width="11.42578125" style="5"/>
    <col min="12805" max="12805" width="24.85546875" style="5" customWidth="1"/>
    <col min="12806" max="12808" width="6.28515625" style="5" customWidth="1"/>
    <col min="12809" max="12809" width="1.7109375" style="5" customWidth="1"/>
    <col min="12810" max="12812" width="6.28515625" style="5" customWidth="1"/>
    <col min="12813" max="12813" width="1.7109375" style="5" customWidth="1"/>
    <col min="12814" max="12816" width="6.28515625" style="5" customWidth="1"/>
    <col min="12817" max="12817" width="1.7109375" style="5" customWidth="1"/>
    <col min="12818" max="12820" width="6.28515625" style="5" customWidth="1"/>
    <col min="12821" max="13060" width="11.42578125" style="5"/>
    <col min="13061" max="13061" width="24.85546875" style="5" customWidth="1"/>
    <col min="13062" max="13064" width="6.28515625" style="5" customWidth="1"/>
    <col min="13065" max="13065" width="1.7109375" style="5" customWidth="1"/>
    <col min="13066" max="13068" width="6.28515625" style="5" customWidth="1"/>
    <col min="13069" max="13069" width="1.7109375" style="5" customWidth="1"/>
    <col min="13070" max="13072" width="6.28515625" style="5" customWidth="1"/>
    <col min="13073" max="13073" width="1.7109375" style="5" customWidth="1"/>
    <col min="13074" max="13076" width="6.28515625" style="5" customWidth="1"/>
    <col min="13077" max="13316" width="11.42578125" style="5"/>
    <col min="13317" max="13317" width="24.85546875" style="5" customWidth="1"/>
    <col min="13318" max="13320" width="6.28515625" style="5" customWidth="1"/>
    <col min="13321" max="13321" width="1.7109375" style="5" customWidth="1"/>
    <col min="13322" max="13324" width="6.28515625" style="5" customWidth="1"/>
    <col min="13325" max="13325" width="1.7109375" style="5" customWidth="1"/>
    <col min="13326" max="13328" width="6.28515625" style="5" customWidth="1"/>
    <col min="13329" max="13329" width="1.7109375" style="5" customWidth="1"/>
    <col min="13330" max="13332" width="6.28515625" style="5" customWidth="1"/>
    <col min="13333" max="13572" width="11.42578125" style="5"/>
    <col min="13573" max="13573" width="24.85546875" style="5" customWidth="1"/>
    <col min="13574" max="13576" width="6.28515625" style="5" customWidth="1"/>
    <col min="13577" max="13577" width="1.7109375" style="5" customWidth="1"/>
    <col min="13578" max="13580" width="6.28515625" style="5" customWidth="1"/>
    <col min="13581" max="13581" width="1.7109375" style="5" customWidth="1"/>
    <col min="13582" max="13584" width="6.28515625" style="5" customWidth="1"/>
    <col min="13585" max="13585" width="1.7109375" style="5" customWidth="1"/>
    <col min="13586" max="13588" width="6.28515625" style="5" customWidth="1"/>
    <col min="13589" max="13828" width="11.42578125" style="5"/>
    <col min="13829" max="13829" width="24.85546875" style="5" customWidth="1"/>
    <col min="13830" max="13832" width="6.28515625" style="5" customWidth="1"/>
    <col min="13833" max="13833" width="1.7109375" style="5" customWidth="1"/>
    <col min="13834" max="13836" width="6.28515625" style="5" customWidth="1"/>
    <col min="13837" max="13837" width="1.7109375" style="5" customWidth="1"/>
    <col min="13838" max="13840" width="6.28515625" style="5" customWidth="1"/>
    <col min="13841" max="13841" width="1.7109375" style="5" customWidth="1"/>
    <col min="13842" max="13844" width="6.28515625" style="5" customWidth="1"/>
    <col min="13845" max="14084" width="11.42578125" style="5"/>
    <col min="14085" max="14085" width="24.85546875" style="5" customWidth="1"/>
    <col min="14086" max="14088" width="6.28515625" style="5" customWidth="1"/>
    <col min="14089" max="14089" width="1.7109375" style="5" customWidth="1"/>
    <col min="14090" max="14092" width="6.28515625" style="5" customWidth="1"/>
    <col min="14093" max="14093" width="1.7109375" style="5" customWidth="1"/>
    <col min="14094" max="14096" width="6.28515625" style="5" customWidth="1"/>
    <col min="14097" max="14097" width="1.7109375" style="5" customWidth="1"/>
    <col min="14098" max="14100" width="6.28515625" style="5" customWidth="1"/>
    <col min="14101" max="14340" width="11.42578125" style="5"/>
    <col min="14341" max="14341" width="24.85546875" style="5" customWidth="1"/>
    <col min="14342" max="14344" width="6.28515625" style="5" customWidth="1"/>
    <col min="14345" max="14345" width="1.7109375" style="5" customWidth="1"/>
    <col min="14346" max="14348" width="6.28515625" style="5" customWidth="1"/>
    <col min="14349" max="14349" width="1.7109375" style="5" customWidth="1"/>
    <col min="14350" max="14352" width="6.28515625" style="5" customWidth="1"/>
    <col min="14353" max="14353" width="1.7109375" style="5" customWidth="1"/>
    <col min="14354" max="14356" width="6.28515625" style="5" customWidth="1"/>
    <col min="14357" max="14596" width="11.42578125" style="5"/>
    <col min="14597" max="14597" width="24.85546875" style="5" customWidth="1"/>
    <col min="14598" max="14600" width="6.28515625" style="5" customWidth="1"/>
    <col min="14601" max="14601" width="1.7109375" style="5" customWidth="1"/>
    <col min="14602" max="14604" width="6.28515625" style="5" customWidth="1"/>
    <col min="14605" max="14605" width="1.7109375" style="5" customWidth="1"/>
    <col min="14606" max="14608" width="6.28515625" style="5" customWidth="1"/>
    <col min="14609" max="14609" width="1.7109375" style="5" customWidth="1"/>
    <col min="14610" max="14612" width="6.28515625" style="5" customWidth="1"/>
    <col min="14613" max="14852" width="11.42578125" style="5"/>
    <col min="14853" max="14853" width="24.85546875" style="5" customWidth="1"/>
    <col min="14854" max="14856" width="6.28515625" style="5" customWidth="1"/>
    <col min="14857" max="14857" width="1.7109375" style="5" customWidth="1"/>
    <col min="14858" max="14860" width="6.28515625" style="5" customWidth="1"/>
    <col min="14861" max="14861" width="1.7109375" style="5" customWidth="1"/>
    <col min="14862" max="14864" width="6.28515625" style="5" customWidth="1"/>
    <col min="14865" max="14865" width="1.7109375" style="5" customWidth="1"/>
    <col min="14866" max="14868" width="6.28515625" style="5" customWidth="1"/>
    <col min="14869" max="15108" width="11.42578125" style="5"/>
    <col min="15109" max="15109" width="24.85546875" style="5" customWidth="1"/>
    <col min="15110" max="15112" width="6.28515625" style="5" customWidth="1"/>
    <col min="15113" max="15113" width="1.7109375" style="5" customWidth="1"/>
    <col min="15114" max="15116" width="6.28515625" style="5" customWidth="1"/>
    <col min="15117" max="15117" width="1.7109375" style="5" customWidth="1"/>
    <col min="15118" max="15120" width="6.28515625" style="5" customWidth="1"/>
    <col min="15121" max="15121" width="1.7109375" style="5" customWidth="1"/>
    <col min="15122" max="15124" width="6.28515625" style="5" customWidth="1"/>
    <col min="15125" max="15364" width="11.42578125" style="5"/>
    <col min="15365" max="15365" width="24.85546875" style="5" customWidth="1"/>
    <col min="15366" max="15368" width="6.28515625" style="5" customWidth="1"/>
    <col min="15369" max="15369" width="1.7109375" style="5" customWidth="1"/>
    <col min="15370" max="15372" width="6.28515625" style="5" customWidth="1"/>
    <col min="15373" max="15373" width="1.7109375" style="5" customWidth="1"/>
    <col min="15374" max="15376" width="6.28515625" style="5" customWidth="1"/>
    <col min="15377" max="15377" width="1.7109375" style="5" customWidth="1"/>
    <col min="15378" max="15380" width="6.28515625" style="5" customWidth="1"/>
    <col min="15381" max="15620" width="11.42578125" style="5"/>
    <col min="15621" max="15621" width="24.85546875" style="5" customWidth="1"/>
    <col min="15622" max="15624" width="6.28515625" style="5" customWidth="1"/>
    <col min="15625" max="15625" width="1.7109375" style="5" customWidth="1"/>
    <col min="15626" max="15628" width="6.28515625" style="5" customWidth="1"/>
    <col min="15629" max="15629" width="1.7109375" style="5" customWidth="1"/>
    <col min="15630" max="15632" width="6.28515625" style="5" customWidth="1"/>
    <col min="15633" max="15633" width="1.7109375" style="5" customWidth="1"/>
    <col min="15634" max="15636" width="6.28515625" style="5" customWidth="1"/>
    <col min="15637" max="15876" width="11.42578125" style="5"/>
    <col min="15877" max="15877" width="24.85546875" style="5" customWidth="1"/>
    <col min="15878" max="15880" width="6.28515625" style="5" customWidth="1"/>
    <col min="15881" max="15881" width="1.7109375" style="5" customWidth="1"/>
    <col min="15882" max="15884" width="6.28515625" style="5" customWidth="1"/>
    <col min="15885" max="15885" width="1.7109375" style="5" customWidth="1"/>
    <col min="15886" max="15888" width="6.28515625" style="5" customWidth="1"/>
    <col min="15889" max="15889" width="1.7109375" style="5" customWidth="1"/>
    <col min="15890" max="15892" width="6.28515625" style="5" customWidth="1"/>
    <col min="15893" max="16132" width="11.42578125" style="5"/>
    <col min="16133" max="16133" width="24.85546875" style="5" customWidth="1"/>
    <col min="16134" max="16136" width="6.28515625" style="5" customWidth="1"/>
    <col min="16137" max="16137" width="1.7109375" style="5" customWidth="1"/>
    <col min="16138" max="16140" width="6.28515625" style="5" customWidth="1"/>
    <col min="16141" max="16141" width="1.7109375" style="5" customWidth="1"/>
    <col min="16142" max="16144" width="6.28515625" style="5" customWidth="1"/>
    <col min="16145" max="16145" width="1.7109375" style="5" customWidth="1"/>
    <col min="16146" max="16148" width="6.28515625" style="5" customWidth="1"/>
    <col min="16149" max="16384" width="11.42578125" style="5"/>
  </cols>
  <sheetData>
    <row r="1" spans="1:24" s="3" customFormat="1" ht="19.5" thickBot="1" x14ac:dyDescent="0.35">
      <c r="A1" s="357" t="s">
        <v>228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V1" s="179"/>
      <c r="W1" s="285" t="s">
        <v>195</v>
      </c>
      <c r="X1" s="179"/>
    </row>
    <row r="2" spans="1:24" s="3" customFormat="1" x14ac:dyDescent="0.2">
      <c r="A2" s="357" t="s">
        <v>362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V2" s="179"/>
      <c r="W2" s="179"/>
      <c r="X2" s="179"/>
    </row>
    <row r="3" spans="1:24" s="3" customFormat="1" x14ac:dyDescent="0.2">
      <c r="A3" s="357" t="s">
        <v>370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</row>
    <row r="4" spans="1:24" s="3" customFormat="1" x14ac:dyDescent="0.2">
      <c r="A4" s="357" t="s">
        <v>373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</row>
    <row r="5" spans="1:24" s="3" customFormat="1" x14ac:dyDescent="0.2">
      <c r="A5" s="357" t="s">
        <v>361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</row>
    <row r="6" spans="1:24" s="135" customFormat="1" x14ac:dyDescent="0.2">
      <c r="A6" s="360" t="s">
        <v>403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</row>
    <row r="7" spans="1:24" s="3" customFormat="1" ht="13.5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4" s="74" customFormat="1" ht="27.75" customHeight="1" x14ac:dyDescent="0.25">
      <c r="A8" s="353" t="s">
        <v>80</v>
      </c>
      <c r="B8" s="367" t="s">
        <v>0</v>
      </c>
      <c r="C8" s="367"/>
      <c r="D8" s="367"/>
      <c r="E8" s="199"/>
      <c r="F8" s="367" t="s">
        <v>81</v>
      </c>
      <c r="G8" s="367"/>
      <c r="H8" s="367"/>
      <c r="I8" s="199"/>
      <c r="J8" s="367" t="s">
        <v>79</v>
      </c>
      <c r="K8" s="367"/>
      <c r="L8" s="367"/>
      <c r="M8" s="199"/>
      <c r="N8" s="367" t="s">
        <v>1</v>
      </c>
      <c r="O8" s="367"/>
      <c r="P8" s="367"/>
      <c r="Q8" s="250"/>
      <c r="R8" s="367" t="s">
        <v>82</v>
      </c>
      <c r="S8" s="367"/>
      <c r="T8" s="367"/>
    </row>
    <row r="9" spans="1:24" s="75" customFormat="1" ht="13.5" thickBot="1" x14ac:dyDescent="0.25">
      <c r="A9" s="354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s="3" customFormat="1" x14ac:dyDescent="0.2">
      <c r="A10" s="26"/>
      <c r="B10" s="197"/>
      <c r="C10" s="197"/>
      <c r="D10" s="197"/>
      <c r="E10" s="26"/>
      <c r="F10" s="197"/>
      <c r="G10" s="197"/>
      <c r="H10" s="197"/>
      <c r="I10" s="26"/>
      <c r="J10" s="26"/>
      <c r="K10" s="26"/>
      <c r="L10" s="26"/>
      <c r="M10" s="26"/>
      <c r="N10" s="197"/>
      <c r="O10" s="197"/>
      <c r="P10" s="197"/>
      <c r="Q10" s="197"/>
      <c r="R10" s="197"/>
      <c r="S10" s="197"/>
      <c r="T10" s="197"/>
    </row>
    <row r="11" spans="1:24" ht="13.5" x14ac:dyDescent="0.25">
      <c r="A11" s="346" t="s">
        <v>5</v>
      </c>
      <c r="B11" s="346"/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</row>
    <row r="12" spans="1:24" ht="13.5" x14ac:dyDescent="0.25">
      <c r="A12" s="7"/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</row>
    <row r="13" spans="1:24" s="13" customFormat="1" ht="13.5" x14ac:dyDescent="0.25">
      <c r="A13" s="11" t="s">
        <v>0</v>
      </c>
      <c r="B13" s="214">
        <f>+B18+B23</f>
        <v>13926</v>
      </c>
      <c r="C13" s="214">
        <f>+C18+C23</f>
        <v>1937</v>
      </c>
      <c r="D13" s="214">
        <f>+D18+D23</f>
        <v>11989</v>
      </c>
      <c r="E13" s="214"/>
      <c r="F13" s="214">
        <f t="shared" ref="F13:H16" si="0">+F18+F23</f>
        <v>71</v>
      </c>
      <c r="G13" s="214">
        <f t="shared" si="0"/>
        <v>7</v>
      </c>
      <c r="H13" s="214">
        <f t="shared" si="0"/>
        <v>64</v>
      </c>
      <c r="I13" s="214"/>
      <c r="J13" s="214">
        <f t="shared" ref="J13:L16" si="1">+J18+J23</f>
        <v>5</v>
      </c>
      <c r="K13" s="214">
        <f t="shared" si="1"/>
        <v>1</v>
      </c>
      <c r="L13" s="214">
        <f t="shared" si="1"/>
        <v>4</v>
      </c>
      <c r="M13" s="214"/>
      <c r="N13" s="214">
        <f t="shared" ref="N13:P16" si="2">+N18+N23</f>
        <v>13166</v>
      </c>
      <c r="O13" s="214">
        <f t="shared" si="2"/>
        <v>1800</v>
      </c>
      <c r="P13" s="214">
        <f t="shared" si="2"/>
        <v>11366</v>
      </c>
      <c r="Q13" s="214"/>
      <c r="R13" s="214">
        <f t="shared" ref="R13:T16" si="3">+R18+R23</f>
        <v>684</v>
      </c>
      <c r="S13" s="214">
        <f t="shared" si="3"/>
        <v>129</v>
      </c>
      <c r="T13" s="214">
        <f t="shared" si="3"/>
        <v>555</v>
      </c>
      <c r="V13" s="77"/>
    </row>
    <row r="14" spans="1:24" x14ac:dyDescent="0.2">
      <c r="A14" s="78" t="s">
        <v>7</v>
      </c>
      <c r="B14" s="215">
        <f>+B19+B24</f>
        <v>13192</v>
      </c>
      <c r="C14" s="215">
        <f t="shared" ref="B14:D16" si="4">+C19+C24</f>
        <v>1825</v>
      </c>
      <c r="D14" s="215">
        <f t="shared" si="4"/>
        <v>11367</v>
      </c>
      <c r="E14" s="215"/>
      <c r="F14" s="215">
        <f t="shared" si="0"/>
        <v>51</v>
      </c>
      <c r="G14" s="215">
        <f t="shared" si="0"/>
        <v>4</v>
      </c>
      <c r="H14" s="215">
        <f t="shared" si="0"/>
        <v>47</v>
      </c>
      <c r="I14" s="215"/>
      <c r="J14" s="215">
        <f t="shared" si="1"/>
        <v>4</v>
      </c>
      <c r="K14" s="215">
        <f t="shared" si="1"/>
        <v>1</v>
      </c>
      <c r="L14" s="215">
        <f t="shared" si="1"/>
        <v>3</v>
      </c>
      <c r="M14" s="215"/>
      <c r="N14" s="215">
        <f t="shared" si="2"/>
        <v>12575</v>
      </c>
      <c r="O14" s="215">
        <f t="shared" si="2"/>
        <v>1716</v>
      </c>
      <c r="P14" s="215">
        <f t="shared" si="2"/>
        <v>10859</v>
      </c>
      <c r="Q14" s="215"/>
      <c r="R14" s="215">
        <f t="shared" si="3"/>
        <v>562</v>
      </c>
      <c r="S14" s="215">
        <f t="shared" si="3"/>
        <v>104</v>
      </c>
      <c r="T14" s="215">
        <f t="shared" si="3"/>
        <v>458</v>
      </c>
    </row>
    <row r="15" spans="1:24" x14ac:dyDescent="0.2">
      <c r="A15" s="78" t="s">
        <v>8</v>
      </c>
      <c r="B15" s="215">
        <f t="shared" si="4"/>
        <v>415</v>
      </c>
      <c r="C15" s="215">
        <f t="shared" si="4"/>
        <v>39</v>
      </c>
      <c r="D15" s="215">
        <f t="shared" si="4"/>
        <v>376</v>
      </c>
      <c r="E15" s="215"/>
      <c r="F15" s="215">
        <f t="shared" si="0"/>
        <v>3</v>
      </c>
      <c r="G15" s="215">
        <f t="shared" si="0"/>
        <v>0</v>
      </c>
      <c r="H15" s="215">
        <f t="shared" si="0"/>
        <v>3</v>
      </c>
      <c r="I15" s="215"/>
      <c r="J15" s="215">
        <f t="shared" si="1"/>
        <v>0</v>
      </c>
      <c r="K15" s="215">
        <f t="shared" si="1"/>
        <v>0</v>
      </c>
      <c r="L15" s="215">
        <f t="shared" si="1"/>
        <v>0</v>
      </c>
      <c r="M15" s="215"/>
      <c r="N15" s="215">
        <f t="shared" si="2"/>
        <v>405</v>
      </c>
      <c r="O15" s="215">
        <f t="shared" si="2"/>
        <v>38</v>
      </c>
      <c r="P15" s="215">
        <f t="shared" si="2"/>
        <v>367</v>
      </c>
      <c r="Q15" s="215"/>
      <c r="R15" s="215">
        <f t="shared" si="3"/>
        <v>7</v>
      </c>
      <c r="S15" s="215">
        <f t="shared" si="3"/>
        <v>1</v>
      </c>
      <c r="T15" s="215">
        <f t="shared" si="3"/>
        <v>6</v>
      </c>
    </row>
    <row r="16" spans="1:24" x14ac:dyDescent="0.2">
      <c r="A16" s="78" t="s">
        <v>380</v>
      </c>
      <c r="B16" s="215">
        <f t="shared" si="4"/>
        <v>319</v>
      </c>
      <c r="C16" s="215">
        <f t="shared" si="4"/>
        <v>73</v>
      </c>
      <c r="D16" s="215">
        <f t="shared" si="4"/>
        <v>246</v>
      </c>
      <c r="E16" s="215"/>
      <c r="F16" s="215">
        <f t="shared" si="0"/>
        <v>17</v>
      </c>
      <c r="G16" s="215">
        <f t="shared" si="0"/>
        <v>3</v>
      </c>
      <c r="H16" s="215">
        <f t="shared" si="0"/>
        <v>14</v>
      </c>
      <c r="I16" s="215"/>
      <c r="J16" s="215">
        <f t="shared" si="1"/>
        <v>1</v>
      </c>
      <c r="K16" s="215">
        <f t="shared" si="1"/>
        <v>0</v>
      </c>
      <c r="L16" s="215">
        <f t="shared" si="1"/>
        <v>1</v>
      </c>
      <c r="M16" s="215"/>
      <c r="N16" s="215">
        <f t="shared" si="2"/>
        <v>186</v>
      </c>
      <c r="O16" s="215">
        <f t="shared" si="2"/>
        <v>46</v>
      </c>
      <c r="P16" s="215">
        <f t="shared" si="2"/>
        <v>140</v>
      </c>
      <c r="Q16" s="215"/>
      <c r="R16" s="215">
        <f t="shared" si="3"/>
        <v>115</v>
      </c>
      <c r="S16" s="215">
        <f t="shared" si="3"/>
        <v>24</v>
      </c>
      <c r="T16" s="215">
        <f t="shared" si="3"/>
        <v>91</v>
      </c>
    </row>
    <row r="17" spans="1:23" x14ac:dyDescent="0.2">
      <c r="A17" s="2"/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</row>
    <row r="18" spans="1:23" s="3" customFormat="1" x14ac:dyDescent="0.2">
      <c r="A18" s="2" t="s">
        <v>359</v>
      </c>
      <c r="B18" s="216">
        <v>9573</v>
      </c>
      <c r="C18" s="216">
        <v>1339</v>
      </c>
      <c r="D18" s="216">
        <v>8234</v>
      </c>
      <c r="E18" s="217"/>
      <c r="F18" s="216">
        <v>67</v>
      </c>
      <c r="G18" s="216">
        <v>7</v>
      </c>
      <c r="H18" s="216">
        <v>60</v>
      </c>
      <c r="I18" s="217"/>
      <c r="J18" s="216">
        <v>5</v>
      </c>
      <c r="K18" s="216">
        <v>1</v>
      </c>
      <c r="L18" s="216">
        <v>4</v>
      </c>
      <c r="M18" s="217"/>
      <c r="N18" s="216">
        <v>8870</v>
      </c>
      <c r="O18" s="216">
        <v>1211</v>
      </c>
      <c r="P18" s="216">
        <v>7659</v>
      </c>
      <c r="Q18" s="217"/>
      <c r="R18" s="216">
        <v>631</v>
      </c>
      <c r="S18" s="216">
        <v>120</v>
      </c>
      <c r="T18" s="216">
        <v>511</v>
      </c>
    </row>
    <row r="19" spans="1:23" x14ac:dyDescent="0.2">
      <c r="A19" s="78" t="s">
        <v>7</v>
      </c>
      <c r="B19" s="212">
        <v>8895</v>
      </c>
      <c r="C19" s="212">
        <v>1233</v>
      </c>
      <c r="D19" s="212">
        <v>7662</v>
      </c>
      <c r="E19" s="213"/>
      <c r="F19" s="213">
        <v>50</v>
      </c>
      <c r="G19" s="213">
        <v>4</v>
      </c>
      <c r="H19" s="213">
        <v>46</v>
      </c>
      <c r="I19" s="213"/>
      <c r="J19" s="213">
        <v>4</v>
      </c>
      <c r="K19" s="213">
        <v>1</v>
      </c>
      <c r="L19" s="213">
        <v>3</v>
      </c>
      <c r="M19" s="213"/>
      <c r="N19" s="213">
        <v>8310</v>
      </c>
      <c r="O19" s="213">
        <v>1130</v>
      </c>
      <c r="P19" s="213">
        <v>7180</v>
      </c>
      <c r="Q19" s="213"/>
      <c r="R19" s="213">
        <v>531</v>
      </c>
      <c r="S19" s="213">
        <v>98</v>
      </c>
      <c r="T19" s="213">
        <v>433</v>
      </c>
      <c r="U19" s="19"/>
      <c r="V19" s="19"/>
      <c r="W19" s="19"/>
    </row>
    <row r="20" spans="1:23" x14ac:dyDescent="0.2">
      <c r="A20" s="78" t="s">
        <v>8</v>
      </c>
      <c r="B20" s="212">
        <v>399</v>
      </c>
      <c r="C20" s="212">
        <v>39</v>
      </c>
      <c r="D20" s="212">
        <v>360</v>
      </c>
      <c r="E20" s="213"/>
      <c r="F20" s="213">
        <v>3</v>
      </c>
      <c r="G20" s="213">
        <v>0</v>
      </c>
      <c r="H20" s="213">
        <v>3</v>
      </c>
      <c r="I20" s="213"/>
      <c r="J20" s="213">
        <v>0</v>
      </c>
      <c r="K20" s="213">
        <v>0</v>
      </c>
      <c r="L20" s="213">
        <v>0</v>
      </c>
      <c r="M20" s="213"/>
      <c r="N20" s="213">
        <v>389</v>
      </c>
      <c r="O20" s="213">
        <v>38</v>
      </c>
      <c r="P20" s="213">
        <v>351</v>
      </c>
      <c r="Q20" s="213"/>
      <c r="R20" s="213">
        <v>7</v>
      </c>
      <c r="S20" s="213">
        <v>1</v>
      </c>
      <c r="T20" s="213">
        <v>6</v>
      </c>
      <c r="U20" s="19"/>
      <c r="V20" s="19"/>
      <c r="W20" s="19"/>
    </row>
    <row r="21" spans="1:23" x14ac:dyDescent="0.2">
      <c r="A21" s="78" t="s">
        <v>380</v>
      </c>
      <c r="B21" s="212">
        <v>279</v>
      </c>
      <c r="C21" s="212">
        <v>67</v>
      </c>
      <c r="D21" s="212">
        <v>212</v>
      </c>
      <c r="E21" s="213"/>
      <c r="F21" s="213">
        <v>14</v>
      </c>
      <c r="G21" s="213">
        <v>3</v>
      </c>
      <c r="H21" s="213">
        <v>11</v>
      </c>
      <c r="I21" s="213"/>
      <c r="J21" s="213">
        <v>1</v>
      </c>
      <c r="K21" s="213">
        <v>0</v>
      </c>
      <c r="L21" s="213">
        <v>1</v>
      </c>
      <c r="M21" s="213"/>
      <c r="N21" s="213">
        <v>171</v>
      </c>
      <c r="O21" s="213">
        <v>43</v>
      </c>
      <c r="P21" s="213">
        <v>128</v>
      </c>
      <c r="Q21" s="213"/>
      <c r="R21" s="213">
        <v>93</v>
      </c>
      <c r="S21" s="213">
        <v>21</v>
      </c>
      <c r="T21" s="213">
        <v>72</v>
      </c>
      <c r="U21" s="19"/>
      <c r="V21" s="19"/>
      <c r="W21" s="19"/>
    </row>
    <row r="22" spans="1:23" x14ac:dyDescent="0.2">
      <c r="A22" s="2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</row>
    <row r="23" spans="1:23" s="3" customFormat="1" x14ac:dyDescent="0.2">
      <c r="A23" s="2" t="s">
        <v>360</v>
      </c>
      <c r="B23" s="216">
        <v>4353</v>
      </c>
      <c r="C23" s="216">
        <v>598</v>
      </c>
      <c r="D23" s="216">
        <v>3755</v>
      </c>
      <c r="E23" s="217"/>
      <c r="F23" s="216">
        <v>4</v>
      </c>
      <c r="G23" s="216">
        <v>0</v>
      </c>
      <c r="H23" s="216">
        <v>4</v>
      </c>
      <c r="I23" s="217"/>
      <c r="J23" s="216">
        <v>0</v>
      </c>
      <c r="K23" s="216">
        <v>0</v>
      </c>
      <c r="L23" s="216">
        <v>0</v>
      </c>
      <c r="M23" s="217"/>
      <c r="N23" s="216">
        <v>4296</v>
      </c>
      <c r="O23" s="216">
        <v>589</v>
      </c>
      <c r="P23" s="216">
        <v>3707</v>
      </c>
      <c r="Q23" s="217"/>
      <c r="R23" s="216">
        <v>53</v>
      </c>
      <c r="S23" s="216">
        <v>9</v>
      </c>
      <c r="T23" s="216">
        <v>44</v>
      </c>
      <c r="U23" s="18"/>
      <c r="V23" s="18"/>
      <c r="W23" s="18"/>
    </row>
    <row r="24" spans="1:23" x14ac:dyDescent="0.2">
      <c r="A24" s="78" t="s">
        <v>7</v>
      </c>
      <c r="B24" s="212">
        <v>4297</v>
      </c>
      <c r="C24" s="212">
        <v>592</v>
      </c>
      <c r="D24" s="212">
        <v>3705</v>
      </c>
      <c r="E24" s="213"/>
      <c r="F24" s="213">
        <v>1</v>
      </c>
      <c r="G24" s="213">
        <v>0</v>
      </c>
      <c r="H24" s="213">
        <v>1</v>
      </c>
      <c r="I24" s="213"/>
      <c r="J24" s="213">
        <v>0</v>
      </c>
      <c r="K24" s="213">
        <v>0</v>
      </c>
      <c r="L24" s="213">
        <v>0</v>
      </c>
      <c r="M24" s="213"/>
      <c r="N24" s="213">
        <v>4265</v>
      </c>
      <c r="O24" s="213">
        <v>586</v>
      </c>
      <c r="P24" s="213">
        <v>3679</v>
      </c>
      <c r="Q24" s="213"/>
      <c r="R24" s="213">
        <v>31</v>
      </c>
      <c r="S24" s="213">
        <v>6</v>
      </c>
      <c r="T24" s="213">
        <v>25</v>
      </c>
      <c r="U24" s="19"/>
      <c r="V24" s="19"/>
      <c r="W24" s="19"/>
    </row>
    <row r="25" spans="1:23" x14ac:dyDescent="0.2">
      <c r="A25" s="78" t="s">
        <v>8</v>
      </c>
      <c r="B25" s="212">
        <v>16</v>
      </c>
      <c r="C25" s="212">
        <v>0</v>
      </c>
      <c r="D25" s="212">
        <v>16</v>
      </c>
      <c r="E25" s="213"/>
      <c r="F25" s="213">
        <v>0</v>
      </c>
      <c r="G25" s="213">
        <v>0</v>
      </c>
      <c r="H25" s="213">
        <v>0</v>
      </c>
      <c r="I25" s="213"/>
      <c r="J25" s="213">
        <v>0</v>
      </c>
      <c r="K25" s="213">
        <v>0</v>
      </c>
      <c r="L25" s="213">
        <v>0</v>
      </c>
      <c r="M25" s="213"/>
      <c r="N25" s="213">
        <v>16</v>
      </c>
      <c r="O25" s="213">
        <v>0</v>
      </c>
      <c r="P25" s="213">
        <v>16</v>
      </c>
      <c r="Q25" s="213"/>
      <c r="R25" s="213"/>
      <c r="S25" s="213"/>
      <c r="T25" s="213"/>
      <c r="U25" s="19"/>
      <c r="V25" s="19"/>
      <c r="W25" s="19"/>
    </row>
    <row r="26" spans="1:23" x14ac:dyDescent="0.2">
      <c r="A26" s="34" t="s">
        <v>380</v>
      </c>
      <c r="B26" s="212">
        <v>40</v>
      </c>
      <c r="C26" s="212">
        <v>6</v>
      </c>
      <c r="D26" s="212">
        <v>34</v>
      </c>
      <c r="E26" s="213"/>
      <c r="F26" s="212">
        <v>3</v>
      </c>
      <c r="G26" s="212">
        <v>0</v>
      </c>
      <c r="H26" s="212">
        <v>3</v>
      </c>
      <c r="I26" s="213"/>
      <c r="J26" s="212">
        <v>0</v>
      </c>
      <c r="K26" s="212">
        <v>0</v>
      </c>
      <c r="L26" s="212">
        <v>0</v>
      </c>
      <c r="M26" s="213"/>
      <c r="N26" s="212">
        <v>15</v>
      </c>
      <c r="O26" s="212">
        <v>3</v>
      </c>
      <c r="P26" s="212">
        <v>12</v>
      </c>
      <c r="Q26" s="213"/>
      <c r="R26" s="212">
        <v>22</v>
      </c>
      <c r="S26" s="212">
        <v>3</v>
      </c>
      <c r="T26" s="212">
        <v>19</v>
      </c>
    </row>
    <row r="27" spans="1:23" x14ac:dyDescent="0.2">
      <c r="A27" s="26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</row>
    <row r="28" spans="1:23" ht="13.5" x14ac:dyDescent="0.25">
      <c r="A28" s="346" t="s">
        <v>11</v>
      </c>
      <c r="B28" s="346"/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346"/>
      <c r="P28" s="346"/>
      <c r="Q28" s="346"/>
      <c r="R28" s="346"/>
      <c r="S28" s="346"/>
      <c r="T28" s="346"/>
    </row>
    <row r="29" spans="1:23" ht="13.5" x14ac:dyDescent="0.25">
      <c r="A29" s="7"/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1:23" s="13" customFormat="1" ht="13.5" x14ac:dyDescent="0.25">
      <c r="A30" s="33" t="s">
        <v>0</v>
      </c>
      <c r="B30" s="80">
        <f>+C30+D30</f>
        <v>100</v>
      </c>
      <c r="C30" s="80">
        <f>+C13/B13*100</f>
        <v>13.909234525348268</v>
      </c>
      <c r="D30" s="80">
        <f>+D13/B13*100</f>
        <v>86.090765474651732</v>
      </c>
      <c r="E30" s="81"/>
      <c r="F30" s="80">
        <f>+G30+H30</f>
        <v>100</v>
      </c>
      <c r="G30" s="80">
        <f>+G13/F13*100</f>
        <v>9.8591549295774641</v>
      </c>
      <c r="H30" s="80">
        <f>+H13/F13*100</f>
        <v>90.140845070422543</v>
      </c>
      <c r="I30" s="81"/>
      <c r="J30" s="80">
        <f>+K30+L30</f>
        <v>100</v>
      </c>
      <c r="K30" s="80">
        <f>+K13/J13*100</f>
        <v>20</v>
      </c>
      <c r="L30" s="80">
        <f>+L13/J13*100</f>
        <v>80</v>
      </c>
      <c r="M30" s="81"/>
      <c r="N30" s="80">
        <f>+O30+P30</f>
        <v>100</v>
      </c>
      <c r="O30" s="80">
        <f>+O13/N13*100</f>
        <v>13.671578307762418</v>
      </c>
      <c r="P30" s="80">
        <f>+P13/N13*100</f>
        <v>86.328421692237583</v>
      </c>
      <c r="Q30" s="80"/>
      <c r="R30" s="80">
        <f>+S30+T30</f>
        <v>100</v>
      </c>
      <c r="S30" s="80">
        <f>+S13/R13*100</f>
        <v>18.859649122807017</v>
      </c>
      <c r="T30" s="80">
        <f>+T13/R13*100</f>
        <v>81.140350877192986</v>
      </c>
    </row>
    <row r="31" spans="1:23" x14ac:dyDescent="0.2">
      <c r="A31" s="34" t="s">
        <v>7</v>
      </c>
      <c r="B31" s="58">
        <f t="shared" ref="B31:B43" si="5">+C31+D31</f>
        <v>100</v>
      </c>
      <c r="C31" s="58">
        <f t="shared" ref="C31:C43" si="6">+C14/B14*100</f>
        <v>13.834141904184355</v>
      </c>
      <c r="D31" s="58">
        <f t="shared" ref="D31:D43" si="7">+D14/B14*100</f>
        <v>86.165858095815651</v>
      </c>
      <c r="E31" s="82"/>
      <c r="F31" s="58">
        <f t="shared" ref="F31:F43" si="8">+G31+H31</f>
        <v>100</v>
      </c>
      <c r="G31" s="58">
        <f t="shared" ref="G31:G43" si="9">+G14/F14*100</f>
        <v>7.8431372549019605</v>
      </c>
      <c r="H31" s="58">
        <f t="shared" ref="H31:H43" si="10">+H14/F14*100</f>
        <v>92.156862745098039</v>
      </c>
      <c r="I31" s="82"/>
      <c r="J31" s="58">
        <f t="shared" ref="J31:J38" si="11">+K31+L31</f>
        <v>100</v>
      </c>
      <c r="K31" s="58">
        <f t="shared" ref="K31:K38" si="12">+K14/J14*100</f>
        <v>25</v>
      </c>
      <c r="L31" s="58">
        <f t="shared" ref="L31:L38" si="13">+L14/J14*100</f>
        <v>75</v>
      </c>
      <c r="M31" s="82"/>
      <c r="N31" s="58">
        <f t="shared" ref="N31:N43" si="14">+O31+P31</f>
        <v>100</v>
      </c>
      <c r="O31" s="58">
        <f t="shared" ref="O31:O43" si="15">+O14/N14*100</f>
        <v>13.646123260437376</v>
      </c>
      <c r="P31" s="58">
        <f t="shared" ref="P31:P43" si="16">+P14/N14*100</f>
        <v>86.353876739562622</v>
      </c>
      <c r="Q31" s="58"/>
      <c r="R31" s="58">
        <f t="shared" ref="R31:R43" si="17">+S31+T31</f>
        <v>100</v>
      </c>
      <c r="S31" s="58">
        <f t="shared" ref="S31:S43" si="18">+S14/R14*100</f>
        <v>18.505338078291814</v>
      </c>
      <c r="T31" s="58">
        <f t="shared" ref="T31:T43" si="19">+T14/R14*100</f>
        <v>81.494661921708186</v>
      </c>
    </row>
    <row r="32" spans="1:23" x14ac:dyDescent="0.2">
      <c r="A32" s="34" t="s">
        <v>8</v>
      </c>
      <c r="B32" s="58">
        <f t="shared" si="5"/>
        <v>100</v>
      </c>
      <c r="C32" s="58">
        <f t="shared" si="6"/>
        <v>9.3975903614457827</v>
      </c>
      <c r="D32" s="58">
        <f t="shared" si="7"/>
        <v>90.602409638554221</v>
      </c>
      <c r="E32" s="82"/>
      <c r="F32" s="58">
        <f t="shared" si="8"/>
        <v>100</v>
      </c>
      <c r="G32" s="58">
        <f t="shared" si="9"/>
        <v>0</v>
      </c>
      <c r="H32" s="58">
        <f t="shared" si="10"/>
        <v>100</v>
      </c>
      <c r="I32" s="82"/>
      <c r="J32" s="58">
        <v>0</v>
      </c>
      <c r="K32" s="58">
        <v>0</v>
      </c>
      <c r="L32" s="58">
        <v>0</v>
      </c>
      <c r="M32" s="82"/>
      <c r="N32" s="58">
        <f t="shared" si="14"/>
        <v>100.00000000000001</v>
      </c>
      <c r="O32" s="58">
        <f t="shared" si="15"/>
        <v>9.3827160493827169</v>
      </c>
      <c r="P32" s="58">
        <f t="shared" si="16"/>
        <v>90.617283950617292</v>
      </c>
      <c r="Q32" s="58"/>
      <c r="R32" s="58">
        <f t="shared" si="17"/>
        <v>100</v>
      </c>
      <c r="S32" s="58">
        <f t="shared" si="18"/>
        <v>14.285714285714285</v>
      </c>
      <c r="T32" s="58">
        <f t="shared" si="19"/>
        <v>85.714285714285708</v>
      </c>
    </row>
    <row r="33" spans="1:20" x14ac:dyDescent="0.2">
      <c r="A33" s="34" t="s">
        <v>380</v>
      </c>
      <c r="B33" s="58">
        <f t="shared" si="5"/>
        <v>100</v>
      </c>
      <c r="C33" s="58">
        <f t="shared" si="6"/>
        <v>22.884012539184955</v>
      </c>
      <c r="D33" s="58">
        <f t="shared" si="7"/>
        <v>77.115987460815049</v>
      </c>
      <c r="E33" s="82"/>
      <c r="F33" s="58">
        <f t="shared" si="8"/>
        <v>100</v>
      </c>
      <c r="G33" s="58">
        <f t="shared" si="9"/>
        <v>17.647058823529413</v>
      </c>
      <c r="H33" s="58">
        <f t="shared" si="10"/>
        <v>82.35294117647058</v>
      </c>
      <c r="I33" s="82"/>
      <c r="J33" s="58">
        <f t="shared" si="11"/>
        <v>100</v>
      </c>
      <c r="K33" s="58">
        <f t="shared" si="12"/>
        <v>0</v>
      </c>
      <c r="L33" s="58">
        <f t="shared" si="13"/>
        <v>100</v>
      </c>
      <c r="M33" s="82"/>
      <c r="N33" s="58">
        <f t="shared" si="14"/>
        <v>100</v>
      </c>
      <c r="O33" s="58">
        <f t="shared" si="15"/>
        <v>24.731182795698924</v>
      </c>
      <c r="P33" s="58">
        <f t="shared" si="16"/>
        <v>75.268817204301072</v>
      </c>
      <c r="Q33" s="58"/>
      <c r="R33" s="58">
        <f t="shared" si="17"/>
        <v>100</v>
      </c>
      <c r="S33" s="58">
        <f t="shared" si="18"/>
        <v>20.869565217391305</v>
      </c>
      <c r="T33" s="58">
        <f t="shared" si="19"/>
        <v>79.130434782608688</v>
      </c>
    </row>
    <row r="34" spans="1:20" ht="13.5" x14ac:dyDescent="0.25">
      <c r="A34" s="16"/>
      <c r="B34" s="80"/>
      <c r="C34" s="80"/>
      <c r="D34" s="80"/>
      <c r="E34" s="81"/>
      <c r="F34" s="80"/>
      <c r="G34" s="80"/>
      <c r="H34" s="80"/>
      <c r="I34" s="81"/>
      <c r="J34" s="80"/>
      <c r="K34" s="80"/>
      <c r="L34" s="80"/>
      <c r="M34" s="81"/>
      <c r="N34" s="80"/>
      <c r="O34" s="80"/>
      <c r="P34" s="80"/>
      <c r="Q34" s="80"/>
      <c r="R34" s="80"/>
      <c r="S34" s="80"/>
      <c r="T34" s="80"/>
    </row>
    <row r="35" spans="1:20" s="3" customFormat="1" x14ac:dyDescent="0.2">
      <c r="A35" s="26" t="s">
        <v>359</v>
      </c>
      <c r="B35" s="57">
        <f t="shared" si="5"/>
        <v>100</v>
      </c>
      <c r="C35" s="57">
        <f t="shared" si="6"/>
        <v>13.987255823670742</v>
      </c>
      <c r="D35" s="57">
        <f t="shared" si="7"/>
        <v>86.012744176329264</v>
      </c>
      <c r="E35" s="83"/>
      <c r="F35" s="57">
        <f t="shared" si="8"/>
        <v>100</v>
      </c>
      <c r="G35" s="57">
        <f t="shared" si="9"/>
        <v>10.44776119402985</v>
      </c>
      <c r="H35" s="57">
        <f t="shared" si="10"/>
        <v>89.552238805970148</v>
      </c>
      <c r="I35" s="83"/>
      <c r="J35" s="57">
        <f t="shared" si="11"/>
        <v>100</v>
      </c>
      <c r="K35" s="57">
        <f t="shared" si="12"/>
        <v>20</v>
      </c>
      <c r="L35" s="57">
        <f t="shared" si="13"/>
        <v>80</v>
      </c>
      <c r="M35" s="83"/>
      <c r="N35" s="57">
        <f t="shared" si="14"/>
        <v>100</v>
      </c>
      <c r="O35" s="57">
        <f t="shared" si="15"/>
        <v>13.652762119503947</v>
      </c>
      <c r="P35" s="57">
        <f t="shared" si="16"/>
        <v>86.347237880496053</v>
      </c>
      <c r="Q35" s="57"/>
      <c r="R35" s="57">
        <f t="shared" si="17"/>
        <v>100</v>
      </c>
      <c r="S35" s="57">
        <f t="shared" si="18"/>
        <v>19.017432646592709</v>
      </c>
      <c r="T35" s="57">
        <f t="shared" si="19"/>
        <v>80.982567353407291</v>
      </c>
    </row>
    <row r="36" spans="1:20" x14ac:dyDescent="0.2">
      <c r="A36" s="34" t="s">
        <v>7</v>
      </c>
      <c r="B36" s="58">
        <f t="shared" si="5"/>
        <v>100</v>
      </c>
      <c r="C36" s="58">
        <f t="shared" si="6"/>
        <v>13.861720067453625</v>
      </c>
      <c r="D36" s="58">
        <f t="shared" si="7"/>
        <v>86.138279932546368</v>
      </c>
      <c r="E36" s="82"/>
      <c r="F36" s="58">
        <f t="shared" si="8"/>
        <v>100</v>
      </c>
      <c r="G36" s="58">
        <f t="shared" si="9"/>
        <v>8</v>
      </c>
      <c r="H36" s="58">
        <f t="shared" si="10"/>
        <v>92</v>
      </c>
      <c r="I36" s="82"/>
      <c r="J36" s="58">
        <f t="shared" si="11"/>
        <v>100</v>
      </c>
      <c r="K36" s="58">
        <f t="shared" si="12"/>
        <v>25</v>
      </c>
      <c r="L36" s="58">
        <f t="shared" si="13"/>
        <v>75</v>
      </c>
      <c r="M36" s="82"/>
      <c r="N36" s="58">
        <f t="shared" si="14"/>
        <v>100</v>
      </c>
      <c r="O36" s="58">
        <f t="shared" si="15"/>
        <v>13.598074608904934</v>
      </c>
      <c r="P36" s="58">
        <f t="shared" si="16"/>
        <v>86.401925391095062</v>
      </c>
      <c r="Q36" s="58"/>
      <c r="R36" s="58">
        <f t="shared" si="17"/>
        <v>100</v>
      </c>
      <c r="S36" s="58">
        <f t="shared" si="18"/>
        <v>18.455743879472696</v>
      </c>
      <c r="T36" s="58">
        <f t="shared" si="19"/>
        <v>81.544256120527308</v>
      </c>
    </row>
    <row r="37" spans="1:20" x14ac:dyDescent="0.2">
      <c r="A37" s="34" t="s">
        <v>8</v>
      </c>
      <c r="B37" s="58">
        <f t="shared" si="5"/>
        <v>100</v>
      </c>
      <c r="C37" s="58">
        <f t="shared" si="6"/>
        <v>9.7744360902255636</v>
      </c>
      <c r="D37" s="58">
        <f t="shared" si="7"/>
        <v>90.225563909774436</v>
      </c>
      <c r="E37" s="82"/>
      <c r="F37" s="58">
        <f t="shared" si="8"/>
        <v>100</v>
      </c>
      <c r="G37" s="58">
        <f t="shared" si="9"/>
        <v>0</v>
      </c>
      <c r="H37" s="58">
        <f t="shared" si="10"/>
        <v>100</v>
      </c>
      <c r="I37" s="82"/>
      <c r="J37" s="58">
        <v>0</v>
      </c>
      <c r="K37" s="58">
        <v>0</v>
      </c>
      <c r="L37" s="58">
        <v>0</v>
      </c>
      <c r="M37" s="82"/>
      <c r="N37" s="58">
        <f t="shared" si="14"/>
        <v>100.00000000000001</v>
      </c>
      <c r="O37" s="58">
        <f t="shared" si="15"/>
        <v>9.7686375321336758</v>
      </c>
      <c r="P37" s="58">
        <f t="shared" si="16"/>
        <v>90.231362467866333</v>
      </c>
      <c r="Q37" s="58"/>
      <c r="R37" s="58">
        <f t="shared" si="17"/>
        <v>100</v>
      </c>
      <c r="S37" s="58">
        <f t="shared" si="18"/>
        <v>14.285714285714285</v>
      </c>
      <c r="T37" s="58">
        <f t="shared" si="19"/>
        <v>85.714285714285708</v>
      </c>
    </row>
    <row r="38" spans="1:20" x14ac:dyDescent="0.2">
      <c r="A38" s="34" t="s">
        <v>380</v>
      </c>
      <c r="B38" s="58">
        <f t="shared" si="5"/>
        <v>100</v>
      </c>
      <c r="C38" s="58">
        <f t="shared" si="6"/>
        <v>24.014336917562723</v>
      </c>
      <c r="D38" s="58">
        <f t="shared" si="7"/>
        <v>75.98566308243727</v>
      </c>
      <c r="E38" s="82"/>
      <c r="F38" s="58">
        <f t="shared" si="8"/>
        <v>100</v>
      </c>
      <c r="G38" s="58">
        <f t="shared" si="9"/>
        <v>21.428571428571427</v>
      </c>
      <c r="H38" s="58">
        <f t="shared" si="10"/>
        <v>78.571428571428569</v>
      </c>
      <c r="I38" s="82"/>
      <c r="J38" s="58">
        <f t="shared" si="11"/>
        <v>100</v>
      </c>
      <c r="K38" s="58">
        <f t="shared" si="12"/>
        <v>0</v>
      </c>
      <c r="L38" s="58">
        <f t="shared" si="13"/>
        <v>100</v>
      </c>
      <c r="M38" s="82"/>
      <c r="N38" s="58">
        <f t="shared" si="14"/>
        <v>100</v>
      </c>
      <c r="O38" s="58">
        <f t="shared" si="15"/>
        <v>25.146198830409354</v>
      </c>
      <c r="P38" s="58">
        <f t="shared" si="16"/>
        <v>74.853801169590639</v>
      </c>
      <c r="Q38" s="58"/>
      <c r="R38" s="58">
        <f t="shared" si="17"/>
        <v>100</v>
      </c>
      <c r="S38" s="58">
        <f t="shared" si="18"/>
        <v>22.58064516129032</v>
      </c>
      <c r="T38" s="58">
        <f t="shared" si="19"/>
        <v>77.41935483870968</v>
      </c>
    </row>
    <row r="39" spans="1:20" ht="13.5" x14ac:dyDescent="0.25">
      <c r="A39" s="26"/>
      <c r="B39" s="80"/>
      <c r="C39" s="80"/>
      <c r="D39" s="80"/>
      <c r="E39" s="81"/>
      <c r="F39" s="80"/>
      <c r="G39" s="80"/>
      <c r="H39" s="80"/>
      <c r="I39" s="81"/>
      <c r="J39" s="80"/>
      <c r="K39" s="80"/>
      <c r="L39" s="80"/>
      <c r="M39" s="81"/>
      <c r="N39" s="80"/>
      <c r="O39" s="80"/>
      <c r="P39" s="80"/>
      <c r="Q39" s="80"/>
      <c r="R39" s="80"/>
      <c r="S39" s="80"/>
      <c r="T39" s="80"/>
    </row>
    <row r="40" spans="1:20" s="3" customFormat="1" x14ac:dyDescent="0.2">
      <c r="A40" s="26" t="s">
        <v>360</v>
      </c>
      <c r="B40" s="57">
        <f t="shared" si="5"/>
        <v>100</v>
      </c>
      <c r="C40" s="57">
        <f t="shared" si="6"/>
        <v>13.737652193889272</v>
      </c>
      <c r="D40" s="57">
        <f t="shared" si="7"/>
        <v>86.262347806110725</v>
      </c>
      <c r="E40" s="83"/>
      <c r="F40" s="57">
        <f t="shared" si="8"/>
        <v>100</v>
      </c>
      <c r="G40" s="57">
        <f t="shared" si="9"/>
        <v>0</v>
      </c>
      <c r="H40" s="57">
        <f t="shared" si="10"/>
        <v>100</v>
      </c>
      <c r="I40" s="83"/>
      <c r="J40" s="57">
        <v>0</v>
      </c>
      <c r="K40" s="57">
        <v>0</v>
      </c>
      <c r="L40" s="57">
        <v>0</v>
      </c>
      <c r="M40" s="83"/>
      <c r="N40" s="57">
        <f t="shared" si="14"/>
        <v>100</v>
      </c>
      <c r="O40" s="57">
        <f t="shared" si="15"/>
        <v>13.710428305400372</v>
      </c>
      <c r="P40" s="57">
        <f t="shared" si="16"/>
        <v>86.28957169459963</v>
      </c>
      <c r="Q40" s="57"/>
      <c r="R40" s="57">
        <f t="shared" si="17"/>
        <v>100</v>
      </c>
      <c r="S40" s="57">
        <f t="shared" si="18"/>
        <v>16.981132075471699</v>
      </c>
      <c r="T40" s="57">
        <f t="shared" si="19"/>
        <v>83.018867924528308</v>
      </c>
    </row>
    <row r="41" spans="1:20" x14ac:dyDescent="0.2">
      <c r="A41" s="34" t="s">
        <v>7</v>
      </c>
      <c r="B41" s="58">
        <f t="shared" si="5"/>
        <v>99.999999999999986</v>
      </c>
      <c r="C41" s="58">
        <f t="shared" si="6"/>
        <v>13.777053758436116</v>
      </c>
      <c r="D41" s="58">
        <f t="shared" si="7"/>
        <v>86.222946241563875</v>
      </c>
      <c r="E41" s="82"/>
      <c r="F41" s="58">
        <f t="shared" si="8"/>
        <v>100</v>
      </c>
      <c r="G41" s="58">
        <f t="shared" si="9"/>
        <v>0</v>
      </c>
      <c r="H41" s="58">
        <f t="shared" si="10"/>
        <v>100</v>
      </c>
      <c r="I41" s="82"/>
      <c r="J41" s="58">
        <v>0</v>
      </c>
      <c r="K41" s="58">
        <v>0</v>
      </c>
      <c r="L41" s="58">
        <v>0</v>
      </c>
      <c r="M41" s="82"/>
      <c r="N41" s="58">
        <f t="shared" si="14"/>
        <v>100</v>
      </c>
      <c r="O41" s="58">
        <f t="shared" si="15"/>
        <v>13.739742086752639</v>
      </c>
      <c r="P41" s="58">
        <f t="shared" si="16"/>
        <v>86.260257913247358</v>
      </c>
      <c r="Q41" s="58"/>
      <c r="R41" s="58">
        <f t="shared" si="17"/>
        <v>100</v>
      </c>
      <c r="S41" s="58">
        <f t="shared" si="18"/>
        <v>19.35483870967742</v>
      </c>
      <c r="T41" s="58">
        <f t="shared" si="19"/>
        <v>80.645161290322577</v>
      </c>
    </row>
    <row r="42" spans="1:20" x14ac:dyDescent="0.2">
      <c r="A42" s="34" t="s">
        <v>8</v>
      </c>
      <c r="B42" s="58">
        <f t="shared" si="5"/>
        <v>100</v>
      </c>
      <c r="C42" s="58">
        <f t="shared" si="6"/>
        <v>0</v>
      </c>
      <c r="D42" s="58">
        <f t="shared" si="7"/>
        <v>100</v>
      </c>
      <c r="E42" s="82"/>
      <c r="F42" s="58">
        <v>0</v>
      </c>
      <c r="G42" s="58">
        <v>0</v>
      </c>
      <c r="H42" s="58">
        <v>0</v>
      </c>
      <c r="I42" s="82"/>
      <c r="J42" s="58">
        <v>0</v>
      </c>
      <c r="K42" s="58">
        <v>0</v>
      </c>
      <c r="L42" s="58">
        <v>0</v>
      </c>
      <c r="M42" s="82"/>
      <c r="N42" s="58">
        <f t="shared" si="14"/>
        <v>100</v>
      </c>
      <c r="O42" s="58">
        <f t="shared" si="15"/>
        <v>0</v>
      </c>
      <c r="P42" s="58">
        <f t="shared" si="16"/>
        <v>100</v>
      </c>
      <c r="Q42" s="58"/>
      <c r="R42" s="58">
        <v>0</v>
      </c>
      <c r="S42" s="58">
        <v>0</v>
      </c>
      <c r="T42" s="58">
        <v>0</v>
      </c>
    </row>
    <row r="43" spans="1:20" ht="13.5" thickBot="1" x14ac:dyDescent="0.25">
      <c r="A43" s="42" t="s">
        <v>380</v>
      </c>
      <c r="B43" s="58">
        <f t="shared" si="5"/>
        <v>100</v>
      </c>
      <c r="C43" s="58">
        <f t="shared" si="6"/>
        <v>15</v>
      </c>
      <c r="D43" s="58">
        <f t="shared" si="7"/>
        <v>85</v>
      </c>
      <c r="E43" s="82"/>
      <c r="F43" s="58">
        <f t="shared" si="8"/>
        <v>100</v>
      </c>
      <c r="G43" s="58">
        <f t="shared" si="9"/>
        <v>0</v>
      </c>
      <c r="H43" s="58">
        <f t="shared" si="10"/>
        <v>100</v>
      </c>
      <c r="I43" s="82"/>
      <c r="J43" s="58">
        <v>0</v>
      </c>
      <c r="K43" s="58">
        <v>0</v>
      </c>
      <c r="L43" s="58">
        <v>0</v>
      </c>
      <c r="M43" s="82"/>
      <c r="N43" s="58">
        <f t="shared" si="14"/>
        <v>100</v>
      </c>
      <c r="O43" s="58">
        <f t="shared" si="15"/>
        <v>20</v>
      </c>
      <c r="P43" s="58">
        <f t="shared" si="16"/>
        <v>80</v>
      </c>
      <c r="Q43" s="58"/>
      <c r="R43" s="58">
        <f t="shared" si="17"/>
        <v>100</v>
      </c>
      <c r="S43" s="58">
        <f t="shared" si="18"/>
        <v>13.636363636363635</v>
      </c>
      <c r="T43" s="58">
        <f t="shared" si="19"/>
        <v>86.36363636363636</v>
      </c>
    </row>
    <row r="44" spans="1:20" s="99" customFormat="1" ht="11.25" x14ac:dyDescent="0.2">
      <c r="A44" s="374" t="s">
        <v>233</v>
      </c>
      <c r="B44" s="374"/>
      <c r="C44" s="374"/>
      <c r="D44" s="374"/>
      <c r="E44" s="374"/>
      <c r="F44" s="374"/>
      <c r="G44" s="374"/>
      <c r="H44" s="374"/>
      <c r="I44" s="374"/>
      <c r="J44" s="374"/>
      <c r="K44" s="374"/>
      <c r="L44" s="374"/>
      <c r="M44" s="374"/>
      <c r="N44" s="374"/>
      <c r="O44" s="374"/>
      <c r="P44" s="374"/>
      <c r="Q44" s="374"/>
      <c r="R44" s="374"/>
      <c r="S44" s="374"/>
      <c r="T44" s="374"/>
    </row>
    <row r="45" spans="1:20" s="99" customFormat="1" ht="11.25" x14ac:dyDescent="0.2">
      <c r="A45" s="339" t="s">
        <v>232</v>
      </c>
      <c r="B45" s="339"/>
      <c r="C45" s="339"/>
      <c r="D45" s="339"/>
      <c r="E45" s="339"/>
      <c r="F45" s="339"/>
      <c r="G45" s="339"/>
      <c r="H45" s="339"/>
      <c r="I45" s="339"/>
      <c r="J45" s="339"/>
      <c r="K45" s="339"/>
      <c r="L45" s="339"/>
      <c r="M45" s="339"/>
      <c r="N45" s="339"/>
      <c r="O45" s="339"/>
      <c r="P45" s="339"/>
      <c r="Q45" s="339"/>
      <c r="R45" s="339"/>
      <c r="S45" s="339"/>
      <c r="T45" s="339"/>
    </row>
  </sheetData>
  <mergeCells count="16">
    <mergeCell ref="A44:T44"/>
    <mergeCell ref="A45:T45"/>
    <mergeCell ref="A11:T11"/>
    <mergeCell ref="A28:T28"/>
    <mergeCell ref="A1:T1"/>
    <mergeCell ref="A2:T2"/>
    <mergeCell ref="A3:T3"/>
    <mergeCell ref="A4:T4"/>
    <mergeCell ref="A5:T5"/>
    <mergeCell ref="J8:L8"/>
    <mergeCell ref="N8:P8"/>
    <mergeCell ref="A6:T6"/>
    <mergeCell ref="A8:A9"/>
    <mergeCell ref="R8:T8"/>
    <mergeCell ref="B8:D8"/>
    <mergeCell ref="F8:H8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Normal="100" workbookViewId="0">
      <selection activeCell="A2" sqref="A2:T2"/>
    </sheetView>
  </sheetViews>
  <sheetFormatPr baseColWidth="10" defaultRowHeight="12.75" x14ac:dyDescent="0.2"/>
  <cols>
    <col min="1" max="1" width="19.7109375" style="20" customWidth="1"/>
    <col min="2" max="4" width="7.7109375" style="20" customWidth="1"/>
    <col min="5" max="5" width="3.7109375" style="20" customWidth="1"/>
    <col min="6" max="8" width="7.7109375" style="20" customWidth="1"/>
    <col min="9" max="9" width="3.7109375" style="20" customWidth="1"/>
    <col min="10" max="12" width="7.7109375" style="20" customWidth="1"/>
    <col min="13" max="13" width="3.7109375" style="20" customWidth="1"/>
    <col min="14" max="16" width="7.7109375" style="20" customWidth="1"/>
    <col min="17" max="17" width="3.7109375" style="20" customWidth="1"/>
    <col min="18" max="20" width="7.7109375" style="20" customWidth="1"/>
    <col min="21" max="252" width="11.42578125" style="20"/>
    <col min="253" max="253" width="22.5703125" style="20" customWidth="1"/>
    <col min="254" max="254" width="5.140625" style="20" customWidth="1"/>
    <col min="255" max="255" width="4.42578125" style="20" customWidth="1"/>
    <col min="256" max="256" width="5.5703125" style="20" customWidth="1"/>
    <col min="257" max="257" width="1.7109375" style="20" customWidth="1"/>
    <col min="258" max="258" width="4.140625" style="20" bestFit="1" customWidth="1"/>
    <col min="259" max="259" width="4.42578125" style="20" customWidth="1"/>
    <col min="260" max="260" width="5.28515625" style="20" customWidth="1"/>
    <col min="261" max="261" width="1.7109375" style="20" customWidth="1"/>
    <col min="262" max="262" width="5.42578125" style="20" bestFit="1" customWidth="1"/>
    <col min="263" max="263" width="4.42578125" style="20" customWidth="1"/>
    <col min="264" max="264" width="5.42578125" style="20" customWidth="1"/>
    <col min="265" max="265" width="1.7109375" style="20" customWidth="1"/>
    <col min="266" max="267" width="5" style="20" customWidth="1"/>
    <col min="268" max="268" width="5.42578125" style="20" customWidth="1"/>
    <col min="269" max="508" width="11.42578125" style="20"/>
    <col min="509" max="509" width="22.5703125" style="20" customWidth="1"/>
    <col min="510" max="510" width="5.140625" style="20" customWidth="1"/>
    <col min="511" max="511" width="4.42578125" style="20" customWidth="1"/>
    <col min="512" max="512" width="5.5703125" style="20" customWidth="1"/>
    <col min="513" max="513" width="1.7109375" style="20" customWidth="1"/>
    <col min="514" max="514" width="4.140625" style="20" bestFit="1" customWidth="1"/>
    <col min="515" max="515" width="4.42578125" style="20" customWidth="1"/>
    <col min="516" max="516" width="5.28515625" style="20" customWidth="1"/>
    <col min="517" max="517" width="1.7109375" style="20" customWidth="1"/>
    <col min="518" max="518" width="5.42578125" style="20" bestFit="1" customWidth="1"/>
    <col min="519" max="519" width="4.42578125" style="20" customWidth="1"/>
    <col min="520" max="520" width="5.42578125" style="20" customWidth="1"/>
    <col min="521" max="521" width="1.7109375" style="20" customWidth="1"/>
    <col min="522" max="523" width="5" style="20" customWidth="1"/>
    <col min="524" max="524" width="5.42578125" style="20" customWidth="1"/>
    <col min="525" max="764" width="11.42578125" style="20"/>
    <col min="765" max="765" width="22.5703125" style="20" customWidth="1"/>
    <col min="766" max="766" width="5.140625" style="20" customWidth="1"/>
    <col min="767" max="767" width="4.42578125" style="20" customWidth="1"/>
    <col min="768" max="768" width="5.5703125" style="20" customWidth="1"/>
    <col min="769" max="769" width="1.7109375" style="20" customWidth="1"/>
    <col min="770" max="770" width="4.140625" style="20" bestFit="1" customWidth="1"/>
    <col min="771" max="771" width="4.42578125" style="20" customWidth="1"/>
    <col min="772" max="772" width="5.28515625" style="20" customWidth="1"/>
    <col min="773" max="773" width="1.7109375" style="20" customWidth="1"/>
    <col min="774" max="774" width="5.42578125" style="20" bestFit="1" customWidth="1"/>
    <col min="775" max="775" width="4.42578125" style="20" customWidth="1"/>
    <col min="776" max="776" width="5.42578125" style="20" customWidth="1"/>
    <col min="777" max="777" width="1.7109375" style="20" customWidth="1"/>
    <col min="778" max="779" width="5" style="20" customWidth="1"/>
    <col min="780" max="780" width="5.42578125" style="20" customWidth="1"/>
    <col min="781" max="1020" width="11.42578125" style="20"/>
    <col min="1021" max="1021" width="22.5703125" style="20" customWidth="1"/>
    <col min="1022" max="1022" width="5.140625" style="20" customWidth="1"/>
    <col min="1023" max="1023" width="4.42578125" style="20" customWidth="1"/>
    <col min="1024" max="1024" width="5.5703125" style="20" customWidth="1"/>
    <col min="1025" max="1025" width="1.7109375" style="20" customWidth="1"/>
    <col min="1026" max="1026" width="4.140625" style="20" bestFit="1" customWidth="1"/>
    <col min="1027" max="1027" width="4.42578125" style="20" customWidth="1"/>
    <col min="1028" max="1028" width="5.28515625" style="20" customWidth="1"/>
    <col min="1029" max="1029" width="1.7109375" style="20" customWidth="1"/>
    <col min="1030" max="1030" width="5.42578125" style="20" bestFit="1" customWidth="1"/>
    <col min="1031" max="1031" width="4.42578125" style="20" customWidth="1"/>
    <col min="1032" max="1032" width="5.42578125" style="20" customWidth="1"/>
    <col min="1033" max="1033" width="1.7109375" style="20" customWidth="1"/>
    <col min="1034" max="1035" width="5" style="20" customWidth="1"/>
    <col min="1036" max="1036" width="5.42578125" style="20" customWidth="1"/>
    <col min="1037" max="1276" width="11.42578125" style="20"/>
    <col min="1277" max="1277" width="22.5703125" style="20" customWidth="1"/>
    <col min="1278" max="1278" width="5.140625" style="20" customWidth="1"/>
    <col min="1279" max="1279" width="4.42578125" style="20" customWidth="1"/>
    <col min="1280" max="1280" width="5.5703125" style="20" customWidth="1"/>
    <col min="1281" max="1281" width="1.7109375" style="20" customWidth="1"/>
    <col min="1282" max="1282" width="4.140625" style="20" bestFit="1" customWidth="1"/>
    <col min="1283" max="1283" width="4.42578125" style="20" customWidth="1"/>
    <col min="1284" max="1284" width="5.28515625" style="20" customWidth="1"/>
    <col min="1285" max="1285" width="1.7109375" style="20" customWidth="1"/>
    <col min="1286" max="1286" width="5.42578125" style="20" bestFit="1" customWidth="1"/>
    <col min="1287" max="1287" width="4.42578125" style="20" customWidth="1"/>
    <col min="1288" max="1288" width="5.42578125" style="20" customWidth="1"/>
    <col min="1289" max="1289" width="1.7109375" style="20" customWidth="1"/>
    <col min="1290" max="1291" width="5" style="20" customWidth="1"/>
    <col min="1292" max="1292" width="5.42578125" style="20" customWidth="1"/>
    <col min="1293" max="1532" width="11.42578125" style="20"/>
    <col min="1533" max="1533" width="22.5703125" style="20" customWidth="1"/>
    <col min="1534" max="1534" width="5.140625" style="20" customWidth="1"/>
    <col min="1535" max="1535" width="4.42578125" style="20" customWidth="1"/>
    <col min="1536" max="1536" width="5.5703125" style="20" customWidth="1"/>
    <col min="1537" max="1537" width="1.7109375" style="20" customWidth="1"/>
    <col min="1538" max="1538" width="4.140625" style="20" bestFit="1" customWidth="1"/>
    <col min="1539" max="1539" width="4.42578125" style="20" customWidth="1"/>
    <col min="1540" max="1540" width="5.28515625" style="20" customWidth="1"/>
    <col min="1541" max="1541" width="1.7109375" style="20" customWidth="1"/>
    <col min="1542" max="1542" width="5.42578125" style="20" bestFit="1" customWidth="1"/>
    <col min="1543" max="1543" width="4.42578125" style="20" customWidth="1"/>
    <col min="1544" max="1544" width="5.42578125" style="20" customWidth="1"/>
    <col min="1545" max="1545" width="1.7109375" style="20" customWidth="1"/>
    <col min="1546" max="1547" width="5" style="20" customWidth="1"/>
    <col min="1548" max="1548" width="5.42578125" style="20" customWidth="1"/>
    <col min="1549" max="1788" width="11.42578125" style="20"/>
    <col min="1789" max="1789" width="22.5703125" style="20" customWidth="1"/>
    <col min="1790" max="1790" width="5.140625" style="20" customWidth="1"/>
    <col min="1791" max="1791" width="4.42578125" style="20" customWidth="1"/>
    <col min="1792" max="1792" width="5.5703125" style="20" customWidth="1"/>
    <col min="1793" max="1793" width="1.7109375" style="20" customWidth="1"/>
    <col min="1794" max="1794" width="4.140625" style="20" bestFit="1" customWidth="1"/>
    <col min="1795" max="1795" width="4.42578125" style="20" customWidth="1"/>
    <col min="1796" max="1796" width="5.28515625" style="20" customWidth="1"/>
    <col min="1797" max="1797" width="1.7109375" style="20" customWidth="1"/>
    <col min="1798" max="1798" width="5.42578125" style="20" bestFit="1" customWidth="1"/>
    <col min="1799" max="1799" width="4.42578125" style="20" customWidth="1"/>
    <col min="1800" max="1800" width="5.42578125" style="20" customWidth="1"/>
    <col min="1801" max="1801" width="1.7109375" style="20" customWidth="1"/>
    <col min="1802" max="1803" width="5" style="20" customWidth="1"/>
    <col min="1804" max="1804" width="5.42578125" style="20" customWidth="1"/>
    <col min="1805" max="2044" width="11.42578125" style="20"/>
    <col min="2045" max="2045" width="22.5703125" style="20" customWidth="1"/>
    <col min="2046" max="2046" width="5.140625" style="20" customWidth="1"/>
    <col min="2047" max="2047" width="4.42578125" style="20" customWidth="1"/>
    <col min="2048" max="2048" width="5.5703125" style="20" customWidth="1"/>
    <col min="2049" max="2049" width="1.7109375" style="20" customWidth="1"/>
    <col min="2050" max="2050" width="4.140625" style="20" bestFit="1" customWidth="1"/>
    <col min="2051" max="2051" width="4.42578125" style="20" customWidth="1"/>
    <col min="2052" max="2052" width="5.28515625" style="20" customWidth="1"/>
    <col min="2053" max="2053" width="1.7109375" style="20" customWidth="1"/>
    <col min="2054" max="2054" width="5.42578125" style="20" bestFit="1" customWidth="1"/>
    <col min="2055" max="2055" width="4.42578125" style="20" customWidth="1"/>
    <col min="2056" max="2056" width="5.42578125" style="20" customWidth="1"/>
    <col min="2057" max="2057" width="1.7109375" style="20" customWidth="1"/>
    <col min="2058" max="2059" width="5" style="20" customWidth="1"/>
    <col min="2060" max="2060" width="5.42578125" style="20" customWidth="1"/>
    <col min="2061" max="2300" width="11.42578125" style="20"/>
    <col min="2301" max="2301" width="22.5703125" style="20" customWidth="1"/>
    <col min="2302" max="2302" width="5.140625" style="20" customWidth="1"/>
    <col min="2303" max="2303" width="4.42578125" style="20" customWidth="1"/>
    <col min="2304" max="2304" width="5.5703125" style="20" customWidth="1"/>
    <col min="2305" max="2305" width="1.7109375" style="20" customWidth="1"/>
    <col min="2306" max="2306" width="4.140625" style="20" bestFit="1" customWidth="1"/>
    <col min="2307" max="2307" width="4.42578125" style="20" customWidth="1"/>
    <col min="2308" max="2308" width="5.28515625" style="20" customWidth="1"/>
    <col min="2309" max="2309" width="1.7109375" style="20" customWidth="1"/>
    <col min="2310" max="2310" width="5.42578125" style="20" bestFit="1" customWidth="1"/>
    <col min="2311" max="2311" width="4.42578125" style="20" customWidth="1"/>
    <col min="2312" max="2312" width="5.42578125" style="20" customWidth="1"/>
    <col min="2313" max="2313" width="1.7109375" style="20" customWidth="1"/>
    <col min="2314" max="2315" width="5" style="20" customWidth="1"/>
    <col min="2316" max="2316" width="5.42578125" style="20" customWidth="1"/>
    <col min="2317" max="2556" width="11.42578125" style="20"/>
    <col min="2557" max="2557" width="22.5703125" style="20" customWidth="1"/>
    <col min="2558" max="2558" width="5.140625" style="20" customWidth="1"/>
    <col min="2559" max="2559" width="4.42578125" style="20" customWidth="1"/>
    <col min="2560" max="2560" width="5.5703125" style="20" customWidth="1"/>
    <col min="2561" max="2561" width="1.7109375" style="20" customWidth="1"/>
    <col min="2562" max="2562" width="4.140625" style="20" bestFit="1" customWidth="1"/>
    <col min="2563" max="2563" width="4.42578125" style="20" customWidth="1"/>
    <col min="2564" max="2564" width="5.28515625" style="20" customWidth="1"/>
    <col min="2565" max="2565" width="1.7109375" style="20" customWidth="1"/>
    <col min="2566" max="2566" width="5.42578125" style="20" bestFit="1" customWidth="1"/>
    <col min="2567" max="2567" width="4.42578125" style="20" customWidth="1"/>
    <col min="2568" max="2568" width="5.42578125" style="20" customWidth="1"/>
    <col min="2569" max="2569" width="1.7109375" style="20" customWidth="1"/>
    <col min="2570" max="2571" width="5" style="20" customWidth="1"/>
    <col min="2572" max="2572" width="5.42578125" style="20" customWidth="1"/>
    <col min="2573" max="2812" width="11.42578125" style="20"/>
    <col min="2813" max="2813" width="22.5703125" style="20" customWidth="1"/>
    <col min="2814" max="2814" width="5.140625" style="20" customWidth="1"/>
    <col min="2815" max="2815" width="4.42578125" style="20" customWidth="1"/>
    <col min="2816" max="2816" width="5.5703125" style="20" customWidth="1"/>
    <col min="2817" max="2817" width="1.7109375" style="20" customWidth="1"/>
    <col min="2818" max="2818" width="4.140625" style="20" bestFit="1" customWidth="1"/>
    <col min="2819" max="2819" width="4.42578125" style="20" customWidth="1"/>
    <col min="2820" max="2820" width="5.28515625" style="20" customWidth="1"/>
    <col min="2821" max="2821" width="1.7109375" style="20" customWidth="1"/>
    <col min="2822" max="2822" width="5.42578125" style="20" bestFit="1" customWidth="1"/>
    <col min="2823" max="2823" width="4.42578125" style="20" customWidth="1"/>
    <col min="2824" max="2824" width="5.42578125" style="20" customWidth="1"/>
    <col min="2825" max="2825" width="1.7109375" style="20" customWidth="1"/>
    <col min="2826" max="2827" width="5" style="20" customWidth="1"/>
    <col min="2828" max="2828" width="5.42578125" style="20" customWidth="1"/>
    <col min="2829" max="3068" width="11.42578125" style="20"/>
    <col min="3069" max="3069" width="22.5703125" style="20" customWidth="1"/>
    <col min="3070" max="3070" width="5.140625" style="20" customWidth="1"/>
    <col min="3071" max="3071" width="4.42578125" style="20" customWidth="1"/>
    <col min="3072" max="3072" width="5.5703125" style="20" customWidth="1"/>
    <col min="3073" max="3073" width="1.7109375" style="20" customWidth="1"/>
    <col min="3074" max="3074" width="4.140625" style="20" bestFit="1" customWidth="1"/>
    <col min="3075" max="3075" width="4.42578125" style="20" customWidth="1"/>
    <col min="3076" max="3076" width="5.28515625" style="20" customWidth="1"/>
    <col min="3077" max="3077" width="1.7109375" style="20" customWidth="1"/>
    <col min="3078" max="3078" width="5.42578125" style="20" bestFit="1" customWidth="1"/>
    <col min="3079" max="3079" width="4.42578125" style="20" customWidth="1"/>
    <col min="3080" max="3080" width="5.42578125" style="20" customWidth="1"/>
    <col min="3081" max="3081" width="1.7109375" style="20" customWidth="1"/>
    <col min="3082" max="3083" width="5" style="20" customWidth="1"/>
    <col min="3084" max="3084" width="5.42578125" style="20" customWidth="1"/>
    <col min="3085" max="3324" width="11.42578125" style="20"/>
    <col min="3325" max="3325" width="22.5703125" style="20" customWidth="1"/>
    <col min="3326" max="3326" width="5.140625" style="20" customWidth="1"/>
    <col min="3327" max="3327" width="4.42578125" style="20" customWidth="1"/>
    <col min="3328" max="3328" width="5.5703125" style="20" customWidth="1"/>
    <col min="3329" max="3329" width="1.7109375" style="20" customWidth="1"/>
    <col min="3330" max="3330" width="4.140625" style="20" bestFit="1" customWidth="1"/>
    <col min="3331" max="3331" width="4.42578125" style="20" customWidth="1"/>
    <col min="3332" max="3332" width="5.28515625" style="20" customWidth="1"/>
    <col min="3333" max="3333" width="1.7109375" style="20" customWidth="1"/>
    <col min="3334" max="3334" width="5.42578125" style="20" bestFit="1" customWidth="1"/>
    <col min="3335" max="3335" width="4.42578125" style="20" customWidth="1"/>
    <col min="3336" max="3336" width="5.42578125" style="20" customWidth="1"/>
    <col min="3337" max="3337" width="1.7109375" style="20" customWidth="1"/>
    <col min="3338" max="3339" width="5" style="20" customWidth="1"/>
    <col min="3340" max="3340" width="5.42578125" style="20" customWidth="1"/>
    <col min="3341" max="3580" width="11.42578125" style="20"/>
    <col min="3581" max="3581" width="22.5703125" style="20" customWidth="1"/>
    <col min="3582" max="3582" width="5.140625" style="20" customWidth="1"/>
    <col min="3583" max="3583" width="4.42578125" style="20" customWidth="1"/>
    <col min="3584" max="3584" width="5.5703125" style="20" customWidth="1"/>
    <col min="3585" max="3585" width="1.7109375" style="20" customWidth="1"/>
    <col min="3586" max="3586" width="4.140625" style="20" bestFit="1" customWidth="1"/>
    <col min="3587" max="3587" width="4.42578125" style="20" customWidth="1"/>
    <col min="3588" max="3588" width="5.28515625" style="20" customWidth="1"/>
    <col min="3589" max="3589" width="1.7109375" style="20" customWidth="1"/>
    <col min="3590" max="3590" width="5.42578125" style="20" bestFit="1" customWidth="1"/>
    <col min="3591" max="3591" width="4.42578125" style="20" customWidth="1"/>
    <col min="3592" max="3592" width="5.42578125" style="20" customWidth="1"/>
    <col min="3593" max="3593" width="1.7109375" style="20" customWidth="1"/>
    <col min="3594" max="3595" width="5" style="20" customWidth="1"/>
    <col min="3596" max="3596" width="5.42578125" style="20" customWidth="1"/>
    <col min="3597" max="3836" width="11.42578125" style="20"/>
    <col min="3837" max="3837" width="22.5703125" style="20" customWidth="1"/>
    <col min="3838" max="3838" width="5.140625" style="20" customWidth="1"/>
    <col min="3839" max="3839" width="4.42578125" style="20" customWidth="1"/>
    <col min="3840" max="3840" width="5.5703125" style="20" customWidth="1"/>
    <col min="3841" max="3841" width="1.7109375" style="20" customWidth="1"/>
    <col min="3842" max="3842" width="4.140625" style="20" bestFit="1" customWidth="1"/>
    <col min="3843" max="3843" width="4.42578125" style="20" customWidth="1"/>
    <col min="3844" max="3844" width="5.28515625" style="20" customWidth="1"/>
    <col min="3845" max="3845" width="1.7109375" style="20" customWidth="1"/>
    <col min="3846" max="3846" width="5.42578125" style="20" bestFit="1" customWidth="1"/>
    <col min="3847" max="3847" width="4.42578125" style="20" customWidth="1"/>
    <col min="3848" max="3848" width="5.42578125" style="20" customWidth="1"/>
    <col min="3849" max="3849" width="1.7109375" style="20" customWidth="1"/>
    <col min="3850" max="3851" width="5" style="20" customWidth="1"/>
    <col min="3852" max="3852" width="5.42578125" style="20" customWidth="1"/>
    <col min="3853" max="4092" width="11.42578125" style="20"/>
    <col min="4093" max="4093" width="22.5703125" style="20" customWidth="1"/>
    <col min="4094" max="4094" width="5.140625" style="20" customWidth="1"/>
    <col min="4095" max="4095" width="4.42578125" style="20" customWidth="1"/>
    <col min="4096" max="4096" width="5.5703125" style="20" customWidth="1"/>
    <col min="4097" max="4097" width="1.7109375" style="20" customWidth="1"/>
    <col min="4098" max="4098" width="4.140625" style="20" bestFit="1" customWidth="1"/>
    <col min="4099" max="4099" width="4.42578125" style="20" customWidth="1"/>
    <col min="4100" max="4100" width="5.28515625" style="20" customWidth="1"/>
    <col min="4101" max="4101" width="1.7109375" style="20" customWidth="1"/>
    <col min="4102" max="4102" width="5.42578125" style="20" bestFit="1" customWidth="1"/>
    <col min="4103" max="4103" width="4.42578125" style="20" customWidth="1"/>
    <col min="4104" max="4104" width="5.42578125" style="20" customWidth="1"/>
    <col min="4105" max="4105" width="1.7109375" style="20" customWidth="1"/>
    <col min="4106" max="4107" width="5" style="20" customWidth="1"/>
    <col min="4108" max="4108" width="5.42578125" style="20" customWidth="1"/>
    <col min="4109" max="4348" width="11.42578125" style="20"/>
    <col min="4349" max="4349" width="22.5703125" style="20" customWidth="1"/>
    <col min="4350" max="4350" width="5.140625" style="20" customWidth="1"/>
    <col min="4351" max="4351" width="4.42578125" style="20" customWidth="1"/>
    <col min="4352" max="4352" width="5.5703125" style="20" customWidth="1"/>
    <col min="4353" max="4353" width="1.7109375" style="20" customWidth="1"/>
    <col min="4354" max="4354" width="4.140625" style="20" bestFit="1" customWidth="1"/>
    <col min="4355" max="4355" width="4.42578125" style="20" customWidth="1"/>
    <col min="4356" max="4356" width="5.28515625" style="20" customWidth="1"/>
    <col min="4357" max="4357" width="1.7109375" style="20" customWidth="1"/>
    <col min="4358" max="4358" width="5.42578125" style="20" bestFit="1" customWidth="1"/>
    <col min="4359" max="4359" width="4.42578125" style="20" customWidth="1"/>
    <col min="4360" max="4360" width="5.42578125" style="20" customWidth="1"/>
    <col min="4361" max="4361" width="1.7109375" style="20" customWidth="1"/>
    <col min="4362" max="4363" width="5" style="20" customWidth="1"/>
    <col min="4364" max="4364" width="5.42578125" style="20" customWidth="1"/>
    <col min="4365" max="4604" width="11.42578125" style="20"/>
    <col min="4605" max="4605" width="22.5703125" style="20" customWidth="1"/>
    <col min="4606" max="4606" width="5.140625" style="20" customWidth="1"/>
    <col min="4607" max="4607" width="4.42578125" style="20" customWidth="1"/>
    <col min="4608" max="4608" width="5.5703125" style="20" customWidth="1"/>
    <col min="4609" max="4609" width="1.7109375" style="20" customWidth="1"/>
    <col min="4610" max="4610" width="4.140625" style="20" bestFit="1" customWidth="1"/>
    <col min="4611" max="4611" width="4.42578125" style="20" customWidth="1"/>
    <col min="4612" max="4612" width="5.28515625" style="20" customWidth="1"/>
    <col min="4613" max="4613" width="1.7109375" style="20" customWidth="1"/>
    <col min="4614" max="4614" width="5.42578125" style="20" bestFit="1" customWidth="1"/>
    <col min="4615" max="4615" width="4.42578125" style="20" customWidth="1"/>
    <col min="4616" max="4616" width="5.42578125" style="20" customWidth="1"/>
    <col min="4617" max="4617" width="1.7109375" style="20" customWidth="1"/>
    <col min="4618" max="4619" width="5" style="20" customWidth="1"/>
    <col min="4620" max="4620" width="5.42578125" style="20" customWidth="1"/>
    <col min="4621" max="4860" width="11.42578125" style="20"/>
    <col min="4861" max="4861" width="22.5703125" style="20" customWidth="1"/>
    <col min="4862" max="4862" width="5.140625" style="20" customWidth="1"/>
    <col min="4863" max="4863" width="4.42578125" style="20" customWidth="1"/>
    <col min="4864" max="4864" width="5.5703125" style="20" customWidth="1"/>
    <col min="4865" max="4865" width="1.7109375" style="20" customWidth="1"/>
    <col min="4866" max="4866" width="4.140625" style="20" bestFit="1" customWidth="1"/>
    <col min="4867" max="4867" width="4.42578125" style="20" customWidth="1"/>
    <col min="4868" max="4868" width="5.28515625" style="20" customWidth="1"/>
    <col min="4869" max="4869" width="1.7109375" style="20" customWidth="1"/>
    <col min="4870" max="4870" width="5.42578125" style="20" bestFit="1" customWidth="1"/>
    <col min="4871" max="4871" width="4.42578125" style="20" customWidth="1"/>
    <col min="4872" max="4872" width="5.42578125" style="20" customWidth="1"/>
    <col min="4873" max="4873" width="1.7109375" style="20" customWidth="1"/>
    <col min="4874" max="4875" width="5" style="20" customWidth="1"/>
    <col min="4876" max="4876" width="5.42578125" style="20" customWidth="1"/>
    <col min="4877" max="5116" width="11.42578125" style="20"/>
    <col min="5117" max="5117" width="22.5703125" style="20" customWidth="1"/>
    <col min="5118" max="5118" width="5.140625" style="20" customWidth="1"/>
    <col min="5119" max="5119" width="4.42578125" style="20" customWidth="1"/>
    <col min="5120" max="5120" width="5.5703125" style="20" customWidth="1"/>
    <col min="5121" max="5121" width="1.7109375" style="20" customWidth="1"/>
    <col min="5122" max="5122" width="4.140625" style="20" bestFit="1" customWidth="1"/>
    <col min="5123" max="5123" width="4.42578125" style="20" customWidth="1"/>
    <col min="5124" max="5124" width="5.28515625" style="20" customWidth="1"/>
    <col min="5125" max="5125" width="1.7109375" style="20" customWidth="1"/>
    <col min="5126" max="5126" width="5.42578125" style="20" bestFit="1" customWidth="1"/>
    <col min="5127" max="5127" width="4.42578125" style="20" customWidth="1"/>
    <col min="5128" max="5128" width="5.42578125" style="20" customWidth="1"/>
    <col min="5129" max="5129" width="1.7109375" style="20" customWidth="1"/>
    <col min="5130" max="5131" width="5" style="20" customWidth="1"/>
    <col min="5132" max="5132" width="5.42578125" style="20" customWidth="1"/>
    <col min="5133" max="5372" width="11.42578125" style="20"/>
    <col min="5373" max="5373" width="22.5703125" style="20" customWidth="1"/>
    <col min="5374" max="5374" width="5.140625" style="20" customWidth="1"/>
    <col min="5375" max="5375" width="4.42578125" style="20" customWidth="1"/>
    <col min="5376" max="5376" width="5.5703125" style="20" customWidth="1"/>
    <col min="5377" max="5377" width="1.7109375" style="20" customWidth="1"/>
    <col min="5378" max="5378" width="4.140625" style="20" bestFit="1" customWidth="1"/>
    <col min="5379" max="5379" width="4.42578125" style="20" customWidth="1"/>
    <col min="5380" max="5380" width="5.28515625" style="20" customWidth="1"/>
    <col min="5381" max="5381" width="1.7109375" style="20" customWidth="1"/>
    <col min="5382" max="5382" width="5.42578125" style="20" bestFit="1" customWidth="1"/>
    <col min="5383" max="5383" width="4.42578125" style="20" customWidth="1"/>
    <col min="5384" max="5384" width="5.42578125" style="20" customWidth="1"/>
    <col min="5385" max="5385" width="1.7109375" style="20" customWidth="1"/>
    <col min="5386" max="5387" width="5" style="20" customWidth="1"/>
    <col min="5388" max="5388" width="5.42578125" style="20" customWidth="1"/>
    <col min="5389" max="5628" width="11.42578125" style="20"/>
    <col min="5629" max="5629" width="22.5703125" style="20" customWidth="1"/>
    <col min="5630" max="5630" width="5.140625" style="20" customWidth="1"/>
    <col min="5631" max="5631" width="4.42578125" style="20" customWidth="1"/>
    <col min="5632" max="5632" width="5.5703125" style="20" customWidth="1"/>
    <col min="5633" max="5633" width="1.7109375" style="20" customWidth="1"/>
    <col min="5634" max="5634" width="4.140625" style="20" bestFit="1" customWidth="1"/>
    <col min="5635" max="5635" width="4.42578125" style="20" customWidth="1"/>
    <col min="5636" max="5636" width="5.28515625" style="20" customWidth="1"/>
    <col min="5637" max="5637" width="1.7109375" style="20" customWidth="1"/>
    <col min="5638" max="5638" width="5.42578125" style="20" bestFit="1" customWidth="1"/>
    <col min="5639" max="5639" width="4.42578125" style="20" customWidth="1"/>
    <col min="5640" max="5640" width="5.42578125" style="20" customWidth="1"/>
    <col min="5641" max="5641" width="1.7109375" style="20" customWidth="1"/>
    <col min="5642" max="5643" width="5" style="20" customWidth="1"/>
    <col min="5644" max="5644" width="5.42578125" style="20" customWidth="1"/>
    <col min="5645" max="5884" width="11.42578125" style="20"/>
    <col min="5885" max="5885" width="22.5703125" style="20" customWidth="1"/>
    <col min="5886" max="5886" width="5.140625" style="20" customWidth="1"/>
    <col min="5887" max="5887" width="4.42578125" style="20" customWidth="1"/>
    <col min="5888" max="5888" width="5.5703125" style="20" customWidth="1"/>
    <col min="5889" max="5889" width="1.7109375" style="20" customWidth="1"/>
    <col min="5890" max="5890" width="4.140625" style="20" bestFit="1" customWidth="1"/>
    <col min="5891" max="5891" width="4.42578125" style="20" customWidth="1"/>
    <col min="5892" max="5892" width="5.28515625" style="20" customWidth="1"/>
    <col min="5893" max="5893" width="1.7109375" style="20" customWidth="1"/>
    <col min="5894" max="5894" width="5.42578125" style="20" bestFit="1" customWidth="1"/>
    <col min="5895" max="5895" width="4.42578125" style="20" customWidth="1"/>
    <col min="5896" max="5896" width="5.42578125" style="20" customWidth="1"/>
    <col min="5897" max="5897" width="1.7109375" style="20" customWidth="1"/>
    <col min="5898" max="5899" width="5" style="20" customWidth="1"/>
    <col min="5900" max="5900" width="5.42578125" style="20" customWidth="1"/>
    <col min="5901" max="6140" width="11.42578125" style="20"/>
    <col min="6141" max="6141" width="22.5703125" style="20" customWidth="1"/>
    <col min="6142" max="6142" width="5.140625" style="20" customWidth="1"/>
    <col min="6143" max="6143" width="4.42578125" style="20" customWidth="1"/>
    <col min="6144" max="6144" width="5.5703125" style="20" customWidth="1"/>
    <col min="6145" max="6145" width="1.7109375" style="20" customWidth="1"/>
    <col min="6146" max="6146" width="4.140625" style="20" bestFit="1" customWidth="1"/>
    <col min="6147" max="6147" width="4.42578125" style="20" customWidth="1"/>
    <col min="6148" max="6148" width="5.28515625" style="20" customWidth="1"/>
    <col min="6149" max="6149" width="1.7109375" style="20" customWidth="1"/>
    <col min="6150" max="6150" width="5.42578125" style="20" bestFit="1" customWidth="1"/>
    <col min="6151" max="6151" width="4.42578125" style="20" customWidth="1"/>
    <col min="6152" max="6152" width="5.42578125" style="20" customWidth="1"/>
    <col min="6153" max="6153" width="1.7109375" style="20" customWidth="1"/>
    <col min="6154" max="6155" width="5" style="20" customWidth="1"/>
    <col min="6156" max="6156" width="5.42578125" style="20" customWidth="1"/>
    <col min="6157" max="6396" width="11.42578125" style="20"/>
    <col min="6397" max="6397" width="22.5703125" style="20" customWidth="1"/>
    <col min="6398" max="6398" width="5.140625" style="20" customWidth="1"/>
    <col min="6399" max="6399" width="4.42578125" style="20" customWidth="1"/>
    <col min="6400" max="6400" width="5.5703125" style="20" customWidth="1"/>
    <col min="6401" max="6401" width="1.7109375" style="20" customWidth="1"/>
    <col min="6402" max="6402" width="4.140625" style="20" bestFit="1" customWidth="1"/>
    <col min="6403" max="6403" width="4.42578125" style="20" customWidth="1"/>
    <col min="6404" max="6404" width="5.28515625" style="20" customWidth="1"/>
    <col min="6405" max="6405" width="1.7109375" style="20" customWidth="1"/>
    <col min="6406" max="6406" width="5.42578125" style="20" bestFit="1" customWidth="1"/>
    <col min="6407" max="6407" width="4.42578125" style="20" customWidth="1"/>
    <col min="6408" max="6408" width="5.42578125" style="20" customWidth="1"/>
    <col min="6409" max="6409" width="1.7109375" style="20" customWidth="1"/>
    <col min="6410" max="6411" width="5" style="20" customWidth="1"/>
    <col min="6412" max="6412" width="5.42578125" style="20" customWidth="1"/>
    <col min="6413" max="6652" width="11.42578125" style="20"/>
    <col min="6653" max="6653" width="22.5703125" style="20" customWidth="1"/>
    <col min="6654" max="6654" width="5.140625" style="20" customWidth="1"/>
    <col min="6655" max="6655" width="4.42578125" style="20" customWidth="1"/>
    <col min="6656" max="6656" width="5.5703125" style="20" customWidth="1"/>
    <col min="6657" max="6657" width="1.7109375" style="20" customWidth="1"/>
    <col min="6658" max="6658" width="4.140625" style="20" bestFit="1" customWidth="1"/>
    <col min="6659" max="6659" width="4.42578125" style="20" customWidth="1"/>
    <col min="6660" max="6660" width="5.28515625" style="20" customWidth="1"/>
    <col min="6661" max="6661" width="1.7109375" style="20" customWidth="1"/>
    <col min="6662" max="6662" width="5.42578125" style="20" bestFit="1" customWidth="1"/>
    <col min="6663" max="6663" width="4.42578125" style="20" customWidth="1"/>
    <col min="6664" max="6664" width="5.42578125" style="20" customWidth="1"/>
    <col min="6665" max="6665" width="1.7109375" style="20" customWidth="1"/>
    <col min="6666" max="6667" width="5" style="20" customWidth="1"/>
    <col min="6668" max="6668" width="5.42578125" style="20" customWidth="1"/>
    <col min="6669" max="6908" width="11.42578125" style="20"/>
    <col min="6909" max="6909" width="22.5703125" style="20" customWidth="1"/>
    <col min="6910" max="6910" width="5.140625" style="20" customWidth="1"/>
    <col min="6911" max="6911" width="4.42578125" style="20" customWidth="1"/>
    <col min="6912" max="6912" width="5.5703125" style="20" customWidth="1"/>
    <col min="6913" max="6913" width="1.7109375" style="20" customWidth="1"/>
    <col min="6914" max="6914" width="4.140625" style="20" bestFit="1" customWidth="1"/>
    <col min="6915" max="6915" width="4.42578125" style="20" customWidth="1"/>
    <col min="6916" max="6916" width="5.28515625" style="20" customWidth="1"/>
    <col min="6917" max="6917" width="1.7109375" style="20" customWidth="1"/>
    <col min="6918" max="6918" width="5.42578125" style="20" bestFit="1" customWidth="1"/>
    <col min="6919" max="6919" width="4.42578125" style="20" customWidth="1"/>
    <col min="6920" max="6920" width="5.42578125" style="20" customWidth="1"/>
    <col min="6921" max="6921" width="1.7109375" style="20" customWidth="1"/>
    <col min="6922" max="6923" width="5" style="20" customWidth="1"/>
    <col min="6924" max="6924" width="5.42578125" style="20" customWidth="1"/>
    <col min="6925" max="7164" width="11.42578125" style="20"/>
    <col min="7165" max="7165" width="22.5703125" style="20" customWidth="1"/>
    <col min="7166" max="7166" width="5.140625" style="20" customWidth="1"/>
    <col min="7167" max="7167" width="4.42578125" style="20" customWidth="1"/>
    <col min="7168" max="7168" width="5.5703125" style="20" customWidth="1"/>
    <col min="7169" max="7169" width="1.7109375" style="20" customWidth="1"/>
    <col min="7170" max="7170" width="4.140625" style="20" bestFit="1" customWidth="1"/>
    <col min="7171" max="7171" width="4.42578125" style="20" customWidth="1"/>
    <col min="7172" max="7172" width="5.28515625" style="20" customWidth="1"/>
    <col min="7173" max="7173" width="1.7109375" style="20" customWidth="1"/>
    <col min="7174" max="7174" width="5.42578125" style="20" bestFit="1" customWidth="1"/>
    <col min="7175" max="7175" width="4.42578125" style="20" customWidth="1"/>
    <col min="7176" max="7176" width="5.42578125" style="20" customWidth="1"/>
    <col min="7177" max="7177" width="1.7109375" style="20" customWidth="1"/>
    <col min="7178" max="7179" width="5" style="20" customWidth="1"/>
    <col min="7180" max="7180" width="5.42578125" style="20" customWidth="1"/>
    <col min="7181" max="7420" width="11.42578125" style="20"/>
    <col min="7421" max="7421" width="22.5703125" style="20" customWidth="1"/>
    <col min="7422" max="7422" width="5.140625" style="20" customWidth="1"/>
    <col min="7423" max="7423" width="4.42578125" style="20" customWidth="1"/>
    <col min="7424" max="7424" width="5.5703125" style="20" customWidth="1"/>
    <col min="7425" max="7425" width="1.7109375" style="20" customWidth="1"/>
    <col min="7426" max="7426" width="4.140625" style="20" bestFit="1" customWidth="1"/>
    <col min="7427" max="7427" width="4.42578125" style="20" customWidth="1"/>
    <col min="7428" max="7428" width="5.28515625" style="20" customWidth="1"/>
    <col min="7429" max="7429" width="1.7109375" style="20" customWidth="1"/>
    <col min="7430" max="7430" width="5.42578125" style="20" bestFit="1" customWidth="1"/>
    <col min="7431" max="7431" width="4.42578125" style="20" customWidth="1"/>
    <col min="7432" max="7432" width="5.42578125" style="20" customWidth="1"/>
    <col min="7433" max="7433" width="1.7109375" style="20" customWidth="1"/>
    <col min="7434" max="7435" width="5" style="20" customWidth="1"/>
    <col min="7436" max="7436" width="5.42578125" style="20" customWidth="1"/>
    <col min="7437" max="7676" width="11.42578125" style="20"/>
    <col min="7677" max="7677" width="22.5703125" style="20" customWidth="1"/>
    <col min="7678" max="7678" width="5.140625" style="20" customWidth="1"/>
    <col min="7679" max="7679" width="4.42578125" style="20" customWidth="1"/>
    <col min="7680" max="7680" width="5.5703125" style="20" customWidth="1"/>
    <col min="7681" max="7681" width="1.7109375" style="20" customWidth="1"/>
    <col min="7682" max="7682" width="4.140625" style="20" bestFit="1" customWidth="1"/>
    <col min="7683" max="7683" width="4.42578125" style="20" customWidth="1"/>
    <col min="7684" max="7684" width="5.28515625" style="20" customWidth="1"/>
    <col min="7685" max="7685" width="1.7109375" style="20" customWidth="1"/>
    <col min="7686" max="7686" width="5.42578125" style="20" bestFit="1" customWidth="1"/>
    <col min="7687" max="7687" width="4.42578125" style="20" customWidth="1"/>
    <col min="7688" max="7688" width="5.42578125" style="20" customWidth="1"/>
    <col min="7689" max="7689" width="1.7109375" style="20" customWidth="1"/>
    <col min="7690" max="7691" width="5" style="20" customWidth="1"/>
    <col min="7692" max="7692" width="5.42578125" style="20" customWidth="1"/>
    <col min="7693" max="7932" width="11.42578125" style="20"/>
    <col min="7933" max="7933" width="22.5703125" style="20" customWidth="1"/>
    <col min="7934" max="7934" width="5.140625" style="20" customWidth="1"/>
    <col min="7935" max="7935" width="4.42578125" style="20" customWidth="1"/>
    <col min="7936" max="7936" width="5.5703125" style="20" customWidth="1"/>
    <col min="7937" max="7937" width="1.7109375" style="20" customWidth="1"/>
    <col min="7938" max="7938" width="4.140625" style="20" bestFit="1" customWidth="1"/>
    <col min="7939" max="7939" width="4.42578125" style="20" customWidth="1"/>
    <col min="7940" max="7940" width="5.28515625" style="20" customWidth="1"/>
    <col min="7941" max="7941" width="1.7109375" style="20" customWidth="1"/>
    <col min="7942" max="7942" width="5.42578125" style="20" bestFit="1" customWidth="1"/>
    <col min="7943" max="7943" width="4.42578125" style="20" customWidth="1"/>
    <col min="7944" max="7944" width="5.42578125" style="20" customWidth="1"/>
    <col min="7945" max="7945" width="1.7109375" style="20" customWidth="1"/>
    <col min="7946" max="7947" width="5" style="20" customWidth="1"/>
    <col min="7948" max="7948" width="5.42578125" style="20" customWidth="1"/>
    <col min="7949" max="8188" width="11.42578125" style="20"/>
    <col min="8189" max="8189" width="22.5703125" style="20" customWidth="1"/>
    <col min="8190" max="8190" width="5.140625" style="20" customWidth="1"/>
    <col min="8191" max="8191" width="4.42578125" style="20" customWidth="1"/>
    <col min="8192" max="8192" width="5.5703125" style="20" customWidth="1"/>
    <col min="8193" max="8193" width="1.7109375" style="20" customWidth="1"/>
    <col min="8194" max="8194" width="4.140625" style="20" bestFit="1" customWidth="1"/>
    <col min="8195" max="8195" width="4.42578125" style="20" customWidth="1"/>
    <col min="8196" max="8196" width="5.28515625" style="20" customWidth="1"/>
    <col min="8197" max="8197" width="1.7109375" style="20" customWidth="1"/>
    <col min="8198" max="8198" width="5.42578125" style="20" bestFit="1" customWidth="1"/>
    <col min="8199" max="8199" width="4.42578125" style="20" customWidth="1"/>
    <col min="8200" max="8200" width="5.42578125" style="20" customWidth="1"/>
    <col min="8201" max="8201" width="1.7109375" style="20" customWidth="1"/>
    <col min="8202" max="8203" width="5" style="20" customWidth="1"/>
    <col min="8204" max="8204" width="5.42578125" style="20" customWidth="1"/>
    <col min="8205" max="8444" width="11.42578125" style="20"/>
    <col min="8445" max="8445" width="22.5703125" style="20" customWidth="1"/>
    <col min="8446" max="8446" width="5.140625" style="20" customWidth="1"/>
    <col min="8447" max="8447" width="4.42578125" style="20" customWidth="1"/>
    <col min="8448" max="8448" width="5.5703125" style="20" customWidth="1"/>
    <col min="8449" max="8449" width="1.7109375" style="20" customWidth="1"/>
    <col min="8450" max="8450" width="4.140625" style="20" bestFit="1" customWidth="1"/>
    <col min="8451" max="8451" width="4.42578125" style="20" customWidth="1"/>
    <col min="8452" max="8452" width="5.28515625" style="20" customWidth="1"/>
    <col min="8453" max="8453" width="1.7109375" style="20" customWidth="1"/>
    <col min="8454" max="8454" width="5.42578125" style="20" bestFit="1" customWidth="1"/>
    <col min="8455" max="8455" width="4.42578125" style="20" customWidth="1"/>
    <col min="8456" max="8456" width="5.42578125" style="20" customWidth="1"/>
    <col min="8457" max="8457" width="1.7109375" style="20" customWidth="1"/>
    <col min="8458" max="8459" width="5" style="20" customWidth="1"/>
    <col min="8460" max="8460" width="5.42578125" style="20" customWidth="1"/>
    <col min="8461" max="8700" width="11.42578125" style="20"/>
    <col min="8701" max="8701" width="22.5703125" style="20" customWidth="1"/>
    <col min="8702" max="8702" width="5.140625" style="20" customWidth="1"/>
    <col min="8703" max="8703" width="4.42578125" style="20" customWidth="1"/>
    <col min="8704" max="8704" width="5.5703125" style="20" customWidth="1"/>
    <col min="8705" max="8705" width="1.7109375" style="20" customWidth="1"/>
    <col min="8706" max="8706" width="4.140625" style="20" bestFit="1" customWidth="1"/>
    <col min="8707" max="8707" width="4.42578125" style="20" customWidth="1"/>
    <col min="8708" max="8708" width="5.28515625" style="20" customWidth="1"/>
    <col min="8709" max="8709" width="1.7109375" style="20" customWidth="1"/>
    <col min="8710" max="8710" width="5.42578125" style="20" bestFit="1" customWidth="1"/>
    <col min="8711" max="8711" width="4.42578125" style="20" customWidth="1"/>
    <col min="8712" max="8712" width="5.42578125" style="20" customWidth="1"/>
    <col min="8713" max="8713" width="1.7109375" style="20" customWidth="1"/>
    <col min="8714" max="8715" width="5" style="20" customWidth="1"/>
    <col min="8716" max="8716" width="5.42578125" style="20" customWidth="1"/>
    <col min="8717" max="8956" width="11.42578125" style="20"/>
    <col min="8957" max="8957" width="22.5703125" style="20" customWidth="1"/>
    <col min="8958" max="8958" width="5.140625" style="20" customWidth="1"/>
    <col min="8959" max="8959" width="4.42578125" style="20" customWidth="1"/>
    <col min="8960" max="8960" width="5.5703125" style="20" customWidth="1"/>
    <col min="8961" max="8961" width="1.7109375" style="20" customWidth="1"/>
    <col min="8962" max="8962" width="4.140625" style="20" bestFit="1" customWidth="1"/>
    <col min="8963" max="8963" width="4.42578125" style="20" customWidth="1"/>
    <col min="8964" max="8964" width="5.28515625" style="20" customWidth="1"/>
    <col min="8965" max="8965" width="1.7109375" style="20" customWidth="1"/>
    <col min="8966" max="8966" width="5.42578125" style="20" bestFit="1" customWidth="1"/>
    <col min="8967" max="8967" width="4.42578125" style="20" customWidth="1"/>
    <col min="8968" max="8968" width="5.42578125" style="20" customWidth="1"/>
    <col min="8969" max="8969" width="1.7109375" style="20" customWidth="1"/>
    <col min="8970" max="8971" width="5" style="20" customWidth="1"/>
    <col min="8972" max="8972" width="5.42578125" style="20" customWidth="1"/>
    <col min="8973" max="9212" width="11.42578125" style="20"/>
    <col min="9213" max="9213" width="22.5703125" style="20" customWidth="1"/>
    <col min="9214" max="9214" width="5.140625" style="20" customWidth="1"/>
    <col min="9215" max="9215" width="4.42578125" style="20" customWidth="1"/>
    <col min="9216" max="9216" width="5.5703125" style="20" customWidth="1"/>
    <col min="9217" max="9217" width="1.7109375" style="20" customWidth="1"/>
    <col min="9218" max="9218" width="4.140625" style="20" bestFit="1" customWidth="1"/>
    <col min="9219" max="9219" width="4.42578125" style="20" customWidth="1"/>
    <col min="9220" max="9220" width="5.28515625" style="20" customWidth="1"/>
    <col min="9221" max="9221" width="1.7109375" style="20" customWidth="1"/>
    <col min="9222" max="9222" width="5.42578125" style="20" bestFit="1" customWidth="1"/>
    <col min="9223" max="9223" width="4.42578125" style="20" customWidth="1"/>
    <col min="9224" max="9224" width="5.42578125" style="20" customWidth="1"/>
    <col min="9225" max="9225" width="1.7109375" style="20" customWidth="1"/>
    <col min="9226" max="9227" width="5" style="20" customWidth="1"/>
    <col min="9228" max="9228" width="5.42578125" style="20" customWidth="1"/>
    <col min="9229" max="9468" width="11.42578125" style="20"/>
    <col min="9469" max="9469" width="22.5703125" style="20" customWidth="1"/>
    <col min="9470" max="9470" width="5.140625" style="20" customWidth="1"/>
    <col min="9471" max="9471" width="4.42578125" style="20" customWidth="1"/>
    <col min="9472" max="9472" width="5.5703125" style="20" customWidth="1"/>
    <col min="9473" max="9473" width="1.7109375" style="20" customWidth="1"/>
    <col min="9474" max="9474" width="4.140625" style="20" bestFit="1" customWidth="1"/>
    <col min="9475" max="9475" width="4.42578125" style="20" customWidth="1"/>
    <col min="9476" max="9476" width="5.28515625" style="20" customWidth="1"/>
    <col min="9477" max="9477" width="1.7109375" style="20" customWidth="1"/>
    <col min="9478" max="9478" width="5.42578125" style="20" bestFit="1" customWidth="1"/>
    <col min="9479" max="9479" width="4.42578125" style="20" customWidth="1"/>
    <col min="9480" max="9480" width="5.42578125" style="20" customWidth="1"/>
    <col min="9481" max="9481" width="1.7109375" style="20" customWidth="1"/>
    <col min="9482" max="9483" width="5" style="20" customWidth="1"/>
    <col min="9484" max="9484" width="5.42578125" style="20" customWidth="1"/>
    <col min="9485" max="9724" width="11.42578125" style="20"/>
    <col min="9725" max="9725" width="22.5703125" style="20" customWidth="1"/>
    <col min="9726" max="9726" width="5.140625" style="20" customWidth="1"/>
    <col min="9727" max="9727" width="4.42578125" style="20" customWidth="1"/>
    <col min="9728" max="9728" width="5.5703125" style="20" customWidth="1"/>
    <col min="9729" max="9729" width="1.7109375" style="20" customWidth="1"/>
    <col min="9730" max="9730" width="4.140625" style="20" bestFit="1" customWidth="1"/>
    <col min="9731" max="9731" width="4.42578125" style="20" customWidth="1"/>
    <col min="9732" max="9732" width="5.28515625" style="20" customWidth="1"/>
    <col min="9733" max="9733" width="1.7109375" style="20" customWidth="1"/>
    <col min="9734" max="9734" width="5.42578125" style="20" bestFit="1" customWidth="1"/>
    <col min="9735" max="9735" width="4.42578125" style="20" customWidth="1"/>
    <col min="9736" max="9736" width="5.42578125" style="20" customWidth="1"/>
    <col min="9737" max="9737" width="1.7109375" style="20" customWidth="1"/>
    <col min="9738" max="9739" width="5" style="20" customWidth="1"/>
    <col min="9740" max="9740" width="5.42578125" style="20" customWidth="1"/>
    <col min="9741" max="9980" width="11.42578125" style="20"/>
    <col min="9981" max="9981" width="22.5703125" style="20" customWidth="1"/>
    <col min="9982" max="9982" width="5.140625" style="20" customWidth="1"/>
    <col min="9983" max="9983" width="4.42578125" style="20" customWidth="1"/>
    <col min="9984" max="9984" width="5.5703125" style="20" customWidth="1"/>
    <col min="9985" max="9985" width="1.7109375" style="20" customWidth="1"/>
    <col min="9986" max="9986" width="4.140625" style="20" bestFit="1" customWidth="1"/>
    <col min="9987" max="9987" width="4.42578125" style="20" customWidth="1"/>
    <col min="9988" max="9988" width="5.28515625" style="20" customWidth="1"/>
    <col min="9989" max="9989" width="1.7109375" style="20" customWidth="1"/>
    <col min="9990" max="9990" width="5.42578125" style="20" bestFit="1" customWidth="1"/>
    <col min="9991" max="9991" width="4.42578125" style="20" customWidth="1"/>
    <col min="9992" max="9992" width="5.42578125" style="20" customWidth="1"/>
    <col min="9993" max="9993" width="1.7109375" style="20" customWidth="1"/>
    <col min="9994" max="9995" width="5" style="20" customWidth="1"/>
    <col min="9996" max="9996" width="5.42578125" style="20" customWidth="1"/>
    <col min="9997" max="10236" width="11.42578125" style="20"/>
    <col min="10237" max="10237" width="22.5703125" style="20" customWidth="1"/>
    <col min="10238" max="10238" width="5.140625" style="20" customWidth="1"/>
    <col min="10239" max="10239" width="4.42578125" style="20" customWidth="1"/>
    <col min="10240" max="10240" width="5.5703125" style="20" customWidth="1"/>
    <col min="10241" max="10241" width="1.7109375" style="20" customWidth="1"/>
    <col min="10242" max="10242" width="4.140625" style="20" bestFit="1" customWidth="1"/>
    <col min="10243" max="10243" width="4.42578125" style="20" customWidth="1"/>
    <col min="10244" max="10244" width="5.28515625" style="20" customWidth="1"/>
    <col min="10245" max="10245" width="1.7109375" style="20" customWidth="1"/>
    <col min="10246" max="10246" width="5.42578125" style="20" bestFit="1" customWidth="1"/>
    <col min="10247" max="10247" width="4.42578125" style="20" customWidth="1"/>
    <col min="10248" max="10248" width="5.42578125" style="20" customWidth="1"/>
    <col min="10249" max="10249" width="1.7109375" style="20" customWidth="1"/>
    <col min="10250" max="10251" width="5" style="20" customWidth="1"/>
    <col min="10252" max="10252" width="5.42578125" style="20" customWidth="1"/>
    <col min="10253" max="10492" width="11.42578125" style="20"/>
    <col min="10493" max="10493" width="22.5703125" style="20" customWidth="1"/>
    <col min="10494" max="10494" width="5.140625" style="20" customWidth="1"/>
    <col min="10495" max="10495" width="4.42578125" style="20" customWidth="1"/>
    <col min="10496" max="10496" width="5.5703125" style="20" customWidth="1"/>
    <col min="10497" max="10497" width="1.7109375" style="20" customWidth="1"/>
    <col min="10498" max="10498" width="4.140625" style="20" bestFit="1" customWidth="1"/>
    <col min="10499" max="10499" width="4.42578125" style="20" customWidth="1"/>
    <col min="10500" max="10500" width="5.28515625" style="20" customWidth="1"/>
    <col min="10501" max="10501" width="1.7109375" style="20" customWidth="1"/>
    <col min="10502" max="10502" width="5.42578125" style="20" bestFit="1" customWidth="1"/>
    <col min="10503" max="10503" width="4.42578125" style="20" customWidth="1"/>
    <col min="10504" max="10504" width="5.42578125" style="20" customWidth="1"/>
    <col min="10505" max="10505" width="1.7109375" style="20" customWidth="1"/>
    <col min="10506" max="10507" width="5" style="20" customWidth="1"/>
    <col min="10508" max="10508" width="5.42578125" style="20" customWidth="1"/>
    <col min="10509" max="10748" width="11.42578125" style="20"/>
    <col min="10749" max="10749" width="22.5703125" style="20" customWidth="1"/>
    <col min="10750" max="10750" width="5.140625" style="20" customWidth="1"/>
    <col min="10751" max="10751" width="4.42578125" style="20" customWidth="1"/>
    <col min="10752" max="10752" width="5.5703125" style="20" customWidth="1"/>
    <col min="10753" max="10753" width="1.7109375" style="20" customWidth="1"/>
    <col min="10754" max="10754" width="4.140625" style="20" bestFit="1" customWidth="1"/>
    <col min="10755" max="10755" width="4.42578125" style="20" customWidth="1"/>
    <col min="10756" max="10756" width="5.28515625" style="20" customWidth="1"/>
    <col min="10757" max="10757" width="1.7109375" style="20" customWidth="1"/>
    <col min="10758" max="10758" width="5.42578125" style="20" bestFit="1" customWidth="1"/>
    <col min="10759" max="10759" width="4.42578125" style="20" customWidth="1"/>
    <col min="10760" max="10760" width="5.42578125" style="20" customWidth="1"/>
    <col min="10761" max="10761" width="1.7109375" style="20" customWidth="1"/>
    <col min="10762" max="10763" width="5" style="20" customWidth="1"/>
    <col min="10764" max="10764" width="5.42578125" style="20" customWidth="1"/>
    <col min="10765" max="11004" width="11.42578125" style="20"/>
    <col min="11005" max="11005" width="22.5703125" style="20" customWidth="1"/>
    <col min="11006" max="11006" width="5.140625" style="20" customWidth="1"/>
    <col min="11007" max="11007" width="4.42578125" style="20" customWidth="1"/>
    <col min="11008" max="11008" width="5.5703125" style="20" customWidth="1"/>
    <col min="11009" max="11009" width="1.7109375" style="20" customWidth="1"/>
    <col min="11010" max="11010" width="4.140625" style="20" bestFit="1" customWidth="1"/>
    <col min="11011" max="11011" width="4.42578125" style="20" customWidth="1"/>
    <col min="11012" max="11012" width="5.28515625" style="20" customWidth="1"/>
    <col min="11013" max="11013" width="1.7109375" style="20" customWidth="1"/>
    <col min="11014" max="11014" width="5.42578125" style="20" bestFit="1" customWidth="1"/>
    <col min="11015" max="11015" width="4.42578125" style="20" customWidth="1"/>
    <col min="11016" max="11016" width="5.42578125" style="20" customWidth="1"/>
    <col min="11017" max="11017" width="1.7109375" style="20" customWidth="1"/>
    <col min="11018" max="11019" width="5" style="20" customWidth="1"/>
    <col min="11020" max="11020" width="5.42578125" style="20" customWidth="1"/>
    <col min="11021" max="11260" width="11.42578125" style="20"/>
    <col min="11261" max="11261" width="22.5703125" style="20" customWidth="1"/>
    <col min="11262" max="11262" width="5.140625" style="20" customWidth="1"/>
    <col min="11263" max="11263" width="4.42578125" style="20" customWidth="1"/>
    <col min="11264" max="11264" width="5.5703125" style="20" customWidth="1"/>
    <col min="11265" max="11265" width="1.7109375" style="20" customWidth="1"/>
    <col min="11266" max="11266" width="4.140625" style="20" bestFit="1" customWidth="1"/>
    <col min="11267" max="11267" width="4.42578125" style="20" customWidth="1"/>
    <col min="11268" max="11268" width="5.28515625" style="20" customWidth="1"/>
    <col min="11269" max="11269" width="1.7109375" style="20" customWidth="1"/>
    <col min="11270" max="11270" width="5.42578125" style="20" bestFit="1" customWidth="1"/>
    <col min="11271" max="11271" width="4.42578125" style="20" customWidth="1"/>
    <col min="11272" max="11272" width="5.42578125" style="20" customWidth="1"/>
    <col min="11273" max="11273" width="1.7109375" style="20" customWidth="1"/>
    <col min="11274" max="11275" width="5" style="20" customWidth="1"/>
    <col min="11276" max="11276" width="5.42578125" style="20" customWidth="1"/>
    <col min="11277" max="11516" width="11.42578125" style="20"/>
    <col min="11517" max="11517" width="22.5703125" style="20" customWidth="1"/>
    <col min="11518" max="11518" width="5.140625" style="20" customWidth="1"/>
    <col min="11519" max="11519" width="4.42578125" style="20" customWidth="1"/>
    <col min="11520" max="11520" width="5.5703125" style="20" customWidth="1"/>
    <col min="11521" max="11521" width="1.7109375" style="20" customWidth="1"/>
    <col min="11522" max="11522" width="4.140625" style="20" bestFit="1" customWidth="1"/>
    <col min="11523" max="11523" width="4.42578125" style="20" customWidth="1"/>
    <col min="11524" max="11524" width="5.28515625" style="20" customWidth="1"/>
    <col min="11525" max="11525" width="1.7109375" style="20" customWidth="1"/>
    <col min="11526" max="11526" width="5.42578125" style="20" bestFit="1" customWidth="1"/>
    <col min="11527" max="11527" width="4.42578125" style="20" customWidth="1"/>
    <col min="11528" max="11528" width="5.42578125" style="20" customWidth="1"/>
    <col min="11529" max="11529" width="1.7109375" style="20" customWidth="1"/>
    <col min="11530" max="11531" width="5" style="20" customWidth="1"/>
    <col min="11532" max="11532" width="5.42578125" style="20" customWidth="1"/>
    <col min="11533" max="11772" width="11.42578125" style="20"/>
    <col min="11773" max="11773" width="22.5703125" style="20" customWidth="1"/>
    <col min="11774" max="11774" width="5.140625" style="20" customWidth="1"/>
    <col min="11775" max="11775" width="4.42578125" style="20" customWidth="1"/>
    <col min="11776" max="11776" width="5.5703125" style="20" customWidth="1"/>
    <col min="11777" max="11777" width="1.7109375" style="20" customWidth="1"/>
    <col min="11778" max="11778" width="4.140625" style="20" bestFit="1" customWidth="1"/>
    <col min="11779" max="11779" width="4.42578125" style="20" customWidth="1"/>
    <col min="11780" max="11780" width="5.28515625" style="20" customWidth="1"/>
    <col min="11781" max="11781" width="1.7109375" style="20" customWidth="1"/>
    <col min="11782" max="11782" width="5.42578125" style="20" bestFit="1" customWidth="1"/>
    <col min="11783" max="11783" width="4.42578125" style="20" customWidth="1"/>
    <col min="11784" max="11784" width="5.42578125" style="20" customWidth="1"/>
    <col min="11785" max="11785" width="1.7109375" style="20" customWidth="1"/>
    <col min="11786" max="11787" width="5" style="20" customWidth="1"/>
    <col min="11788" max="11788" width="5.42578125" style="20" customWidth="1"/>
    <col min="11789" max="12028" width="11.42578125" style="20"/>
    <col min="12029" max="12029" width="22.5703125" style="20" customWidth="1"/>
    <col min="12030" max="12030" width="5.140625" style="20" customWidth="1"/>
    <col min="12031" max="12031" width="4.42578125" style="20" customWidth="1"/>
    <col min="12032" max="12032" width="5.5703125" style="20" customWidth="1"/>
    <col min="12033" max="12033" width="1.7109375" style="20" customWidth="1"/>
    <col min="12034" max="12034" width="4.140625" style="20" bestFit="1" customWidth="1"/>
    <col min="12035" max="12035" width="4.42578125" style="20" customWidth="1"/>
    <col min="12036" max="12036" width="5.28515625" style="20" customWidth="1"/>
    <col min="12037" max="12037" width="1.7109375" style="20" customWidth="1"/>
    <col min="12038" max="12038" width="5.42578125" style="20" bestFit="1" customWidth="1"/>
    <col min="12039" max="12039" width="4.42578125" style="20" customWidth="1"/>
    <col min="12040" max="12040" width="5.42578125" style="20" customWidth="1"/>
    <col min="12041" max="12041" width="1.7109375" style="20" customWidth="1"/>
    <col min="12042" max="12043" width="5" style="20" customWidth="1"/>
    <col min="12044" max="12044" width="5.42578125" style="20" customWidth="1"/>
    <col min="12045" max="12284" width="11.42578125" style="20"/>
    <col min="12285" max="12285" width="22.5703125" style="20" customWidth="1"/>
    <col min="12286" max="12286" width="5.140625" style="20" customWidth="1"/>
    <col min="12287" max="12287" width="4.42578125" style="20" customWidth="1"/>
    <col min="12288" max="12288" width="5.5703125" style="20" customWidth="1"/>
    <col min="12289" max="12289" width="1.7109375" style="20" customWidth="1"/>
    <col min="12290" max="12290" width="4.140625" style="20" bestFit="1" customWidth="1"/>
    <col min="12291" max="12291" width="4.42578125" style="20" customWidth="1"/>
    <col min="12292" max="12292" width="5.28515625" style="20" customWidth="1"/>
    <col min="12293" max="12293" width="1.7109375" style="20" customWidth="1"/>
    <col min="12294" max="12294" width="5.42578125" style="20" bestFit="1" customWidth="1"/>
    <col min="12295" max="12295" width="4.42578125" style="20" customWidth="1"/>
    <col min="12296" max="12296" width="5.42578125" style="20" customWidth="1"/>
    <col min="12297" max="12297" width="1.7109375" style="20" customWidth="1"/>
    <col min="12298" max="12299" width="5" style="20" customWidth="1"/>
    <col min="12300" max="12300" width="5.42578125" style="20" customWidth="1"/>
    <col min="12301" max="12540" width="11.42578125" style="20"/>
    <col min="12541" max="12541" width="22.5703125" style="20" customWidth="1"/>
    <col min="12542" max="12542" width="5.140625" style="20" customWidth="1"/>
    <col min="12543" max="12543" width="4.42578125" style="20" customWidth="1"/>
    <col min="12544" max="12544" width="5.5703125" style="20" customWidth="1"/>
    <col min="12545" max="12545" width="1.7109375" style="20" customWidth="1"/>
    <col min="12546" max="12546" width="4.140625" style="20" bestFit="1" customWidth="1"/>
    <col min="12547" max="12547" width="4.42578125" style="20" customWidth="1"/>
    <col min="12548" max="12548" width="5.28515625" style="20" customWidth="1"/>
    <col min="12549" max="12549" width="1.7109375" style="20" customWidth="1"/>
    <col min="12550" max="12550" width="5.42578125" style="20" bestFit="1" customWidth="1"/>
    <col min="12551" max="12551" width="4.42578125" style="20" customWidth="1"/>
    <col min="12552" max="12552" width="5.42578125" style="20" customWidth="1"/>
    <col min="12553" max="12553" width="1.7109375" style="20" customWidth="1"/>
    <col min="12554" max="12555" width="5" style="20" customWidth="1"/>
    <col min="12556" max="12556" width="5.42578125" style="20" customWidth="1"/>
    <col min="12557" max="12796" width="11.42578125" style="20"/>
    <col min="12797" max="12797" width="22.5703125" style="20" customWidth="1"/>
    <col min="12798" max="12798" width="5.140625" style="20" customWidth="1"/>
    <col min="12799" max="12799" width="4.42578125" style="20" customWidth="1"/>
    <col min="12800" max="12800" width="5.5703125" style="20" customWidth="1"/>
    <col min="12801" max="12801" width="1.7109375" style="20" customWidth="1"/>
    <col min="12802" max="12802" width="4.140625" style="20" bestFit="1" customWidth="1"/>
    <col min="12803" max="12803" width="4.42578125" style="20" customWidth="1"/>
    <col min="12804" max="12804" width="5.28515625" style="20" customWidth="1"/>
    <col min="12805" max="12805" width="1.7109375" style="20" customWidth="1"/>
    <col min="12806" max="12806" width="5.42578125" style="20" bestFit="1" customWidth="1"/>
    <col min="12807" max="12807" width="4.42578125" style="20" customWidth="1"/>
    <col min="12808" max="12808" width="5.42578125" style="20" customWidth="1"/>
    <col min="12809" max="12809" width="1.7109375" style="20" customWidth="1"/>
    <col min="12810" max="12811" width="5" style="20" customWidth="1"/>
    <col min="12812" max="12812" width="5.42578125" style="20" customWidth="1"/>
    <col min="12813" max="13052" width="11.42578125" style="20"/>
    <col min="13053" max="13053" width="22.5703125" style="20" customWidth="1"/>
    <col min="13054" max="13054" width="5.140625" style="20" customWidth="1"/>
    <col min="13055" max="13055" width="4.42578125" style="20" customWidth="1"/>
    <col min="13056" max="13056" width="5.5703125" style="20" customWidth="1"/>
    <col min="13057" max="13057" width="1.7109375" style="20" customWidth="1"/>
    <col min="13058" max="13058" width="4.140625" style="20" bestFit="1" customWidth="1"/>
    <col min="13059" max="13059" width="4.42578125" style="20" customWidth="1"/>
    <col min="13060" max="13060" width="5.28515625" style="20" customWidth="1"/>
    <col min="13061" max="13061" width="1.7109375" style="20" customWidth="1"/>
    <col min="13062" max="13062" width="5.42578125" style="20" bestFit="1" customWidth="1"/>
    <col min="13063" max="13063" width="4.42578125" style="20" customWidth="1"/>
    <col min="13064" max="13064" width="5.42578125" style="20" customWidth="1"/>
    <col min="13065" max="13065" width="1.7109375" style="20" customWidth="1"/>
    <col min="13066" max="13067" width="5" style="20" customWidth="1"/>
    <col min="13068" max="13068" width="5.42578125" style="20" customWidth="1"/>
    <col min="13069" max="13308" width="11.42578125" style="20"/>
    <col min="13309" max="13309" width="22.5703125" style="20" customWidth="1"/>
    <col min="13310" max="13310" width="5.140625" style="20" customWidth="1"/>
    <col min="13311" max="13311" width="4.42578125" style="20" customWidth="1"/>
    <col min="13312" max="13312" width="5.5703125" style="20" customWidth="1"/>
    <col min="13313" max="13313" width="1.7109375" style="20" customWidth="1"/>
    <col min="13314" max="13314" width="4.140625" style="20" bestFit="1" customWidth="1"/>
    <col min="13315" max="13315" width="4.42578125" style="20" customWidth="1"/>
    <col min="13316" max="13316" width="5.28515625" style="20" customWidth="1"/>
    <col min="13317" max="13317" width="1.7109375" style="20" customWidth="1"/>
    <col min="13318" max="13318" width="5.42578125" style="20" bestFit="1" customWidth="1"/>
    <col min="13319" max="13319" width="4.42578125" style="20" customWidth="1"/>
    <col min="13320" max="13320" width="5.42578125" style="20" customWidth="1"/>
    <col min="13321" max="13321" width="1.7109375" style="20" customWidth="1"/>
    <col min="13322" max="13323" width="5" style="20" customWidth="1"/>
    <col min="13324" max="13324" width="5.42578125" style="20" customWidth="1"/>
    <col min="13325" max="13564" width="11.42578125" style="20"/>
    <col min="13565" max="13565" width="22.5703125" style="20" customWidth="1"/>
    <col min="13566" max="13566" width="5.140625" style="20" customWidth="1"/>
    <col min="13567" max="13567" width="4.42578125" style="20" customWidth="1"/>
    <col min="13568" max="13568" width="5.5703125" style="20" customWidth="1"/>
    <col min="13569" max="13569" width="1.7109375" style="20" customWidth="1"/>
    <col min="13570" max="13570" width="4.140625" style="20" bestFit="1" customWidth="1"/>
    <col min="13571" max="13571" width="4.42578125" style="20" customWidth="1"/>
    <col min="13572" max="13572" width="5.28515625" style="20" customWidth="1"/>
    <col min="13573" max="13573" width="1.7109375" style="20" customWidth="1"/>
    <col min="13574" max="13574" width="5.42578125" style="20" bestFit="1" customWidth="1"/>
    <col min="13575" max="13575" width="4.42578125" style="20" customWidth="1"/>
    <col min="13576" max="13576" width="5.42578125" style="20" customWidth="1"/>
    <col min="13577" max="13577" width="1.7109375" style="20" customWidth="1"/>
    <col min="13578" max="13579" width="5" style="20" customWidth="1"/>
    <col min="13580" max="13580" width="5.42578125" style="20" customWidth="1"/>
    <col min="13581" max="13820" width="11.42578125" style="20"/>
    <col min="13821" max="13821" width="22.5703125" style="20" customWidth="1"/>
    <col min="13822" max="13822" width="5.140625" style="20" customWidth="1"/>
    <col min="13823" max="13823" width="4.42578125" style="20" customWidth="1"/>
    <col min="13824" max="13824" width="5.5703125" style="20" customWidth="1"/>
    <col min="13825" max="13825" width="1.7109375" style="20" customWidth="1"/>
    <col min="13826" max="13826" width="4.140625" style="20" bestFit="1" customWidth="1"/>
    <col min="13827" max="13827" width="4.42578125" style="20" customWidth="1"/>
    <col min="13828" max="13828" width="5.28515625" style="20" customWidth="1"/>
    <col min="13829" max="13829" width="1.7109375" style="20" customWidth="1"/>
    <col min="13830" max="13830" width="5.42578125" style="20" bestFit="1" customWidth="1"/>
    <col min="13831" max="13831" width="4.42578125" style="20" customWidth="1"/>
    <col min="13832" max="13832" width="5.42578125" style="20" customWidth="1"/>
    <col min="13833" max="13833" width="1.7109375" style="20" customWidth="1"/>
    <col min="13834" max="13835" width="5" style="20" customWidth="1"/>
    <col min="13836" max="13836" width="5.42578125" style="20" customWidth="1"/>
    <col min="13837" max="14076" width="11.42578125" style="20"/>
    <col min="14077" max="14077" width="22.5703125" style="20" customWidth="1"/>
    <col min="14078" max="14078" width="5.140625" style="20" customWidth="1"/>
    <col min="14079" max="14079" width="4.42578125" style="20" customWidth="1"/>
    <col min="14080" max="14080" width="5.5703125" style="20" customWidth="1"/>
    <col min="14081" max="14081" width="1.7109375" style="20" customWidth="1"/>
    <col min="14082" max="14082" width="4.140625" style="20" bestFit="1" customWidth="1"/>
    <col min="14083" max="14083" width="4.42578125" style="20" customWidth="1"/>
    <col min="14084" max="14084" width="5.28515625" style="20" customWidth="1"/>
    <col min="14085" max="14085" width="1.7109375" style="20" customWidth="1"/>
    <col min="14086" max="14086" width="5.42578125" style="20" bestFit="1" customWidth="1"/>
    <col min="14087" max="14087" width="4.42578125" style="20" customWidth="1"/>
    <col min="14088" max="14088" width="5.42578125" style="20" customWidth="1"/>
    <col min="14089" max="14089" width="1.7109375" style="20" customWidth="1"/>
    <col min="14090" max="14091" width="5" style="20" customWidth="1"/>
    <col min="14092" max="14092" width="5.42578125" style="20" customWidth="1"/>
    <col min="14093" max="14332" width="11.42578125" style="20"/>
    <col min="14333" max="14333" width="22.5703125" style="20" customWidth="1"/>
    <col min="14334" max="14334" width="5.140625" style="20" customWidth="1"/>
    <col min="14335" max="14335" width="4.42578125" style="20" customWidth="1"/>
    <col min="14336" max="14336" width="5.5703125" style="20" customWidth="1"/>
    <col min="14337" max="14337" width="1.7109375" style="20" customWidth="1"/>
    <col min="14338" max="14338" width="4.140625" style="20" bestFit="1" customWidth="1"/>
    <col min="14339" max="14339" width="4.42578125" style="20" customWidth="1"/>
    <col min="14340" max="14340" width="5.28515625" style="20" customWidth="1"/>
    <col min="14341" max="14341" width="1.7109375" style="20" customWidth="1"/>
    <col min="14342" max="14342" width="5.42578125" style="20" bestFit="1" customWidth="1"/>
    <col min="14343" max="14343" width="4.42578125" style="20" customWidth="1"/>
    <col min="14344" max="14344" width="5.42578125" style="20" customWidth="1"/>
    <col min="14345" max="14345" width="1.7109375" style="20" customWidth="1"/>
    <col min="14346" max="14347" width="5" style="20" customWidth="1"/>
    <col min="14348" max="14348" width="5.42578125" style="20" customWidth="1"/>
    <col min="14349" max="14588" width="11.42578125" style="20"/>
    <col min="14589" max="14589" width="22.5703125" style="20" customWidth="1"/>
    <col min="14590" max="14590" width="5.140625" style="20" customWidth="1"/>
    <col min="14591" max="14591" width="4.42578125" style="20" customWidth="1"/>
    <col min="14592" max="14592" width="5.5703125" style="20" customWidth="1"/>
    <col min="14593" max="14593" width="1.7109375" style="20" customWidth="1"/>
    <col min="14594" max="14594" width="4.140625" style="20" bestFit="1" customWidth="1"/>
    <col min="14595" max="14595" width="4.42578125" style="20" customWidth="1"/>
    <col min="14596" max="14596" width="5.28515625" style="20" customWidth="1"/>
    <col min="14597" max="14597" width="1.7109375" style="20" customWidth="1"/>
    <col min="14598" max="14598" width="5.42578125" style="20" bestFit="1" customWidth="1"/>
    <col min="14599" max="14599" width="4.42578125" style="20" customWidth="1"/>
    <col min="14600" max="14600" width="5.42578125" style="20" customWidth="1"/>
    <col min="14601" max="14601" width="1.7109375" style="20" customWidth="1"/>
    <col min="14602" max="14603" width="5" style="20" customWidth="1"/>
    <col min="14604" max="14604" width="5.42578125" style="20" customWidth="1"/>
    <col min="14605" max="14844" width="11.42578125" style="20"/>
    <col min="14845" max="14845" width="22.5703125" style="20" customWidth="1"/>
    <col min="14846" max="14846" width="5.140625" style="20" customWidth="1"/>
    <col min="14847" max="14847" width="4.42578125" style="20" customWidth="1"/>
    <col min="14848" max="14848" width="5.5703125" style="20" customWidth="1"/>
    <col min="14849" max="14849" width="1.7109375" style="20" customWidth="1"/>
    <col min="14850" max="14850" width="4.140625" style="20" bestFit="1" customWidth="1"/>
    <col min="14851" max="14851" width="4.42578125" style="20" customWidth="1"/>
    <col min="14852" max="14852" width="5.28515625" style="20" customWidth="1"/>
    <col min="14853" max="14853" width="1.7109375" style="20" customWidth="1"/>
    <col min="14854" max="14854" width="5.42578125" style="20" bestFit="1" customWidth="1"/>
    <col min="14855" max="14855" width="4.42578125" style="20" customWidth="1"/>
    <col min="14856" max="14856" width="5.42578125" style="20" customWidth="1"/>
    <col min="14857" max="14857" width="1.7109375" style="20" customWidth="1"/>
    <col min="14858" max="14859" width="5" style="20" customWidth="1"/>
    <col min="14860" max="14860" width="5.42578125" style="20" customWidth="1"/>
    <col min="14861" max="15100" width="11.42578125" style="20"/>
    <col min="15101" max="15101" width="22.5703125" style="20" customWidth="1"/>
    <col min="15102" max="15102" width="5.140625" style="20" customWidth="1"/>
    <col min="15103" max="15103" width="4.42578125" style="20" customWidth="1"/>
    <col min="15104" max="15104" width="5.5703125" style="20" customWidth="1"/>
    <col min="15105" max="15105" width="1.7109375" style="20" customWidth="1"/>
    <col min="15106" max="15106" width="4.140625" style="20" bestFit="1" customWidth="1"/>
    <col min="15107" max="15107" width="4.42578125" style="20" customWidth="1"/>
    <col min="15108" max="15108" width="5.28515625" style="20" customWidth="1"/>
    <col min="15109" max="15109" width="1.7109375" style="20" customWidth="1"/>
    <col min="15110" max="15110" width="5.42578125" style="20" bestFit="1" customWidth="1"/>
    <col min="15111" max="15111" width="4.42578125" style="20" customWidth="1"/>
    <col min="15112" max="15112" width="5.42578125" style="20" customWidth="1"/>
    <col min="15113" max="15113" width="1.7109375" style="20" customWidth="1"/>
    <col min="15114" max="15115" width="5" style="20" customWidth="1"/>
    <col min="15116" max="15116" width="5.42578125" style="20" customWidth="1"/>
    <col min="15117" max="15356" width="11.42578125" style="20"/>
    <col min="15357" max="15357" width="22.5703125" style="20" customWidth="1"/>
    <col min="15358" max="15358" width="5.140625" style="20" customWidth="1"/>
    <col min="15359" max="15359" width="4.42578125" style="20" customWidth="1"/>
    <col min="15360" max="15360" width="5.5703125" style="20" customWidth="1"/>
    <col min="15361" max="15361" width="1.7109375" style="20" customWidth="1"/>
    <col min="15362" max="15362" width="4.140625" style="20" bestFit="1" customWidth="1"/>
    <col min="15363" max="15363" width="4.42578125" style="20" customWidth="1"/>
    <col min="15364" max="15364" width="5.28515625" style="20" customWidth="1"/>
    <col min="15365" max="15365" width="1.7109375" style="20" customWidth="1"/>
    <col min="15366" max="15366" width="5.42578125" style="20" bestFit="1" customWidth="1"/>
    <col min="15367" max="15367" width="4.42578125" style="20" customWidth="1"/>
    <col min="15368" max="15368" width="5.42578125" style="20" customWidth="1"/>
    <col min="15369" max="15369" width="1.7109375" style="20" customWidth="1"/>
    <col min="15370" max="15371" width="5" style="20" customWidth="1"/>
    <col min="15372" max="15372" width="5.42578125" style="20" customWidth="1"/>
    <col min="15373" max="15612" width="11.42578125" style="20"/>
    <col min="15613" max="15613" width="22.5703125" style="20" customWidth="1"/>
    <col min="15614" max="15614" width="5.140625" style="20" customWidth="1"/>
    <col min="15615" max="15615" width="4.42578125" style="20" customWidth="1"/>
    <col min="15616" max="15616" width="5.5703125" style="20" customWidth="1"/>
    <col min="15617" max="15617" width="1.7109375" style="20" customWidth="1"/>
    <col min="15618" max="15618" width="4.140625" style="20" bestFit="1" customWidth="1"/>
    <col min="15619" max="15619" width="4.42578125" style="20" customWidth="1"/>
    <col min="15620" max="15620" width="5.28515625" style="20" customWidth="1"/>
    <col min="15621" max="15621" width="1.7109375" style="20" customWidth="1"/>
    <col min="15622" max="15622" width="5.42578125" style="20" bestFit="1" customWidth="1"/>
    <col min="15623" max="15623" width="4.42578125" style="20" customWidth="1"/>
    <col min="15624" max="15624" width="5.42578125" style="20" customWidth="1"/>
    <col min="15625" max="15625" width="1.7109375" style="20" customWidth="1"/>
    <col min="15626" max="15627" width="5" style="20" customWidth="1"/>
    <col min="15628" max="15628" width="5.42578125" style="20" customWidth="1"/>
    <col min="15629" max="15868" width="11.42578125" style="20"/>
    <col min="15869" max="15869" width="22.5703125" style="20" customWidth="1"/>
    <col min="15870" max="15870" width="5.140625" style="20" customWidth="1"/>
    <col min="15871" max="15871" width="4.42578125" style="20" customWidth="1"/>
    <col min="15872" max="15872" width="5.5703125" style="20" customWidth="1"/>
    <col min="15873" max="15873" width="1.7109375" style="20" customWidth="1"/>
    <col min="15874" max="15874" width="4.140625" style="20" bestFit="1" customWidth="1"/>
    <col min="15875" max="15875" width="4.42578125" style="20" customWidth="1"/>
    <col min="15876" max="15876" width="5.28515625" style="20" customWidth="1"/>
    <col min="15877" max="15877" width="1.7109375" style="20" customWidth="1"/>
    <col min="15878" max="15878" width="5.42578125" style="20" bestFit="1" customWidth="1"/>
    <col min="15879" max="15879" width="4.42578125" style="20" customWidth="1"/>
    <col min="15880" max="15880" width="5.42578125" style="20" customWidth="1"/>
    <col min="15881" max="15881" width="1.7109375" style="20" customWidth="1"/>
    <col min="15882" max="15883" width="5" style="20" customWidth="1"/>
    <col min="15884" max="15884" width="5.42578125" style="20" customWidth="1"/>
    <col min="15885" max="16124" width="11.42578125" style="20"/>
    <col min="16125" max="16125" width="22.5703125" style="20" customWidth="1"/>
    <col min="16126" max="16126" width="5.140625" style="20" customWidth="1"/>
    <col min="16127" max="16127" width="4.42578125" style="20" customWidth="1"/>
    <col min="16128" max="16128" width="5.5703125" style="20" customWidth="1"/>
    <col min="16129" max="16129" width="1.7109375" style="20" customWidth="1"/>
    <col min="16130" max="16130" width="4.140625" style="20" bestFit="1" customWidth="1"/>
    <col min="16131" max="16131" width="4.42578125" style="20" customWidth="1"/>
    <col min="16132" max="16132" width="5.28515625" style="20" customWidth="1"/>
    <col min="16133" max="16133" width="1.7109375" style="20" customWidth="1"/>
    <col min="16134" max="16134" width="5.42578125" style="20" bestFit="1" customWidth="1"/>
    <col min="16135" max="16135" width="4.42578125" style="20" customWidth="1"/>
    <col min="16136" max="16136" width="5.42578125" style="20" customWidth="1"/>
    <col min="16137" max="16137" width="1.7109375" style="20" customWidth="1"/>
    <col min="16138" max="16139" width="5" style="20" customWidth="1"/>
    <col min="16140" max="16140" width="5.42578125" style="20" customWidth="1"/>
    <col min="16141" max="16384" width="11.42578125" style="20"/>
  </cols>
  <sheetData>
    <row r="1" spans="1:24" ht="19.5" thickBot="1" x14ac:dyDescent="0.35">
      <c r="A1" s="357" t="s">
        <v>249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V1" s="179"/>
      <c r="W1" s="285" t="s">
        <v>195</v>
      </c>
      <c r="X1" s="179"/>
    </row>
    <row r="2" spans="1:24" x14ac:dyDescent="0.2">
      <c r="A2" s="357" t="s">
        <v>362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V2" s="179"/>
      <c r="W2" s="179"/>
      <c r="X2" s="179"/>
    </row>
    <row r="3" spans="1:24" x14ac:dyDescent="0.2">
      <c r="A3" s="357" t="s">
        <v>370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</row>
    <row r="4" spans="1:24" x14ac:dyDescent="0.2">
      <c r="A4" s="357" t="s">
        <v>371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</row>
    <row r="5" spans="1:24" x14ac:dyDescent="0.2">
      <c r="A5" s="357" t="s">
        <v>361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</row>
    <row r="6" spans="1:24" x14ac:dyDescent="0.2">
      <c r="A6" s="357" t="s">
        <v>403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</row>
    <row r="7" spans="1:24" ht="13.5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4" ht="27.75" customHeight="1" x14ac:dyDescent="0.2">
      <c r="A8" s="375" t="s">
        <v>83</v>
      </c>
      <c r="B8" s="367" t="s">
        <v>0</v>
      </c>
      <c r="C8" s="367"/>
      <c r="D8" s="367"/>
      <c r="E8" s="199"/>
      <c r="F8" s="367" t="s">
        <v>81</v>
      </c>
      <c r="G8" s="367"/>
      <c r="H8" s="367"/>
      <c r="I8" s="199"/>
      <c r="J8" s="367" t="s">
        <v>79</v>
      </c>
      <c r="K8" s="367"/>
      <c r="L8" s="367"/>
      <c r="M8" s="199"/>
      <c r="N8" s="367" t="s">
        <v>1</v>
      </c>
      <c r="O8" s="367"/>
      <c r="P8" s="367"/>
      <c r="Q8" s="250"/>
      <c r="R8" s="367" t="s">
        <v>82</v>
      </c>
      <c r="S8" s="367"/>
      <c r="T8" s="367"/>
    </row>
    <row r="9" spans="1:24" ht="15.75" customHeight="1" thickBot="1" x14ac:dyDescent="0.25">
      <c r="A9" s="370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s="25" customFormat="1" ht="15" customHeight="1" x14ac:dyDescent="0.25">
      <c r="A10" s="24" t="s">
        <v>14</v>
      </c>
      <c r="B10" s="218">
        <f>SUM(B12:B38)</f>
        <v>13926</v>
      </c>
      <c r="C10" s="218">
        <f>SUM(C12:C38)</f>
        <v>1937</v>
      </c>
      <c r="D10" s="218">
        <f>SUM(D12:D38)</f>
        <v>11989</v>
      </c>
      <c r="E10" s="218"/>
      <c r="F10" s="218">
        <f>SUM(F12:F38)</f>
        <v>71</v>
      </c>
      <c r="G10" s="218">
        <f>SUM(G12:G38)</f>
        <v>7</v>
      </c>
      <c r="H10" s="218">
        <f>SUM(H12:H38)</f>
        <v>64</v>
      </c>
      <c r="I10" s="218"/>
      <c r="J10" s="218">
        <f>SUM(J12:J38)</f>
        <v>5</v>
      </c>
      <c r="K10" s="218">
        <f>SUM(K12:K38)</f>
        <v>1</v>
      </c>
      <c r="L10" s="218">
        <f>SUM(L12:L38)</f>
        <v>4</v>
      </c>
      <c r="M10" s="218"/>
      <c r="N10" s="218">
        <f>SUM(N12:N38)</f>
        <v>13166</v>
      </c>
      <c r="O10" s="218">
        <f>SUM(O12:O38)</f>
        <v>1800</v>
      </c>
      <c r="P10" s="218">
        <f>SUM(P12:P38)</f>
        <v>11366</v>
      </c>
      <c r="Q10" s="219"/>
      <c r="R10" s="218">
        <f>SUM(R12:R38)</f>
        <v>684</v>
      </c>
      <c r="S10" s="218">
        <f>SUM(S12:S38)</f>
        <v>129</v>
      </c>
      <c r="T10" s="220">
        <f>SUM(T12:T38)</f>
        <v>555</v>
      </c>
    </row>
    <row r="11" spans="1:24" ht="15" customHeight="1" x14ac:dyDescent="0.2">
      <c r="A11" s="26"/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107"/>
      <c r="R11" s="221"/>
      <c r="S11" s="221"/>
      <c r="T11" s="212"/>
    </row>
    <row r="12" spans="1:24" ht="15" customHeight="1" x14ac:dyDescent="0.2">
      <c r="A12" s="16" t="s">
        <v>15</v>
      </c>
      <c r="B12" s="213">
        <v>754</v>
      </c>
      <c r="C12" s="213">
        <v>118</v>
      </c>
      <c r="D12" s="213">
        <v>636</v>
      </c>
      <c r="E12" s="213"/>
      <c r="F12" s="213">
        <v>7</v>
      </c>
      <c r="G12" s="213">
        <v>0</v>
      </c>
      <c r="H12" s="213">
        <v>7</v>
      </c>
      <c r="I12" s="213"/>
      <c r="J12" s="213">
        <v>2</v>
      </c>
      <c r="K12" s="213">
        <v>1</v>
      </c>
      <c r="L12" s="213">
        <v>1</v>
      </c>
      <c r="M12" s="213"/>
      <c r="N12" s="213">
        <v>679</v>
      </c>
      <c r="O12" s="213">
        <v>106</v>
      </c>
      <c r="P12" s="213">
        <v>573</v>
      </c>
      <c r="Q12" s="213"/>
      <c r="R12" s="213">
        <v>66</v>
      </c>
      <c r="S12" s="213">
        <v>11</v>
      </c>
      <c r="T12" s="213">
        <v>55</v>
      </c>
    </row>
    <row r="13" spans="1:24" ht="15" customHeight="1" x14ac:dyDescent="0.2">
      <c r="A13" s="16" t="s">
        <v>16</v>
      </c>
      <c r="B13" s="213">
        <v>811</v>
      </c>
      <c r="C13" s="213">
        <v>125</v>
      </c>
      <c r="D13" s="213">
        <v>686</v>
      </c>
      <c r="E13" s="213"/>
      <c r="F13" s="213">
        <v>9</v>
      </c>
      <c r="G13" s="213">
        <v>3</v>
      </c>
      <c r="H13" s="213">
        <v>6</v>
      </c>
      <c r="I13" s="213"/>
      <c r="J13" s="213">
        <v>1</v>
      </c>
      <c r="K13" s="213">
        <v>0</v>
      </c>
      <c r="L13" s="213">
        <v>1</v>
      </c>
      <c r="M13" s="213"/>
      <c r="N13" s="213">
        <v>718</v>
      </c>
      <c r="O13" s="213">
        <v>108</v>
      </c>
      <c r="P13" s="213">
        <v>610</v>
      </c>
      <c r="Q13" s="213"/>
      <c r="R13" s="213">
        <v>83</v>
      </c>
      <c r="S13" s="213">
        <v>14</v>
      </c>
      <c r="T13" s="213">
        <v>69</v>
      </c>
    </row>
    <row r="14" spans="1:24" ht="15" customHeight="1" x14ac:dyDescent="0.2">
      <c r="A14" s="16" t="s">
        <v>17</v>
      </c>
      <c r="B14" s="213">
        <v>635</v>
      </c>
      <c r="C14" s="213">
        <v>82</v>
      </c>
      <c r="D14" s="213">
        <v>553</v>
      </c>
      <c r="E14" s="213"/>
      <c r="F14" s="213">
        <v>8</v>
      </c>
      <c r="G14" s="213">
        <v>1</v>
      </c>
      <c r="H14" s="213">
        <v>7</v>
      </c>
      <c r="I14" s="213"/>
      <c r="J14" s="213">
        <v>0</v>
      </c>
      <c r="K14" s="213">
        <v>0</v>
      </c>
      <c r="L14" s="213">
        <v>0</v>
      </c>
      <c r="M14" s="213"/>
      <c r="N14" s="213">
        <v>560</v>
      </c>
      <c r="O14" s="213">
        <v>72</v>
      </c>
      <c r="P14" s="213">
        <v>488</v>
      </c>
      <c r="Q14" s="213"/>
      <c r="R14" s="213">
        <v>67</v>
      </c>
      <c r="S14" s="213">
        <v>9</v>
      </c>
      <c r="T14" s="213">
        <v>58</v>
      </c>
    </row>
    <row r="15" spans="1:24" ht="15" customHeight="1" x14ac:dyDescent="0.2">
      <c r="A15" s="16" t="s">
        <v>18</v>
      </c>
      <c r="B15" s="213">
        <v>728</v>
      </c>
      <c r="C15" s="213">
        <v>103</v>
      </c>
      <c r="D15" s="213">
        <v>625</v>
      </c>
      <c r="E15" s="213"/>
      <c r="F15" s="213">
        <v>7</v>
      </c>
      <c r="G15" s="213">
        <v>1</v>
      </c>
      <c r="H15" s="213">
        <v>6</v>
      </c>
      <c r="I15" s="213"/>
      <c r="J15" s="213">
        <v>0</v>
      </c>
      <c r="K15" s="213">
        <v>0</v>
      </c>
      <c r="L15" s="213">
        <v>0</v>
      </c>
      <c r="M15" s="213"/>
      <c r="N15" s="213">
        <v>676</v>
      </c>
      <c r="O15" s="213">
        <v>93</v>
      </c>
      <c r="P15" s="213">
        <v>583</v>
      </c>
      <c r="Q15" s="213"/>
      <c r="R15" s="213">
        <v>45</v>
      </c>
      <c r="S15" s="213">
        <v>9</v>
      </c>
      <c r="T15" s="213">
        <v>36</v>
      </c>
    </row>
    <row r="16" spans="1:24" ht="15" customHeight="1" x14ac:dyDescent="0.2">
      <c r="A16" s="16" t="s">
        <v>19</v>
      </c>
      <c r="B16" s="213">
        <v>433</v>
      </c>
      <c r="C16" s="213">
        <v>64</v>
      </c>
      <c r="D16" s="213">
        <v>369</v>
      </c>
      <c r="E16" s="213"/>
      <c r="F16" s="213">
        <v>0</v>
      </c>
      <c r="G16" s="213">
        <v>0</v>
      </c>
      <c r="H16" s="213">
        <v>0</v>
      </c>
      <c r="I16" s="213"/>
      <c r="J16" s="213">
        <v>0</v>
      </c>
      <c r="K16" s="213">
        <v>0</v>
      </c>
      <c r="L16" s="213">
        <v>0</v>
      </c>
      <c r="M16" s="213"/>
      <c r="N16" s="213">
        <v>433</v>
      </c>
      <c r="O16" s="213">
        <v>64</v>
      </c>
      <c r="P16" s="213">
        <v>369</v>
      </c>
      <c r="Q16" s="213"/>
      <c r="R16" s="213">
        <v>0</v>
      </c>
      <c r="S16" s="213">
        <v>0</v>
      </c>
      <c r="T16" s="213">
        <v>0</v>
      </c>
    </row>
    <row r="17" spans="1:20" ht="15" customHeight="1" x14ac:dyDescent="0.2">
      <c r="A17" s="16" t="s">
        <v>20</v>
      </c>
      <c r="B17" s="213">
        <v>511</v>
      </c>
      <c r="C17" s="213">
        <v>57</v>
      </c>
      <c r="D17" s="213">
        <v>454</v>
      </c>
      <c r="E17" s="213"/>
      <c r="F17" s="213">
        <v>3</v>
      </c>
      <c r="G17" s="213">
        <v>1</v>
      </c>
      <c r="H17" s="213">
        <v>2</v>
      </c>
      <c r="I17" s="213"/>
      <c r="J17" s="213">
        <v>0</v>
      </c>
      <c r="K17" s="213">
        <v>0</v>
      </c>
      <c r="L17" s="213">
        <v>0</v>
      </c>
      <c r="M17" s="213"/>
      <c r="N17" s="213">
        <v>483</v>
      </c>
      <c r="O17" s="213">
        <v>51</v>
      </c>
      <c r="P17" s="213">
        <v>432</v>
      </c>
      <c r="Q17" s="213"/>
      <c r="R17" s="213">
        <v>25</v>
      </c>
      <c r="S17" s="213">
        <v>5</v>
      </c>
      <c r="T17" s="213">
        <v>20</v>
      </c>
    </row>
    <row r="18" spans="1:20" ht="15" customHeight="1" x14ac:dyDescent="0.2">
      <c r="A18" s="16" t="s">
        <v>21</v>
      </c>
      <c r="B18" s="213">
        <v>187</v>
      </c>
      <c r="C18" s="213">
        <v>8</v>
      </c>
      <c r="D18" s="213">
        <v>179</v>
      </c>
      <c r="E18" s="213"/>
      <c r="F18" s="213">
        <v>0</v>
      </c>
      <c r="G18" s="213">
        <v>0</v>
      </c>
      <c r="H18" s="213">
        <v>0</v>
      </c>
      <c r="I18" s="213"/>
      <c r="J18" s="213">
        <v>0</v>
      </c>
      <c r="K18" s="213">
        <v>0</v>
      </c>
      <c r="L18" s="213">
        <v>0</v>
      </c>
      <c r="M18" s="213"/>
      <c r="N18" s="213">
        <v>187</v>
      </c>
      <c r="O18" s="213">
        <v>8</v>
      </c>
      <c r="P18" s="213">
        <v>179</v>
      </c>
      <c r="Q18" s="213"/>
      <c r="R18" s="213">
        <v>0</v>
      </c>
      <c r="S18" s="213">
        <v>0</v>
      </c>
      <c r="T18" s="213">
        <v>0</v>
      </c>
    </row>
    <row r="19" spans="1:20" ht="15" customHeight="1" x14ac:dyDescent="0.2">
      <c r="A19" s="16" t="s">
        <v>22</v>
      </c>
      <c r="B19" s="213">
        <v>1060</v>
      </c>
      <c r="C19" s="213">
        <v>139</v>
      </c>
      <c r="D19" s="213">
        <v>921</v>
      </c>
      <c r="E19" s="213"/>
      <c r="F19" s="213">
        <v>10</v>
      </c>
      <c r="G19" s="213">
        <v>0</v>
      </c>
      <c r="H19" s="213">
        <v>10</v>
      </c>
      <c r="I19" s="213"/>
      <c r="J19" s="213">
        <v>0</v>
      </c>
      <c r="K19" s="213">
        <v>0</v>
      </c>
      <c r="L19" s="213">
        <v>0</v>
      </c>
      <c r="M19" s="213"/>
      <c r="N19" s="213">
        <v>995</v>
      </c>
      <c r="O19" s="213">
        <v>127</v>
      </c>
      <c r="P19" s="213">
        <v>868</v>
      </c>
      <c r="Q19" s="213"/>
      <c r="R19" s="213">
        <v>55</v>
      </c>
      <c r="S19" s="213">
        <v>12</v>
      </c>
      <c r="T19" s="213">
        <v>43</v>
      </c>
    </row>
    <row r="20" spans="1:20" ht="15" customHeight="1" x14ac:dyDescent="0.2">
      <c r="A20" s="16" t="s">
        <v>23</v>
      </c>
      <c r="B20" s="213">
        <v>717</v>
      </c>
      <c r="C20" s="213">
        <v>102</v>
      </c>
      <c r="D20" s="213">
        <v>615</v>
      </c>
      <c r="E20" s="213"/>
      <c r="F20" s="213">
        <v>3</v>
      </c>
      <c r="G20" s="213">
        <v>0</v>
      </c>
      <c r="H20" s="213">
        <v>3</v>
      </c>
      <c r="I20" s="213"/>
      <c r="J20" s="213">
        <v>0</v>
      </c>
      <c r="K20" s="213">
        <v>0</v>
      </c>
      <c r="L20" s="213">
        <v>0</v>
      </c>
      <c r="M20" s="213"/>
      <c r="N20" s="213">
        <v>676</v>
      </c>
      <c r="O20" s="213">
        <v>94</v>
      </c>
      <c r="P20" s="213">
        <v>582</v>
      </c>
      <c r="Q20" s="213"/>
      <c r="R20" s="213">
        <v>38</v>
      </c>
      <c r="S20" s="213">
        <v>8</v>
      </c>
      <c r="T20" s="213">
        <v>30</v>
      </c>
    </row>
    <row r="21" spans="1:20" ht="15" customHeight="1" x14ac:dyDescent="0.2">
      <c r="A21" s="16" t="s">
        <v>24</v>
      </c>
      <c r="B21" s="213">
        <v>778</v>
      </c>
      <c r="C21" s="213">
        <v>132</v>
      </c>
      <c r="D21" s="213">
        <v>646</v>
      </c>
      <c r="E21" s="213"/>
      <c r="F21" s="213">
        <v>2</v>
      </c>
      <c r="G21" s="213">
        <v>0</v>
      </c>
      <c r="H21" s="213">
        <v>2</v>
      </c>
      <c r="I21" s="213"/>
      <c r="J21" s="213">
        <v>0</v>
      </c>
      <c r="K21" s="213">
        <v>0</v>
      </c>
      <c r="L21" s="213">
        <v>0</v>
      </c>
      <c r="M21" s="213"/>
      <c r="N21" s="213">
        <v>745</v>
      </c>
      <c r="O21" s="213">
        <v>128</v>
      </c>
      <c r="P21" s="213">
        <v>617</v>
      </c>
      <c r="Q21" s="213"/>
      <c r="R21" s="213">
        <v>31</v>
      </c>
      <c r="S21" s="213">
        <v>4</v>
      </c>
      <c r="T21" s="213">
        <v>27</v>
      </c>
    </row>
    <row r="22" spans="1:20" ht="15" customHeight="1" x14ac:dyDescent="0.2">
      <c r="A22" s="16" t="s">
        <v>25</v>
      </c>
      <c r="B22" s="213">
        <v>288</v>
      </c>
      <c r="C22" s="213">
        <v>48</v>
      </c>
      <c r="D22" s="213">
        <v>240</v>
      </c>
      <c r="E22" s="213"/>
      <c r="F22" s="213">
        <v>1</v>
      </c>
      <c r="G22" s="213">
        <v>0</v>
      </c>
      <c r="H22" s="213">
        <v>1</v>
      </c>
      <c r="I22" s="213"/>
      <c r="J22" s="213">
        <v>0</v>
      </c>
      <c r="K22" s="213">
        <v>0</v>
      </c>
      <c r="L22" s="213">
        <v>0</v>
      </c>
      <c r="M22" s="213"/>
      <c r="N22" s="213">
        <v>283</v>
      </c>
      <c r="O22" s="213">
        <v>47</v>
      </c>
      <c r="P22" s="213">
        <v>236</v>
      </c>
      <c r="Q22" s="213"/>
      <c r="R22" s="213">
        <v>4</v>
      </c>
      <c r="S22" s="213">
        <v>1</v>
      </c>
      <c r="T22" s="213">
        <v>3</v>
      </c>
    </row>
    <row r="23" spans="1:20" ht="15" customHeight="1" x14ac:dyDescent="0.2">
      <c r="A23" s="28" t="s">
        <v>26</v>
      </c>
      <c r="B23" s="213">
        <v>811</v>
      </c>
      <c r="C23" s="213">
        <v>121</v>
      </c>
      <c r="D23" s="213">
        <v>690</v>
      </c>
      <c r="E23" s="213"/>
      <c r="F23" s="213">
        <v>3</v>
      </c>
      <c r="G23" s="213">
        <v>1</v>
      </c>
      <c r="H23" s="213">
        <v>2</v>
      </c>
      <c r="I23" s="213"/>
      <c r="J23" s="213">
        <v>1</v>
      </c>
      <c r="K23" s="213">
        <v>0</v>
      </c>
      <c r="L23" s="213">
        <v>1</v>
      </c>
      <c r="M23" s="213"/>
      <c r="N23" s="213">
        <v>749</v>
      </c>
      <c r="O23" s="213">
        <v>107</v>
      </c>
      <c r="P23" s="213">
        <v>642</v>
      </c>
      <c r="Q23" s="213"/>
      <c r="R23" s="213">
        <v>58</v>
      </c>
      <c r="S23" s="213">
        <v>13</v>
      </c>
      <c r="T23" s="213">
        <v>45</v>
      </c>
    </row>
    <row r="24" spans="1:20" ht="15" customHeight="1" x14ac:dyDescent="0.2">
      <c r="A24" s="16" t="s">
        <v>27</v>
      </c>
      <c r="B24" s="213">
        <v>487</v>
      </c>
      <c r="C24" s="213">
        <v>51</v>
      </c>
      <c r="D24" s="213">
        <v>436</v>
      </c>
      <c r="E24" s="213"/>
      <c r="F24" s="213">
        <v>4</v>
      </c>
      <c r="G24" s="213">
        <v>0</v>
      </c>
      <c r="H24" s="213">
        <v>4</v>
      </c>
      <c r="I24" s="213"/>
      <c r="J24" s="213">
        <v>1</v>
      </c>
      <c r="K24" s="213">
        <v>0</v>
      </c>
      <c r="L24" s="213">
        <v>1</v>
      </c>
      <c r="M24" s="213"/>
      <c r="N24" s="213">
        <v>445</v>
      </c>
      <c r="O24" s="213">
        <v>42</v>
      </c>
      <c r="P24" s="213">
        <v>403</v>
      </c>
      <c r="Q24" s="213"/>
      <c r="R24" s="213">
        <v>37</v>
      </c>
      <c r="S24" s="213">
        <v>9</v>
      </c>
      <c r="T24" s="213">
        <v>28</v>
      </c>
    </row>
    <row r="25" spans="1:20" ht="15" customHeight="1" x14ac:dyDescent="0.2">
      <c r="A25" s="16" t="s">
        <v>28</v>
      </c>
      <c r="B25" s="213">
        <v>1069</v>
      </c>
      <c r="C25" s="213">
        <v>128</v>
      </c>
      <c r="D25" s="213">
        <v>941</v>
      </c>
      <c r="E25" s="213"/>
      <c r="F25" s="213">
        <v>9</v>
      </c>
      <c r="G25" s="213">
        <v>0</v>
      </c>
      <c r="H25" s="213">
        <v>9</v>
      </c>
      <c r="I25" s="213"/>
      <c r="J25" s="213">
        <v>0</v>
      </c>
      <c r="K25" s="213">
        <v>0</v>
      </c>
      <c r="L25" s="213">
        <v>0</v>
      </c>
      <c r="M25" s="213"/>
      <c r="N25" s="213">
        <v>1017</v>
      </c>
      <c r="O25" s="213">
        <v>123</v>
      </c>
      <c r="P25" s="213">
        <v>894</v>
      </c>
      <c r="Q25" s="213"/>
      <c r="R25" s="213">
        <v>43</v>
      </c>
      <c r="S25" s="213">
        <v>5</v>
      </c>
      <c r="T25" s="213">
        <v>38</v>
      </c>
    </row>
    <row r="26" spans="1:20" ht="15" customHeight="1" x14ac:dyDescent="0.2">
      <c r="A26" s="16" t="s">
        <v>29</v>
      </c>
      <c r="B26" s="213">
        <v>271</v>
      </c>
      <c r="C26" s="213">
        <v>27</v>
      </c>
      <c r="D26" s="213">
        <v>244</v>
      </c>
      <c r="E26" s="213"/>
      <c r="F26" s="213">
        <v>0</v>
      </c>
      <c r="G26" s="213">
        <v>0</v>
      </c>
      <c r="H26" s="213">
        <v>0</v>
      </c>
      <c r="I26" s="213"/>
      <c r="J26" s="213">
        <v>0</v>
      </c>
      <c r="K26" s="213">
        <v>0</v>
      </c>
      <c r="L26" s="213">
        <v>0</v>
      </c>
      <c r="M26" s="213"/>
      <c r="N26" s="213">
        <v>271</v>
      </c>
      <c r="O26" s="213">
        <v>27</v>
      </c>
      <c r="P26" s="213">
        <v>244</v>
      </c>
      <c r="Q26" s="213"/>
      <c r="R26" s="213">
        <v>0</v>
      </c>
      <c r="S26" s="213">
        <v>0</v>
      </c>
      <c r="T26" s="213">
        <v>0</v>
      </c>
    </row>
    <row r="27" spans="1:20" ht="15" customHeight="1" x14ac:dyDescent="0.2">
      <c r="A27" s="16" t="s">
        <v>30</v>
      </c>
      <c r="B27" s="213">
        <v>341</v>
      </c>
      <c r="C27" s="213">
        <v>63</v>
      </c>
      <c r="D27" s="213">
        <v>278</v>
      </c>
      <c r="E27" s="213"/>
      <c r="F27" s="213">
        <v>2</v>
      </c>
      <c r="G27" s="213">
        <v>0</v>
      </c>
      <c r="H27" s="213">
        <v>2</v>
      </c>
      <c r="I27" s="213"/>
      <c r="J27" s="213">
        <v>0</v>
      </c>
      <c r="K27" s="213">
        <v>0</v>
      </c>
      <c r="L27" s="213">
        <v>0</v>
      </c>
      <c r="M27" s="213"/>
      <c r="N27" s="213">
        <v>314</v>
      </c>
      <c r="O27" s="213">
        <v>61</v>
      </c>
      <c r="P27" s="213">
        <v>253</v>
      </c>
      <c r="Q27" s="213"/>
      <c r="R27" s="213">
        <v>25</v>
      </c>
      <c r="S27" s="213">
        <v>2</v>
      </c>
      <c r="T27" s="213">
        <v>23</v>
      </c>
    </row>
    <row r="28" spans="1:20" ht="15" customHeight="1" x14ac:dyDescent="0.2">
      <c r="A28" s="16" t="s">
        <v>31</v>
      </c>
      <c r="B28" s="213">
        <v>362</v>
      </c>
      <c r="C28" s="213">
        <v>63</v>
      </c>
      <c r="D28" s="213">
        <v>299</v>
      </c>
      <c r="E28" s="213"/>
      <c r="F28" s="213">
        <v>0</v>
      </c>
      <c r="G28" s="213">
        <v>0</v>
      </c>
      <c r="H28" s="213">
        <v>0</v>
      </c>
      <c r="I28" s="213"/>
      <c r="J28" s="213">
        <v>0</v>
      </c>
      <c r="K28" s="213">
        <v>0</v>
      </c>
      <c r="L28" s="213">
        <v>0</v>
      </c>
      <c r="M28" s="213"/>
      <c r="N28" s="213">
        <v>353</v>
      </c>
      <c r="O28" s="213">
        <v>63</v>
      </c>
      <c r="P28" s="213">
        <v>290</v>
      </c>
      <c r="Q28" s="213"/>
      <c r="R28" s="213">
        <v>9</v>
      </c>
      <c r="S28" s="213">
        <v>0</v>
      </c>
      <c r="T28" s="213">
        <v>9</v>
      </c>
    </row>
    <row r="29" spans="1:20" ht="15" customHeight="1" x14ac:dyDescent="0.2">
      <c r="A29" s="16" t="s">
        <v>32</v>
      </c>
      <c r="B29" s="213">
        <v>415</v>
      </c>
      <c r="C29" s="213">
        <v>69</v>
      </c>
      <c r="D29" s="213">
        <v>346</v>
      </c>
      <c r="E29" s="213"/>
      <c r="F29" s="213">
        <v>0</v>
      </c>
      <c r="G29" s="213">
        <v>0</v>
      </c>
      <c r="H29" s="213">
        <v>0</v>
      </c>
      <c r="I29" s="213"/>
      <c r="J29" s="213">
        <v>0</v>
      </c>
      <c r="K29" s="213">
        <v>0</v>
      </c>
      <c r="L29" s="213">
        <v>0</v>
      </c>
      <c r="M29" s="213"/>
      <c r="N29" s="213">
        <v>409</v>
      </c>
      <c r="O29" s="213">
        <v>69</v>
      </c>
      <c r="P29" s="213">
        <v>340</v>
      </c>
      <c r="Q29" s="213"/>
      <c r="R29" s="213">
        <v>6</v>
      </c>
      <c r="S29" s="213">
        <v>0</v>
      </c>
      <c r="T29" s="213">
        <v>6</v>
      </c>
    </row>
    <row r="30" spans="1:20" ht="15" customHeight="1" x14ac:dyDescent="0.2">
      <c r="A30" s="16" t="s">
        <v>33</v>
      </c>
      <c r="B30" s="213">
        <v>309</v>
      </c>
      <c r="C30" s="213">
        <v>38</v>
      </c>
      <c r="D30" s="213">
        <v>271</v>
      </c>
      <c r="E30" s="213"/>
      <c r="F30" s="213">
        <v>0</v>
      </c>
      <c r="G30" s="213">
        <v>0</v>
      </c>
      <c r="H30" s="213">
        <v>0</v>
      </c>
      <c r="I30" s="213"/>
      <c r="J30" s="213">
        <v>0</v>
      </c>
      <c r="K30" s="213">
        <v>0</v>
      </c>
      <c r="L30" s="213">
        <v>0</v>
      </c>
      <c r="M30" s="213"/>
      <c r="N30" s="213">
        <v>302</v>
      </c>
      <c r="O30" s="213">
        <v>35</v>
      </c>
      <c r="P30" s="213">
        <v>267</v>
      </c>
      <c r="Q30" s="213"/>
      <c r="R30" s="213">
        <v>7</v>
      </c>
      <c r="S30" s="213">
        <v>3</v>
      </c>
      <c r="T30" s="213">
        <v>4</v>
      </c>
    </row>
    <row r="31" spans="1:20" ht="15" customHeight="1" x14ac:dyDescent="0.2">
      <c r="A31" s="16" t="s">
        <v>34</v>
      </c>
      <c r="B31" s="213">
        <v>484</v>
      </c>
      <c r="C31" s="213">
        <v>60</v>
      </c>
      <c r="D31" s="213">
        <v>424</v>
      </c>
      <c r="E31" s="213"/>
      <c r="F31" s="213">
        <v>2</v>
      </c>
      <c r="G31" s="213">
        <v>0</v>
      </c>
      <c r="H31" s="213">
        <v>2</v>
      </c>
      <c r="I31" s="213"/>
      <c r="J31" s="213">
        <v>0</v>
      </c>
      <c r="K31" s="213">
        <v>0</v>
      </c>
      <c r="L31" s="213">
        <v>0</v>
      </c>
      <c r="M31" s="213"/>
      <c r="N31" s="213">
        <v>459</v>
      </c>
      <c r="O31" s="213">
        <v>53</v>
      </c>
      <c r="P31" s="213">
        <v>406</v>
      </c>
      <c r="Q31" s="213"/>
      <c r="R31" s="213">
        <v>23</v>
      </c>
      <c r="S31" s="213">
        <v>7</v>
      </c>
      <c r="T31" s="213">
        <v>16</v>
      </c>
    </row>
    <row r="32" spans="1:20" ht="15" customHeight="1" x14ac:dyDescent="0.2">
      <c r="A32" s="16" t="s">
        <v>35</v>
      </c>
      <c r="B32" s="213">
        <v>724</v>
      </c>
      <c r="C32" s="213">
        <v>124</v>
      </c>
      <c r="D32" s="213">
        <v>600</v>
      </c>
      <c r="E32" s="213"/>
      <c r="F32" s="213">
        <v>0</v>
      </c>
      <c r="G32" s="213">
        <v>0</v>
      </c>
      <c r="H32" s="213">
        <v>0</v>
      </c>
      <c r="I32" s="213"/>
      <c r="J32" s="213">
        <v>0</v>
      </c>
      <c r="K32" s="213">
        <v>0</v>
      </c>
      <c r="L32" s="213">
        <v>0</v>
      </c>
      <c r="M32" s="213"/>
      <c r="N32" s="213">
        <v>715</v>
      </c>
      <c r="O32" s="213">
        <v>122</v>
      </c>
      <c r="P32" s="213">
        <v>593</v>
      </c>
      <c r="Q32" s="213"/>
      <c r="R32" s="213">
        <v>9</v>
      </c>
      <c r="S32" s="213">
        <v>2</v>
      </c>
      <c r="T32" s="213">
        <v>7</v>
      </c>
    </row>
    <row r="33" spans="1:20" ht="15" customHeight="1" x14ac:dyDescent="0.2">
      <c r="A33" s="16" t="s">
        <v>36</v>
      </c>
      <c r="B33" s="213">
        <v>275</v>
      </c>
      <c r="C33" s="213">
        <v>39</v>
      </c>
      <c r="D33" s="213">
        <v>236</v>
      </c>
      <c r="E33" s="213"/>
      <c r="F33" s="213">
        <v>0</v>
      </c>
      <c r="G33" s="213">
        <v>0</v>
      </c>
      <c r="H33" s="213">
        <v>0</v>
      </c>
      <c r="I33" s="213"/>
      <c r="J33" s="213">
        <v>0</v>
      </c>
      <c r="K33" s="213">
        <v>0</v>
      </c>
      <c r="L33" s="213">
        <v>0</v>
      </c>
      <c r="M33" s="213"/>
      <c r="N33" s="213">
        <v>272</v>
      </c>
      <c r="O33" s="213">
        <v>37</v>
      </c>
      <c r="P33" s="213">
        <v>235</v>
      </c>
      <c r="Q33" s="213"/>
      <c r="R33" s="213">
        <v>3</v>
      </c>
      <c r="S33" s="213">
        <v>2</v>
      </c>
      <c r="T33" s="213">
        <v>1</v>
      </c>
    </row>
    <row r="34" spans="1:20" ht="15" customHeight="1" x14ac:dyDescent="0.2">
      <c r="A34" s="16" t="s">
        <v>227</v>
      </c>
      <c r="B34" s="213">
        <v>366</v>
      </c>
      <c r="C34" s="213">
        <v>56</v>
      </c>
      <c r="D34" s="213">
        <v>310</v>
      </c>
      <c r="E34" s="213"/>
      <c r="F34" s="213">
        <v>0</v>
      </c>
      <c r="G34" s="213">
        <v>0</v>
      </c>
      <c r="H34" s="213">
        <v>0</v>
      </c>
      <c r="I34" s="213"/>
      <c r="J34" s="213">
        <v>0</v>
      </c>
      <c r="K34" s="213">
        <v>0</v>
      </c>
      <c r="L34" s="213">
        <v>0</v>
      </c>
      <c r="M34" s="213"/>
      <c r="N34" s="213">
        <v>362</v>
      </c>
      <c r="O34" s="213">
        <v>56</v>
      </c>
      <c r="P34" s="213">
        <v>306</v>
      </c>
      <c r="Q34" s="213"/>
      <c r="R34" s="213">
        <v>4</v>
      </c>
      <c r="S34" s="213">
        <v>0</v>
      </c>
      <c r="T34" s="213">
        <v>4</v>
      </c>
    </row>
    <row r="35" spans="1:20" ht="15" customHeight="1" x14ac:dyDescent="0.2">
      <c r="A35" s="16" t="s">
        <v>38</v>
      </c>
      <c r="B35" s="213">
        <v>112</v>
      </c>
      <c r="C35" s="213">
        <v>14</v>
      </c>
      <c r="D35" s="213">
        <v>98</v>
      </c>
      <c r="E35" s="213"/>
      <c r="F35" s="213">
        <v>0</v>
      </c>
      <c r="G35" s="213">
        <v>0</v>
      </c>
      <c r="H35" s="213">
        <v>0</v>
      </c>
      <c r="I35" s="213"/>
      <c r="J35" s="213">
        <v>0</v>
      </c>
      <c r="K35" s="213">
        <v>0</v>
      </c>
      <c r="L35" s="213">
        <v>0</v>
      </c>
      <c r="M35" s="213"/>
      <c r="N35" s="213">
        <v>111</v>
      </c>
      <c r="O35" s="213">
        <v>13</v>
      </c>
      <c r="P35" s="213">
        <v>98</v>
      </c>
      <c r="Q35" s="213"/>
      <c r="R35" s="213">
        <v>1</v>
      </c>
      <c r="S35" s="213">
        <v>1</v>
      </c>
      <c r="T35" s="213">
        <v>0</v>
      </c>
    </row>
    <row r="36" spans="1:20" ht="15" customHeight="1" x14ac:dyDescent="0.2">
      <c r="A36" s="16" t="s">
        <v>39</v>
      </c>
      <c r="B36" s="213">
        <v>522</v>
      </c>
      <c r="C36" s="213">
        <v>44</v>
      </c>
      <c r="D36" s="213">
        <v>478</v>
      </c>
      <c r="E36" s="213"/>
      <c r="F36" s="213">
        <v>0</v>
      </c>
      <c r="G36" s="213">
        <v>0</v>
      </c>
      <c r="H36" s="213">
        <v>0</v>
      </c>
      <c r="I36" s="213"/>
      <c r="J36" s="213">
        <v>0</v>
      </c>
      <c r="K36" s="213">
        <v>0</v>
      </c>
      <c r="L36" s="213">
        <v>0</v>
      </c>
      <c r="M36" s="213"/>
      <c r="N36" s="213">
        <v>500</v>
      </c>
      <c r="O36" s="213">
        <v>37</v>
      </c>
      <c r="P36" s="213">
        <v>463</v>
      </c>
      <c r="Q36" s="213"/>
      <c r="R36" s="213">
        <v>22</v>
      </c>
      <c r="S36" s="213">
        <v>7</v>
      </c>
      <c r="T36" s="213">
        <v>15</v>
      </c>
    </row>
    <row r="37" spans="1:20" ht="15" customHeight="1" x14ac:dyDescent="0.2">
      <c r="A37" s="16" t="s">
        <v>40</v>
      </c>
      <c r="B37" s="213">
        <v>402</v>
      </c>
      <c r="C37" s="213">
        <v>48</v>
      </c>
      <c r="D37" s="213">
        <v>354</v>
      </c>
      <c r="E37" s="213"/>
      <c r="F37" s="213">
        <v>1</v>
      </c>
      <c r="G37" s="213">
        <v>0</v>
      </c>
      <c r="H37" s="213">
        <v>1</v>
      </c>
      <c r="I37" s="213"/>
      <c r="J37" s="213">
        <v>0</v>
      </c>
      <c r="K37" s="213">
        <v>0</v>
      </c>
      <c r="L37" s="213">
        <v>0</v>
      </c>
      <c r="M37" s="213"/>
      <c r="N37" s="213">
        <v>378</v>
      </c>
      <c r="O37" s="213">
        <v>43</v>
      </c>
      <c r="P37" s="213">
        <v>335</v>
      </c>
      <c r="Q37" s="213"/>
      <c r="R37" s="213">
        <v>23</v>
      </c>
      <c r="S37" s="213">
        <v>5</v>
      </c>
      <c r="T37" s="213">
        <v>18</v>
      </c>
    </row>
    <row r="38" spans="1:20" ht="15" customHeight="1" thickBot="1" x14ac:dyDescent="0.25">
      <c r="A38" s="17" t="s">
        <v>41</v>
      </c>
      <c r="B38" s="213">
        <v>74</v>
      </c>
      <c r="C38" s="213">
        <v>14</v>
      </c>
      <c r="D38" s="213">
        <v>60</v>
      </c>
      <c r="E38" s="213"/>
      <c r="F38" s="213">
        <v>0</v>
      </c>
      <c r="G38" s="213">
        <v>0</v>
      </c>
      <c r="H38" s="213">
        <v>0</v>
      </c>
      <c r="I38" s="213"/>
      <c r="J38" s="213">
        <v>0</v>
      </c>
      <c r="K38" s="213">
        <v>0</v>
      </c>
      <c r="L38" s="213">
        <v>0</v>
      </c>
      <c r="M38" s="213"/>
      <c r="N38" s="213">
        <v>74</v>
      </c>
      <c r="O38" s="213">
        <v>14</v>
      </c>
      <c r="P38" s="213">
        <v>60</v>
      </c>
      <c r="Q38" s="213"/>
      <c r="R38" s="213">
        <v>0</v>
      </c>
      <c r="S38" s="213">
        <v>0</v>
      </c>
      <c r="T38" s="213">
        <v>0</v>
      </c>
    </row>
    <row r="39" spans="1:20" ht="15" customHeight="1" x14ac:dyDescent="0.2">
      <c r="A39" s="374" t="s">
        <v>233</v>
      </c>
      <c r="B39" s="374"/>
      <c r="C39" s="374"/>
      <c r="D39" s="374"/>
      <c r="E39" s="374"/>
      <c r="F39" s="374"/>
      <c r="G39" s="374"/>
      <c r="H39" s="374"/>
      <c r="I39" s="374"/>
      <c r="J39" s="374"/>
      <c r="K39" s="374"/>
      <c r="L39" s="374"/>
      <c r="M39" s="374"/>
      <c r="N39" s="374"/>
      <c r="O39" s="374"/>
      <c r="P39" s="374"/>
      <c r="Q39" s="374"/>
      <c r="R39" s="374"/>
      <c r="S39" s="374"/>
      <c r="T39" s="374"/>
    </row>
    <row r="40" spans="1:20" ht="15" customHeight="1" x14ac:dyDescent="0.2">
      <c r="A40" s="339" t="s">
        <v>232</v>
      </c>
      <c r="B40" s="339"/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39"/>
      <c r="S40" s="339"/>
      <c r="T40" s="339"/>
    </row>
  </sheetData>
  <mergeCells count="14">
    <mergeCell ref="A1:T1"/>
    <mergeCell ref="A2:T2"/>
    <mergeCell ref="A3:T3"/>
    <mergeCell ref="A4:T4"/>
    <mergeCell ref="A5:T5"/>
    <mergeCell ref="A39:T39"/>
    <mergeCell ref="A40:T40"/>
    <mergeCell ref="A8:A9"/>
    <mergeCell ref="R8:T8"/>
    <mergeCell ref="A6:T6"/>
    <mergeCell ref="B8:D8"/>
    <mergeCell ref="F8:H8"/>
    <mergeCell ref="J8:L8"/>
    <mergeCell ref="N8:P8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35.7109375" style="73" bestFit="1" customWidth="1"/>
    <col min="2" max="4" width="9.7109375" style="19" customWidth="1"/>
    <col min="5" max="5" width="3.7109375" style="5" customWidth="1"/>
    <col min="6" max="8" width="9.7109375" style="5" customWidth="1"/>
    <col min="9" max="9" width="11.42578125" style="5"/>
    <col min="10" max="10" width="14" style="5" customWidth="1"/>
    <col min="11" max="251" width="11.42578125" style="5"/>
    <col min="252" max="252" width="48.42578125" style="5" customWidth="1"/>
    <col min="253" max="255" width="5.85546875" style="5" customWidth="1"/>
    <col min="256" max="256" width="1.5703125" style="5" customWidth="1"/>
    <col min="257" max="259" width="6.7109375" style="5" customWidth="1"/>
    <col min="260" max="507" width="11.42578125" style="5"/>
    <col min="508" max="508" width="48.42578125" style="5" customWidth="1"/>
    <col min="509" max="511" width="5.85546875" style="5" customWidth="1"/>
    <col min="512" max="512" width="1.5703125" style="5" customWidth="1"/>
    <col min="513" max="515" width="6.7109375" style="5" customWidth="1"/>
    <col min="516" max="763" width="11.42578125" style="5"/>
    <col min="764" max="764" width="48.42578125" style="5" customWidth="1"/>
    <col min="765" max="767" width="5.85546875" style="5" customWidth="1"/>
    <col min="768" max="768" width="1.5703125" style="5" customWidth="1"/>
    <col min="769" max="771" width="6.7109375" style="5" customWidth="1"/>
    <col min="772" max="1019" width="11.42578125" style="5"/>
    <col min="1020" max="1020" width="48.42578125" style="5" customWidth="1"/>
    <col min="1021" max="1023" width="5.85546875" style="5" customWidth="1"/>
    <col min="1024" max="1024" width="1.5703125" style="5" customWidth="1"/>
    <col min="1025" max="1027" width="6.7109375" style="5" customWidth="1"/>
    <col min="1028" max="1275" width="11.42578125" style="5"/>
    <col min="1276" max="1276" width="48.42578125" style="5" customWidth="1"/>
    <col min="1277" max="1279" width="5.85546875" style="5" customWidth="1"/>
    <col min="1280" max="1280" width="1.5703125" style="5" customWidth="1"/>
    <col min="1281" max="1283" width="6.7109375" style="5" customWidth="1"/>
    <col min="1284" max="1531" width="11.42578125" style="5"/>
    <col min="1532" max="1532" width="48.42578125" style="5" customWidth="1"/>
    <col min="1533" max="1535" width="5.85546875" style="5" customWidth="1"/>
    <col min="1536" max="1536" width="1.5703125" style="5" customWidth="1"/>
    <col min="1537" max="1539" width="6.7109375" style="5" customWidth="1"/>
    <col min="1540" max="1787" width="11.42578125" style="5"/>
    <col min="1788" max="1788" width="48.42578125" style="5" customWidth="1"/>
    <col min="1789" max="1791" width="5.85546875" style="5" customWidth="1"/>
    <col min="1792" max="1792" width="1.5703125" style="5" customWidth="1"/>
    <col min="1793" max="1795" width="6.7109375" style="5" customWidth="1"/>
    <col min="1796" max="2043" width="11.42578125" style="5"/>
    <col min="2044" max="2044" width="48.42578125" style="5" customWidth="1"/>
    <col min="2045" max="2047" width="5.85546875" style="5" customWidth="1"/>
    <col min="2048" max="2048" width="1.5703125" style="5" customWidth="1"/>
    <col min="2049" max="2051" width="6.7109375" style="5" customWidth="1"/>
    <col min="2052" max="2299" width="11.42578125" style="5"/>
    <col min="2300" max="2300" width="48.42578125" style="5" customWidth="1"/>
    <col min="2301" max="2303" width="5.85546875" style="5" customWidth="1"/>
    <col min="2304" max="2304" width="1.5703125" style="5" customWidth="1"/>
    <col min="2305" max="2307" width="6.7109375" style="5" customWidth="1"/>
    <col min="2308" max="2555" width="11.42578125" style="5"/>
    <col min="2556" max="2556" width="48.42578125" style="5" customWidth="1"/>
    <col min="2557" max="2559" width="5.85546875" style="5" customWidth="1"/>
    <col min="2560" max="2560" width="1.5703125" style="5" customWidth="1"/>
    <col min="2561" max="2563" width="6.7109375" style="5" customWidth="1"/>
    <col min="2564" max="2811" width="11.42578125" style="5"/>
    <col min="2812" max="2812" width="48.42578125" style="5" customWidth="1"/>
    <col min="2813" max="2815" width="5.85546875" style="5" customWidth="1"/>
    <col min="2816" max="2816" width="1.5703125" style="5" customWidth="1"/>
    <col min="2817" max="2819" width="6.7109375" style="5" customWidth="1"/>
    <col min="2820" max="3067" width="11.42578125" style="5"/>
    <col min="3068" max="3068" width="48.42578125" style="5" customWidth="1"/>
    <col min="3069" max="3071" width="5.85546875" style="5" customWidth="1"/>
    <col min="3072" max="3072" width="1.5703125" style="5" customWidth="1"/>
    <col min="3073" max="3075" width="6.7109375" style="5" customWidth="1"/>
    <col min="3076" max="3323" width="11.42578125" style="5"/>
    <col min="3324" max="3324" width="48.42578125" style="5" customWidth="1"/>
    <col min="3325" max="3327" width="5.85546875" style="5" customWidth="1"/>
    <col min="3328" max="3328" width="1.5703125" style="5" customWidth="1"/>
    <col min="3329" max="3331" width="6.7109375" style="5" customWidth="1"/>
    <col min="3332" max="3579" width="11.42578125" style="5"/>
    <col min="3580" max="3580" width="48.42578125" style="5" customWidth="1"/>
    <col min="3581" max="3583" width="5.85546875" style="5" customWidth="1"/>
    <col min="3584" max="3584" width="1.5703125" style="5" customWidth="1"/>
    <col min="3585" max="3587" width="6.7109375" style="5" customWidth="1"/>
    <col min="3588" max="3835" width="11.42578125" style="5"/>
    <col min="3836" max="3836" width="48.42578125" style="5" customWidth="1"/>
    <col min="3837" max="3839" width="5.85546875" style="5" customWidth="1"/>
    <col min="3840" max="3840" width="1.5703125" style="5" customWidth="1"/>
    <col min="3841" max="3843" width="6.7109375" style="5" customWidth="1"/>
    <col min="3844" max="4091" width="11.42578125" style="5"/>
    <col min="4092" max="4092" width="48.42578125" style="5" customWidth="1"/>
    <col min="4093" max="4095" width="5.85546875" style="5" customWidth="1"/>
    <col min="4096" max="4096" width="1.5703125" style="5" customWidth="1"/>
    <col min="4097" max="4099" width="6.7109375" style="5" customWidth="1"/>
    <col min="4100" max="4347" width="11.42578125" style="5"/>
    <col min="4348" max="4348" width="48.42578125" style="5" customWidth="1"/>
    <col min="4349" max="4351" width="5.85546875" style="5" customWidth="1"/>
    <col min="4352" max="4352" width="1.5703125" style="5" customWidth="1"/>
    <col min="4353" max="4355" width="6.7109375" style="5" customWidth="1"/>
    <col min="4356" max="4603" width="11.42578125" style="5"/>
    <col min="4604" max="4604" width="48.42578125" style="5" customWidth="1"/>
    <col min="4605" max="4607" width="5.85546875" style="5" customWidth="1"/>
    <col min="4608" max="4608" width="1.5703125" style="5" customWidth="1"/>
    <col min="4609" max="4611" width="6.7109375" style="5" customWidth="1"/>
    <col min="4612" max="4859" width="11.42578125" style="5"/>
    <col min="4860" max="4860" width="48.42578125" style="5" customWidth="1"/>
    <col min="4861" max="4863" width="5.85546875" style="5" customWidth="1"/>
    <col min="4864" max="4864" width="1.5703125" style="5" customWidth="1"/>
    <col min="4865" max="4867" width="6.7109375" style="5" customWidth="1"/>
    <col min="4868" max="5115" width="11.42578125" style="5"/>
    <col min="5116" max="5116" width="48.42578125" style="5" customWidth="1"/>
    <col min="5117" max="5119" width="5.85546875" style="5" customWidth="1"/>
    <col min="5120" max="5120" width="1.5703125" style="5" customWidth="1"/>
    <col min="5121" max="5123" width="6.7109375" style="5" customWidth="1"/>
    <col min="5124" max="5371" width="11.42578125" style="5"/>
    <col min="5372" max="5372" width="48.42578125" style="5" customWidth="1"/>
    <col min="5373" max="5375" width="5.85546875" style="5" customWidth="1"/>
    <col min="5376" max="5376" width="1.5703125" style="5" customWidth="1"/>
    <col min="5377" max="5379" width="6.7109375" style="5" customWidth="1"/>
    <col min="5380" max="5627" width="11.42578125" style="5"/>
    <col min="5628" max="5628" width="48.42578125" style="5" customWidth="1"/>
    <col min="5629" max="5631" width="5.85546875" style="5" customWidth="1"/>
    <col min="5632" max="5632" width="1.5703125" style="5" customWidth="1"/>
    <col min="5633" max="5635" width="6.7109375" style="5" customWidth="1"/>
    <col min="5636" max="5883" width="11.42578125" style="5"/>
    <col min="5884" max="5884" width="48.42578125" style="5" customWidth="1"/>
    <col min="5885" max="5887" width="5.85546875" style="5" customWidth="1"/>
    <col min="5888" max="5888" width="1.5703125" style="5" customWidth="1"/>
    <col min="5889" max="5891" width="6.7109375" style="5" customWidth="1"/>
    <col min="5892" max="6139" width="11.42578125" style="5"/>
    <col min="6140" max="6140" width="48.42578125" style="5" customWidth="1"/>
    <col min="6141" max="6143" width="5.85546875" style="5" customWidth="1"/>
    <col min="6144" max="6144" width="1.5703125" style="5" customWidth="1"/>
    <col min="6145" max="6147" width="6.7109375" style="5" customWidth="1"/>
    <col min="6148" max="6395" width="11.42578125" style="5"/>
    <col min="6396" max="6396" width="48.42578125" style="5" customWidth="1"/>
    <col min="6397" max="6399" width="5.85546875" style="5" customWidth="1"/>
    <col min="6400" max="6400" width="1.5703125" style="5" customWidth="1"/>
    <col min="6401" max="6403" width="6.7109375" style="5" customWidth="1"/>
    <col min="6404" max="6651" width="11.42578125" style="5"/>
    <col min="6652" max="6652" width="48.42578125" style="5" customWidth="1"/>
    <col min="6653" max="6655" width="5.85546875" style="5" customWidth="1"/>
    <col min="6656" max="6656" width="1.5703125" style="5" customWidth="1"/>
    <col min="6657" max="6659" width="6.7109375" style="5" customWidth="1"/>
    <col min="6660" max="6907" width="11.42578125" style="5"/>
    <col min="6908" max="6908" width="48.42578125" style="5" customWidth="1"/>
    <col min="6909" max="6911" width="5.85546875" style="5" customWidth="1"/>
    <col min="6912" max="6912" width="1.5703125" style="5" customWidth="1"/>
    <col min="6913" max="6915" width="6.7109375" style="5" customWidth="1"/>
    <col min="6916" max="7163" width="11.42578125" style="5"/>
    <col min="7164" max="7164" width="48.42578125" style="5" customWidth="1"/>
    <col min="7165" max="7167" width="5.85546875" style="5" customWidth="1"/>
    <col min="7168" max="7168" width="1.5703125" style="5" customWidth="1"/>
    <col min="7169" max="7171" width="6.7109375" style="5" customWidth="1"/>
    <col min="7172" max="7419" width="11.42578125" style="5"/>
    <col min="7420" max="7420" width="48.42578125" style="5" customWidth="1"/>
    <col min="7421" max="7423" width="5.85546875" style="5" customWidth="1"/>
    <col min="7424" max="7424" width="1.5703125" style="5" customWidth="1"/>
    <col min="7425" max="7427" width="6.7109375" style="5" customWidth="1"/>
    <col min="7428" max="7675" width="11.42578125" style="5"/>
    <col min="7676" max="7676" width="48.42578125" style="5" customWidth="1"/>
    <col min="7677" max="7679" width="5.85546875" style="5" customWidth="1"/>
    <col min="7680" max="7680" width="1.5703125" style="5" customWidth="1"/>
    <col min="7681" max="7683" width="6.7109375" style="5" customWidth="1"/>
    <col min="7684" max="7931" width="11.42578125" style="5"/>
    <col min="7932" max="7932" width="48.42578125" style="5" customWidth="1"/>
    <col min="7933" max="7935" width="5.85546875" style="5" customWidth="1"/>
    <col min="7936" max="7936" width="1.5703125" style="5" customWidth="1"/>
    <col min="7937" max="7939" width="6.7109375" style="5" customWidth="1"/>
    <col min="7940" max="8187" width="11.42578125" style="5"/>
    <col min="8188" max="8188" width="48.42578125" style="5" customWidth="1"/>
    <col min="8189" max="8191" width="5.85546875" style="5" customWidth="1"/>
    <col min="8192" max="8192" width="1.5703125" style="5" customWidth="1"/>
    <col min="8193" max="8195" width="6.7109375" style="5" customWidth="1"/>
    <col min="8196" max="8443" width="11.42578125" style="5"/>
    <col min="8444" max="8444" width="48.42578125" style="5" customWidth="1"/>
    <col min="8445" max="8447" width="5.85546875" style="5" customWidth="1"/>
    <col min="8448" max="8448" width="1.5703125" style="5" customWidth="1"/>
    <col min="8449" max="8451" width="6.7109375" style="5" customWidth="1"/>
    <col min="8452" max="8699" width="11.42578125" style="5"/>
    <col min="8700" max="8700" width="48.42578125" style="5" customWidth="1"/>
    <col min="8701" max="8703" width="5.85546875" style="5" customWidth="1"/>
    <col min="8704" max="8704" width="1.5703125" style="5" customWidth="1"/>
    <col min="8705" max="8707" width="6.7109375" style="5" customWidth="1"/>
    <col min="8708" max="8955" width="11.42578125" style="5"/>
    <col min="8956" max="8956" width="48.42578125" style="5" customWidth="1"/>
    <col min="8957" max="8959" width="5.85546875" style="5" customWidth="1"/>
    <col min="8960" max="8960" width="1.5703125" style="5" customWidth="1"/>
    <col min="8961" max="8963" width="6.7109375" style="5" customWidth="1"/>
    <col min="8964" max="9211" width="11.42578125" style="5"/>
    <col min="9212" max="9212" width="48.42578125" style="5" customWidth="1"/>
    <col min="9213" max="9215" width="5.85546875" style="5" customWidth="1"/>
    <col min="9216" max="9216" width="1.5703125" style="5" customWidth="1"/>
    <col min="9217" max="9219" width="6.7109375" style="5" customWidth="1"/>
    <col min="9220" max="9467" width="11.42578125" style="5"/>
    <col min="9468" max="9468" width="48.42578125" style="5" customWidth="1"/>
    <col min="9469" max="9471" width="5.85546875" style="5" customWidth="1"/>
    <col min="9472" max="9472" width="1.5703125" style="5" customWidth="1"/>
    <col min="9473" max="9475" width="6.7109375" style="5" customWidth="1"/>
    <col min="9476" max="9723" width="11.42578125" style="5"/>
    <col min="9724" max="9724" width="48.42578125" style="5" customWidth="1"/>
    <col min="9725" max="9727" width="5.85546875" style="5" customWidth="1"/>
    <col min="9728" max="9728" width="1.5703125" style="5" customWidth="1"/>
    <col min="9729" max="9731" width="6.7109375" style="5" customWidth="1"/>
    <col min="9732" max="9979" width="11.42578125" style="5"/>
    <col min="9980" max="9980" width="48.42578125" style="5" customWidth="1"/>
    <col min="9981" max="9983" width="5.85546875" style="5" customWidth="1"/>
    <col min="9984" max="9984" width="1.5703125" style="5" customWidth="1"/>
    <col min="9985" max="9987" width="6.7109375" style="5" customWidth="1"/>
    <col min="9988" max="10235" width="11.42578125" style="5"/>
    <col min="10236" max="10236" width="48.42578125" style="5" customWidth="1"/>
    <col min="10237" max="10239" width="5.85546875" style="5" customWidth="1"/>
    <col min="10240" max="10240" width="1.5703125" style="5" customWidth="1"/>
    <col min="10241" max="10243" width="6.7109375" style="5" customWidth="1"/>
    <col min="10244" max="10491" width="11.42578125" style="5"/>
    <col min="10492" max="10492" width="48.42578125" style="5" customWidth="1"/>
    <col min="10493" max="10495" width="5.85546875" style="5" customWidth="1"/>
    <col min="10496" max="10496" width="1.5703125" style="5" customWidth="1"/>
    <col min="10497" max="10499" width="6.7109375" style="5" customWidth="1"/>
    <col min="10500" max="10747" width="11.42578125" style="5"/>
    <col min="10748" max="10748" width="48.42578125" style="5" customWidth="1"/>
    <col min="10749" max="10751" width="5.85546875" style="5" customWidth="1"/>
    <col min="10752" max="10752" width="1.5703125" style="5" customWidth="1"/>
    <col min="10753" max="10755" width="6.7109375" style="5" customWidth="1"/>
    <col min="10756" max="11003" width="11.42578125" style="5"/>
    <col min="11004" max="11004" width="48.42578125" style="5" customWidth="1"/>
    <col min="11005" max="11007" width="5.85546875" style="5" customWidth="1"/>
    <col min="11008" max="11008" width="1.5703125" style="5" customWidth="1"/>
    <col min="11009" max="11011" width="6.7109375" style="5" customWidth="1"/>
    <col min="11012" max="11259" width="11.42578125" style="5"/>
    <col min="11260" max="11260" width="48.42578125" style="5" customWidth="1"/>
    <col min="11261" max="11263" width="5.85546875" style="5" customWidth="1"/>
    <col min="11264" max="11264" width="1.5703125" style="5" customWidth="1"/>
    <col min="11265" max="11267" width="6.7109375" style="5" customWidth="1"/>
    <col min="11268" max="11515" width="11.42578125" style="5"/>
    <col min="11516" max="11516" width="48.42578125" style="5" customWidth="1"/>
    <col min="11517" max="11519" width="5.85546875" style="5" customWidth="1"/>
    <col min="11520" max="11520" width="1.5703125" style="5" customWidth="1"/>
    <col min="11521" max="11523" width="6.7109375" style="5" customWidth="1"/>
    <col min="11524" max="11771" width="11.42578125" style="5"/>
    <col min="11772" max="11772" width="48.42578125" style="5" customWidth="1"/>
    <col min="11773" max="11775" width="5.85546875" style="5" customWidth="1"/>
    <col min="11776" max="11776" width="1.5703125" style="5" customWidth="1"/>
    <col min="11777" max="11779" width="6.7109375" style="5" customWidth="1"/>
    <col min="11780" max="12027" width="11.42578125" style="5"/>
    <col min="12028" max="12028" width="48.42578125" style="5" customWidth="1"/>
    <col min="12029" max="12031" width="5.85546875" style="5" customWidth="1"/>
    <col min="12032" max="12032" width="1.5703125" style="5" customWidth="1"/>
    <col min="12033" max="12035" width="6.7109375" style="5" customWidth="1"/>
    <col min="12036" max="12283" width="11.42578125" style="5"/>
    <col min="12284" max="12284" width="48.42578125" style="5" customWidth="1"/>
    <col min="12285" max="12287" width="5.85546875" style="5" customWidth="1"/>
    <col min="12288" max="12288" width="1.5703125" style="5" customWidth="1"/>
    <col min="12289" max="12291" width="6.7109375" style="5" customWidth="1"/>
    <col min="12292" max="12539" width="11.42578125" style="5"/>
    <col min="12540" max="12540" width="48.42578125" style="5" customWidth="1"/>
    <col min="12541" max="12543" width="5.85546875" style="5" customWidth="1"/>
    <col min="12544" max="12544" width="1.5703125" style="5" customWidth="1"/>
    <col min="12545" max="12547" width="6.7109375" style="5" customWidth="1"/>
    <col min="12548" max="12795" width="11.42578125" style="5"/>
    <col min="12796" max="12796" width="48.42578125" style="5" customWidth="1"/>
    <col min="12797" max="12799" width="5.85546875" style="5" customWidth="1"/>
    <col min="12800" max="12800" width="1.5703125" style="5" customWidth="1"/>
    <col min="12801" max="12803" width="6.7109375" style="5" customWidth="1"/>
    <col min="12804" max="13051" width="11.42578125" style="5"/>
    <col min="13052" max="13052" width="48.42578125" style="5" customWidth="1"/>
    <col min="13053" max="13055" width="5.85546875" style="5" customWidth="1"/>
    <col min="13056" max="13056" width="1.5703125" style="5" customWidth="1"/>
    <col min="13057" max="13059" width="6.7109375" style="5" customWidth="1"/>
    <col min="13060" max="13307" width="11.42578125" style="5"/>
    <col min="13308" max="13308" width="48.42578125" style="5" customWidth="1"/>
    <col min="13309" max="13311" width="5.85546875" style="5" customWidth="1"/>
    <col min="13312" max="13312" width="1.5703125" style="5" customWidth="1"/>
    <col min="13313" max="13315" width="6.7109375" style="5" customWidth="1"/>
    <col min="13316" max="13563" width="11.42578125" style="5"/>
    <col min="13564" max="13564" width="48.42578125" style="5" customWidth="1"/>
    <col min="13565" max="13567" width="5.85546875" style="5" customWidth="1"/>
    <col min="13568" max="13568" width="1.5703125" style="5" customWidth="1"/>
    <col min="13569" max="13571" width="6.7109375" style="5" customWidth="1"/>
    <col min="13572" max="13819" width="11.42578125" style="5"/>
    <col min="13820" max="13820" width="48.42578125" style="5" customWidth="1"/>
    <col min="13821" max="13823" width="5.85546875" style="5" customWidth="1"/>
    <col min="13824" max="13824" width="1.5703125" style="5" customWidth="1"/>
    <col min="13825" max="13827" width="6.7109375" style="5" customWidth="1"/>
    <col min="13828" max="14075" width="11.42578125" style="5"/>
    <col min="14076" max="14076" width="48.42578125" style="5" customWidth="1"/>
    <col min="14077" max="14079" width="5.85546875" style="5" customWidth="1"/>
    <col min="14080" max="14080" width="1.5703125" style="5" customWidth="1"/>
    <col min="14081" max="14083" width="6.7109375" style="5" customWidth="1"/>
    <col min="14084" max="14331" width="11.42578125" style="5"/>
    <col min="14332" max="14332" width="48.42578125" style="5" customWidth="1"/>
    <col min="14333" max="14335" width="5.85546875" style="5" customWidth="1"/>
    <col min="14336" max="14336" width="1.5703125" style="5" customWidth="1"/>
    <col min="14337" max="14339" width="6.7109375" style="5" customWidth="1"/>
    <col min="14340" max="14587" width="11.42578125" style="5"/>
    <col min="14588" max="14588" width="48.42578125" style="5" customWidth="1"/>
    <col min="14589" max="14591" width="5.85546875" style="5" customWidth="1"/>
    <col min="14592" max="14592" width="1.5703125" style="5" customWidth="1"/>
    <col min="14593" max="14595" width="6.7109375" style="5" customWidth="1"/>
    <col min="14596" max="14843" width="11.42578125" style="5"/>
    <col min="14844" max="14844" width="48.42578125" style="5" customWidth="1"/>
    <col min="14845" max="14847" width="5.85546875" style="5" customWidth="1"/>
    <col min="14848" max="14848" width="1.5703125" style="5" customWidth="1"/>
    <col min="14849" max="14851" width="6.7109375" style="5" customWidth="1"/>
    <col min="14852" max="15099" width="11.42578125" style="5"/>
    <col min="15100" max="15100" width="48.42578125" style="5" customWidth="1"/>
    <col min="15101" max="15103" width="5.85546875" style="5" customWidth="1"/>
    <col min="15104" max="15104" width="1.5703125" style="5" customWidth="1"/>
    <col min="15105" max="15107" width="6.7109375" style="5" customWidth="1"/>
    <col min="15108" max="15355" width="11.42578125" style="5"/>
    <col min="15356" max="15356" width="48.42578125" style="5" customWidth="1"/>
    <col min="15357" max="15359" width="5.85546875" style="5" customWidth="1"/>
    <col min="15360" max="15360" width="1.5703125" style="5" customWidth="1"/>
    <col min="15361" max="15363" width="6.7109375" style="5" customWidth="1"/>
    <col min="15364" max="15611" width="11.42578125" style="5"/>
    <col min="15612" max="15612" width="48.42578125" style="5" customWidth="1"/>
    <col min="15613" max="15615" width="5.85546875" style="5" customWidth="1"/>
    <col min="15616" max="15616" width="1.5703125" style="5" customWidth="1"/>
    <col min="15617" max="15619" width="6.7109375" style="5" customWidth="1"/>
    <col min="15620" max="15867" width="11.42578125" style="5"/>
    <col min="15868" max="15868" width="48.42578125" style="5" customWidth="1"/>
    <col min="15869" max="15871" width="5.85546875" style="5" customWidth="1"/>
    <col min="15872" max="15872" width="1.5703125" style="5" customWidth="1"/>
    <col min="15873" max="15875" width="6.7109375" style="5" customWidth="1"/>
    <col min="15876" max="16123" width="11.42578125" style="5"/>
    <col min="16124" max="16124" width="48.42578125" style="5" customWidth="1"/>
    <col min="16125" max="16127" width="5.85546875" style="5" customWidth="1"/>
    <col min="16128" max="16128" width="1.5703125" style="5" customWidth="1"/>
    <col min="16129" max="16131" width="6.7109375" style="5" customWidth="1"/>
    <col min="16132" max="16384" width="11.42578125" style="5"/>
  </cols>
  <sheetData>
    <row r="1" spans="1:12" ht="19.5" thickBot="1" x14ac:dyDescent="0.35">
      <c r="A1" s="378" t="s">
        <v>272</v>
      </c>
      <c r="B1" s="378"/>
      <c r="C1" s="378"/>
      <c r="D1" s="378"/>
      <c r="E1" s="378"/>
      <c r="F1" s="378"/>
      <c r="G1" s="378"/>
      <c r="H1" s="378"/>
      <c r="J1" s="179"/>
      <c r="K1" s="285" t="s">
        <v>195</v>
      </c>
      <c r="L1" s="179"/>
    </row>
    <row r="2" spans="1:12" x14ac:dyDescent="0.2">
      <c r="A2" s="378" t="s">
        <v>155</v>
      </c>
      <c r="B2" s="378"/>
      <c r="C2" s="378"/>
      <c r="D2" s="378"/>
      <c r="E2" s="378"/>
      <c r="F2" s="378"/>
      <c r="G2" s="378"/>
      <c r="H2" s="378"/>
      <c r="J2" s="179"/>
      <c r="K2" s="179"/>
      <c r="L2" s="179"/>
    </row>
    <row r="3" spans="1:12" x14ac:dyDescent="0.2">
      <c r="A3" s="378" t="s">
        <v>361</v>
      </c>
      <c r="B3" s="378"/>
      <c r="C3" s="378"/>
      <c r="D3" s="378"/>
      <c r="E3" s="378"/>
      <c r="F3" s="378"/>
      <c r="G3" s="378"/>
      <c r="H3" s="378"/>
    </row>
    <row r="4" spans="1:12" x14ac:dyDescent="0.2">
      <c r="A4" s="378" t="s">
        <v>42</v>
      </c>
      <c r="B4" s="378"/>
      <c r="C4" s="378"/>
      <c r="D4" s="378"/>
      <c r="E4" s="378"/>
      <c r="F4" s="378"/>
      <c r="G4" s="378"/>
      <c r="H4" s="378"/>
    </row>
    <row r="5" spans="1:12" x14ac:dyDescent="0.2">
      <c r="A5" s="378" t="s">
        <v>409</v>
      </c>
      <c r="B5" s="378"/>
      <c r="C5" s="378"/>
      <c r="D5" s="378"/>
      <c r="E5" s="378"/>
      <c r="F5" s="378"/>
      <c r="G5" s="378"/>
      <c r="H5" s="378"/>
    </row>
    <row r="6" spans="1:12" ht="13.5" thickBot="1" x14ac:dyDescent="0.25">
      <c r="A6" s="6"/>
      <c r="B6" s="6"/>
      <c r="C6" s="6"/>
      <c r="D6" s="6"/>
      <c r="E6" s="61"/>
      <c r="F6" s="61"/>
      <c r="G6" s="61"/>
      <c r="H6" s="61"/>
    </row>
    <row r="7" spans="1:12" x14ac:dyDescent="0.2">
      <c r="A7" s="353" t="s">
        <v>45</v>
      </c>
      <c r="B7" s="392" t="s">
        <v>43</v>
      </c>
      <c r="C7" s="392"/>
      <c r="D7" s="392"/>
      <c r="E7" s="62"/>
      <c r="F7" s="392" t="s">
        <v>44</v>
      </c>
      <c r="G7" s="392"/>
      <c r="H7" s="392"/>
    </row>
    <row r="8" spans="1:12" ht="13.5" thickBot="1" x14ac:dyDescent="0.25">
      <c r="A8" s="354"/>
      <c r="B8" s="63" t="s">
        <v>0</v>
      </c>
      <c r="C8" s="63" t="s">
        <v>46</v>
      </c>
      <c r="D8" s="63" t="s">
        <v>47</v>
      </c>
      <c r="E8" s="64"/>
      <c r="F8" s="63" t="s">
        <v>0</v>
      </c>
      <c r="G8" s="63" t="s">
        <v>46</v>
      </c>
      <c r="H8" s="63" t="s">
        <v>47</v>
      </c>
    </row>
    <row r="9" spans="1:12" s="13" customFormat="1" ht="15" customHeight="1" x14ac:dyDescent="0.25">
      <c r="A9" s="33" t="s">
        <v>0</v>
      </c>
      <c r="B9" s="233">
        <f>SUM(B11:B36)</f>
        <v>13425</v>
      </c>
      <c r="C9" s="233">
        <f t="shared" ref="C9:D9" si="0">SUM(C11:C36)</f>
        <v>1836</v>
      </c>
      <c r="D9" s="233">
        <f t="shared" si="0"/>
        <v>11589</v>
      </c>
      <c r="E9" s="65"/>
      <c r="F9" s="66">
        <f>+G9+H9</f>
        <v>100</v>
      </c>
      <c r="G9" s="66">
        <f>+C9/B9*100</f>
        <v>13.675977653631286</v>
      </c>
      <c r="H9" s="66">
        <f>+D9/B9*100</f>
        <v>86.324022346368707</v>
      </c>
    </row>
    <row r="10" spans="1:12" ht="15" customHeight="1" x14ac:dyDescent="0.25">
      <c r="A10" s="33"/>
      <c r="B10" s="234"/>
      <c r="C10" s="234"/>
      <c r="D10" s="234"/>
      <c r="E10" s="67"/>
      <c r="F10" s="67"/>
      <c r="G10" s="67"/>
      <c r="H10" s="67"/>
    </row>
    <row r="11" spans="1:12" ht="15" customHeight="1" x14ac:dyDescent="0.2">
      <c r="A11" s="16" t="s">
        <v>72</v>
      </c>
      <c r="B11" s="235">
        <v>767</v>
      </c>
      <c r="C11" s="235">
        <v>27</v>
      </c>
      <c r="D11" s="235">
        <v>740</v>
      </c>
      <c r="E11" s="67"/>
      <c r="F11" s="68">
        <f t="shared" ref="F11:F21" si="1">+G11+H11</f>
        <v>100</v>
      </c>
      <c r="G11" s="68">
        <f t="shared" ref="G11:G21" si="2">+C11/B11*100</f>
        <v>3.5202086049543677</v>
      </c>
      <c r="H11" s="68">
        <f t="shared" ref="H11:H21" si="3">+D11/B11*100</f>
        <v>96.479791395045638</v>
      </c>
      <c r="I11" s="69"/>
      <c r="J11" s="98"/>
    </row>
    <row r="12" spans="1:12" ht="15" customHeight="1" x14ac:dyDescent="0.2">
      <c r="A12" s="16" t="s">
        <v>73</v>
      </c>
      <c r="B12" s="235">
        <v>289</v>
      </c>
      <c r="C12" s="235">
        <v>11</v>
      </c>
      <c r="D12" s="235">
        <v>278</v>
      </c>
      <c r="E12" s="67"/>
      <c r="F12" s="68">
        <f t="shared" si="1"/>
        <v>100</v>
      </c>
      <c r="G12" s="68">
        <f t="shared" si="2"/>
        <v>3.8062283737024223</v>
      </c>
      <c r="H12" s="68">
        <f t="shared" si="3"/>
        <v>96.193771626297575</v>
      </c>
      <c r="I12" s="69"/>
      <c r="J12" s="98"/>
    </row>
    <row r="13" spans="1:12" ht="15" customHeight="1" x14ac:dyDescent="0.2">
      <c r="A13" s="16" t="s">
        <v>74</v>
      </c>
      <c r="B13" s="235">
        <v>254</v>
      </c>
      <c r="C13" s="235">
        <v>6</v>
      </c>
      <c r="D13" s="235">
        <v>248</v>
      </c>
      <c r="E13" s="67"/>
      <c r="F13" s="68">
        <f t="shared" si="1"/>
        <v>100</v>
      </c>
      <c r="G13" s="68">
        <f t="shared" si="2"/>
        <v>2.3622047244094486</v>
      </c>
      <c r="H13" s="68">
        <f t="shared" si="3"/>
        <v>97.637795275590548</v>
      </c>
      <c r="I13" s="69"/>
      <c r="J13" s="98"/>
    </row>
    <row r="14" spans="1:12" ht="15" customHeight="1" x14ac:dyDescent="0.2">
      <c r="A14" s="16" t="s">
        <v>96</v>
      </c>
      <c r="B14" s="235">
        <v>2378</v>
      </c>
      <c r="C14" s="235">
        <v>104</v>
      </c>
      <c r="D14" s="235">
        <v>2274</v>
      </c>
      <c r="E14" s="67"/>
      <c r="F14" s="68">
        <f t="shared" si="1"/>
        <v>100</v>
      </c>
      <c r="G14" s="68">
        <f t="shared" si="2"/>
        <v>4.3734230445752731</v>
      </c>
      <c r="H14" s="68">
        <f t="shared" si="3"/>
        <v>95.626576955424724</v>
      </c>
      <c r="I14" s="69"/>
      <c r="J14" s="98"/>
    </row>
    <row r="15" spans="1:12" ht="15" customHeight="1" x14ac:dyDescent="0.2">
      <c r="A15" s="16" t="s">
        <v>97</v>
      </c>
      <c r="B15" s="235">
        <v>236</v>
      </c>
      <c r="C15" s="235">
        <v>29</v>
      </c>
      <c r="D15" s="235">
        <v>207</v>
      </c>
      <c r="E15" s="67"/>
      <c r="F15" s="68">
        <f t="shared" si="1"/>
        <v>100</v>
      </c>
      <c r="G15" s="68">
        <f t="shared" si="2"/>
        <v>12.288135593220339</v>
      </c>
      <c r="H15" s="68">
        <f t="shared" si="3"/>
        <v>87.711864406779654</v>
      </c>
      <c r="I15" s="69"/>
      <c r="J15" s="98"/>
    </row>
    <row r="16" spans="1:12" ht="15" customHeight="1" x14ac:dyDescent="0.2">
      <c r="A16" s="16" t="s">
        <v>98</v>
      </c>
      <c r="B16" s="235">
        <v>11</v>
      </c>
      <c r="C16" s="235">
        <v>0</v>
      </c>
      <c r="D16" s="235">
        <v>11</v>
      </c>
      <c r="E16" s="67"/>
      <c r="F16" s="68">
        <f t="shared" si="1"/>
        <v>100</v>
      </c>
      <c r="G16" s="68">
        <f t="shared" si="2"/>
        <v>0</v>
      </c>
      <c r="H16" s="68">
        <f t="shared" si="3"/>
        <v>100</v>
      </c>
      <c r="I16" s="69"/>
      <c r="J16" s="98"/>
    </row>
    <row r="17" spans="1:13" ht="15" customHeight="1" x14ac:dyDescent="0.2">
      <c r="A17" s="16" t="s">
        <v>75</v>
      </c>
      <c r="B17" s="235">
        <v>1920</v>
      </c>
      <c r="C17" s="235">
        <v>80</v>
      </c>
      <c r="D17" s="235">
        <v>1840</v>
      </c>
      <c r="E17" s="67"/>
      <c r="F17" s="68">
        <f t="shared" si="1"/>
        <v>100.00000000000001</v>
      </c>
      <c r="G17" s="68">
        <f t="shared" si="2"/>
        <v>4.1666666666666661</v>
      </c>
      <c r="H17" s="68">
        <f t="shared" si="3"/>
        <v>95.833333333333343</v>
      </c>
      <c r="I17" s="69"/>
      <c r="J17" s="98"/>
    </row>
    <row r="18" spans="1:13" ht="15" customHeight="1" x14ac:dyDescent="0.2">
      <c r="A18" s="16" t="s">
        <v>99</v>
      </c>
      <c r="B18" s="235">
        <v>2788</v>
      </c>
      <c r="C18" s="235">
        <v>190</v>
      </c>
      <c r="D18" s="235">
        <v>2598</v>
      </c>
      <c r="E18" s="67"/>
      <c r="F18" s="68">
        <f t="shared" si="1"/>
        <v>100</v>
      </c>
      <c r="G18" s="68">
        <f t="shared" si="2"/>
        <v>6.814921090387374</v>
      </c>
      <c r="H18" s="68">
        <f t="shared" si="3"/>
        <v>93.185078909612628</v>
      </c>
      <c r="I18" s="69"/>
      <c r="J18" s="98"/>
    </row>
    <row r="19" spans="1:13" ht="15" customHeight="1" x14ac:dyDescent="0.2">
      <c r="A19" s="16" t="s">
        <v>100</v>
      </c>
      <c r="B19" s="235">
        <v>1294</v>
      </c>
      <c r="C19" s="235">
        <v>26</v>
      </c>
      <c r="D19" s="235">
        <v>1268</v>
      </c>
      <c r="E19" s="67"/>
      <c r="F19" s="68">
        <f t="shared" si="1"/>
        <v>100</v>
      </c>
      <c r="G19" s="68">
        <f t="shared" si="2"/>
        <v>2.009273570324575</v>
      </c>
      <c r="H19" s="68">
        <f t="shared" si="3"/>
        <v>97.990726429675419</v>
      </c>
      <c r="I19" s="69"/>
      <c r="J19" s="98"/>
    </row>
    <row r="20" spans="1:13" ht="15" customHeight="1" x14ac:dyDescent="0.2">
      <c r="A20" s="16" t="s">
        <v>101</v>
      </c>
      <c r="B20" s="235">
        <v>59</v>
      </c>
      <c r="C20" s="235">
        <v>1</v>
      </c>
      <c r="D20" s="235">
        <v>58</v>
      </c>
      <c r="E20" s="67"/>
      <c r="F20" s="68">
        <f t="shared" si="1"/>
        <v>100</v>
      </c>
      <c r="G20" s="68">
        <f t="shared" si="2"/>
        <v>1.6949152542372881</v>
      </c>
      <c r="H20" s="68">
        <f t="shared" si="3"/>
        <v>98.305084745762713</v>
      </c>
      <c r="I20" s="69"/>
      <c r="J20" s="98"/>
    </row>
    <row r="21" spans="1:13" ht="15" customHeight="1" x14ac:dyDescent="0.2">
      <c r="A21" s="16" t="s">
        <v>102</v>
      </c>
      <c r="B21" s="235">
        <v>493</v>
      </c>
      <c r="C21" s="235">
        <v>144</v>
      </c>
      <c r="D21" s="235">
        <v>349</v>
      </c>
      <c r="E21" s="67"/>
      <c r="F21" s="68">
        <f t="shared" si="1"/>
        <v>100</v>
      </c>
      <c r="G21" s="68">
        <f t="shared" si="2"/>
        <v>29.208924949290061</v>
      </c>
      <c r="H21" s="68">
        <f t="shared" si="3"/>
        <v>70.791075050709935</v>
      </c>
      <c r="I21" s="69"/>
      <c r="J21" s="98"/>
    </row>
    <row r="22" spans="1:13" ht="15" customHeight="1" x14ac:dyDescent="0.2">
      <c r="A22" s="16" t="s">
        <v>57</v>
      </c>
      <c r="B22" s="235">
        <v>62</v>
      </c>
      <c r="C22" s="235">
        <v>3</v>
      </c>
      <c r="D22" s="235">
        <v>59</v>
      </c>
      <c r="E22" s="67"/>
      <c r="F22" s="68">
        <f t="shared" ref="F22:F35" si="4">+G22+H22</f>
        <v>100.00000000000001</v>
      </c>
      <c r="G22" s="68">
        <f t="shared" ref="G22:G35" si="5">+C22/B22*100</f>
        <v>4.838709677419355</v>
      </c>
      <c r="H22" s="68">
        <f t="shared" ref="H22:H35" si="6">+D22/B22*100</f>
        <v>95.161290322580655</v>
      </c>
      <c r="I22" s="69"/>
      <c r="J22" s="98"/>
      <c r="K22" s="98"/>
      <c r="L22" s="98"/>
    </row>
    <row r="23" spans="1:13" ht="15" customHeight="1" x14ac:dyDescent="0.2">
      <c r="A23" s="16" t="s">
        <v>58</v>
      </c>
      <c r="B23" s="235">
        <v>55</v>
      </c>
      <c r="C23" s="235">
        <v>7</v>
      </c>
      <c r="D23" s="235">
        <v>48</v>
      </c>
      <c r="E23" s="67"/>
      <c r="F23" s="68">
        <f t="shared" si="4"/>
        <v>100</v>
      </c>
      <c r="G23" s="68">
        <f t="shared" si="5"/>
        <v>12.727272727272727</v>
      </c>
      <c r="H23" s="68">
        <f t="shared" si="6"/>
        <v>87.272727272727266</v>
      </c>
      <c r="I23" s="69"/>
      <c r="J23" s="98"/>
      <c r="K23" s="98"/>
      <c r="L23" s="98"/>
    </row>
    <row r="24" spans="1:13" ht="15" customHeight="1" x14ac:dyDescent="0.2">
      <c r="A24" s="16" t="s">
        <v>59</v>
      </c>
      <c r="B24" s="235">
        <v>56</v>
      </c>
      <c r="C24" s="235">
        <v>4</v>
      </c>
      <c r="D24" s="235">
        <v>52</v>
      </c>
      <c r="E24" s="67"/>
      <c r="F24" s="68">
        <f t="shared" si="4"/>
        <v>100</v>
      </c>
      <c r="G24" s="68">
        <f t="shared" si="5"/>
        <v>7.1428571428571423</v>
      </c>
      <c r="H24" s="68">
        <f t="shared" si="6"/>
        <v>92.857142857142861</v>
      </c>
      <c r="I24" s="69"/>
      <c r="J24" s="98"/>
      <c r="K24" s="98"/>
      <c r="L24" s="98"/>
    </row>
    <row r="25" spans="1:13" ht="15" customHeight="1" x14ac:dyDescent="0.2">
      <c r="A25" s="16" t="s">
        <v>60</v>
      </c>
      <c r="B25" s="235">
        <v>60</v>
      </c>
      <c r="C25" s="235">
        <v>4</v>
      </c>
      <c r="D25" s="235">
        <v>56</v>
      </c>
      <c r="E25" s="67"/>
      <c r="F25" s="68">
        <f t="shared" si="4"/>
        <v>100</v>
      </c>
      <c r="G25" s="68">
        <f t="shared" si="5"/>
        <v>6.666666666666667</v>
      </c>
      <c r="H25" s="68">
        <f t="shared" si="6"/>
        <v>93.333333333333329</v>
      </c>
      <c r="I25" s="69"/>
      <c r="J25" s="98"/>
      <c r="K25" s="98"/>
      <c r="L25" s="98"/>
    </row>
    <row r="26" spans="1:13" ht="15" customHeight="1" x14ac:dyDescent="0.2">
      <c r="A26" s="16" t="s">
        <v>64</v>
      </c>
      <c r="B26" s="235">
        <v>164</v>
      </c>
      <c r="C26" s="235">
        <v>50</v>
      </c>
      <c r="D26" s="235">
        <v>114</v>
      </c>
      <c r="E26" s="67"/>
      <c r="F26" s="68">
        <f t="shared" si="4"/>
        <v>99.999999999999986</v>
      </c>
      <c r="G26" s="68">
        <f t="shared" si="5"/>
        <v>30.487804878048781</v>
      </c>
      <c r="H26" s="68">
        <f t="shared" si="6"/>
        <v>69.512195121951208</v>
      </c>
      <c r="I26" s="69"/>
      <c r="J26" s="98"/>
      <c r="K26" s="98"/>
      <c r="L26" s="98"/>
    </row>
    <row r="27" spans="1:13" ht="15" customHeight="1" x14ac:dyDescent="0.2">
      <c r="A27" s="16" t="s">
        <v>66</v>
      </c>
      <c r="B27" s="235">
        <v>468</v>
      </c>
      <c r="C27" s="235">
        <v>341</v>
      </c>
      <c r="D27" s="235">
        <v>127</v>
      </c>
      <c r="E27" s="67"/>
      <c r="F27" s="68">
        <f t="shared" si="4"/>
        <v>100</v>
      </c>
      <c r="G27" s="68">
        <f t="shared" si="5"/>
        <v>72.863247863247864</v>
      </c>
      <c r="H27" s="68">
        <f t="shared" si="6"/>
        <v>27.136752136752136</v>
      </c>
      <c r="I27" s="69"/>
      <c r="J27" s="98"/>
      <c r="K27" s="98"/>
      <c r="L27" s="98"/>
    </row>
    <row r="28" spans="1:13" ht="15" customHeight="1" x14ac:dyDescent="0.2">
      <c r="A28" s="16" t="s">
        <v>67</v>
      </c>
      <c r="B28" s="235">
        <v>306</v>
      </c>
      <c r="C28" s="235">
        <v>219</v>
      </c>
      <c r="D28" s="235">
        <v>87</v>
      </c>
      <c r="E28" s="67"/>
      <c r="F28" s="68">
        <f t="shared" si="4"/>
        <v>100</v>
      </c>
      <c r="G28" s="68">
        <f t="shared" si="5"/>
        <v>71.568627450980387</v>
      </c>
      <c r="H28" s="68">
        <f t="shared" si="6"/>
        <v>28.431372549019606</v>
      </c>
      <c r="I28" s="69"/>
      <c r="J28" s="98"/>
      <c r="K28" s="98"/>
      <c r="L28" s="98"/>
    </row>
    <row r="29" spans="1:13" ht="15" customHeight="1" x14ac:dyDescent="0.2">
      <c r="A29" s="16" t="s">
        <v>65</v>
      </c>
      <c r="B29" s="235">
        <v>287</v>
      </c>
      <c r="C29" s="235">
        <v>96</v>
      </c>
      <c r="D29" s="235">
        <v>191</v>
      </c>
      <c r="E29" s="67"/>
      <c r="F29" s="68">
        <f t="shared" si="4"/>
        <v>100</v>
      </c>
      <c r="G29" s="68">
        <f t="shared" si="5"/>
        <v>33.449477351916379</v>
      </c>
      <c r="H29" s="68">
        <f t="shared" si="6"/>
        <v>66.550522648083614</v>
      </c>
      <c r="I29" s="69"/>
      <c r="J29" s="98"/>
      <c r="K29" s="98"/>
      <c r="L29" s="98"/>
    </row>
    <row r="30" spans="1:13" ht="15" customHeight="1" x14ac:dyDescent="0.2">
      <c r="A30" s="16" t="s">
        <v>93</v>
      </c>
      <c r="B30" s="235">
        <v>391</v>
      </c>
      <c r="C30" s="235">
        <v>119</v>
      </c>
      <c r="D30" s="235">
        <v>272</v>
      </c>
      <c r="E30" s="67"/>
      <c r="F30" s="68">
        <f t="shared" si="4"/>
        <v>100</v>
      </c>
      <c r="G30" s="68">
        <f t="shared" si="5"/>
        <v>30.434782608695656</v>
      </c>
      <c r="H30" s="68">
        <f t="shared" si="6"/>
        <v>69.565217391304344</v>
      </c>
      <c r="I30" s="69"/>
      <c r="J30" s="98"/>
      <c r="K30" s="98"/>
      <c r="L30" s="98"/>
    </row>
    <row r="31" spans="1:13" ht="15" customHeight="1" x14ac:dyDescent="0.2">
      <c r="A31" s="16" t="s">
        <v>78</v>
      </c>
      <c r="B31" s="235">
        <v>239</v>
      </c>
      <c r="C31" s="235">
        <v>68</v>
      </c>
      <c r="D31" s="235">
        <v>171</v>
      </c>
      <c r="E31" s="67"/>
      <c r="F31" s="68">
        <f t="shared" si="4"/>
        <v>100</v>
      </c>
      <c r="G31" s="68">
        <f t="shared" si="5"/>
        <v>28.451882845188287</v>
      </c>
      <c r="H31" s="68">
        <f t="shared" si="6"/>
        <v>71.54811715481172</v>
      </c>
      <c r="I31" s="69"/>
      <c r="J31" s="72"/>
      <c r="K31" s="72"/>
      <c r="L31" s="72"/>
      <c r="M31" s="72"/>
    </row>
    <row r="32" spans="1:13" ht="15" customHeight="1" x14ac:dyDescent="0.2">
      <c r="A32" s="16" t="s">
        <v>69</v>
      </c>
      <c r="B32" s="235">
        <v>294</v>
      </c>
      <c r="C32" s="235">
        <v>219</v>
      </c>
      <c r="D32" s="235">
        <v>75</v>
      </c>
      <c r="E32" s="67"/>
      <c r="F32" s="68">
        <f t="shared" si="4"/>
        <v>100</v>
      </c>
      <c r="G32" s="68">
        <f t="shared" si="5"/>
        <v>74.489795918367349</v>
      </c>
      <c r="H32" s="68">
        <f t="shared" si="6"/>
        <v>25.510204081632654</v>
      </c>
      <c r="I32" s="69"/>
    </row>
    <row r="33" spans="1:19" ht="15" customHeight="1" x14ac:dyDescent="0.2">
      <c r="A33" s="16" t="s">
        <v>116</v>
      </c>
      <c r="B33" s="235">
        <v>372</v>
      </c>
      <c r="C33" s="235">
        <v>19</v>
      </c>
      <c r="D33" s="235">
        <v>353</v>
      </c>
      <c r="E33" s="67"/>
      <c r="F33" s="68">
        <f t="shared" si="4"/>
        <v>100</v>
      </c>
      <c r="G33" s="68">
        <f t="shared" si="5"/>
        <v>5.10752688172043</v>
      </c>
      <c r="H33" s="68">
        <f t="shared" si="6"/>
        <v>94.892473118279568</v>
      </c>
      <c r="I33" s="69"/>
    </row>
    <row r="34" spans="1:19" ht="15" customHeight="1" x14ac:dyDescent="0.2">
      <c r="A34" s="16" t="s">
        <v>393</v>
      </c>
      <c r="B34" s="235">
        <v>2</v>
      </c>
      <c r="C34" s="235">
        <v>0</v>
      </c>
      <c r="D34" s="235">
        <v>2</v>
      </c>
      <c r="E34" s="67"/>
      <c r="F34" s="235">
        <v>0</v>
      </c>
      <c r="G34" s="235">
        <v>0</v>
      </c>
      <c r="H34" s="235">
        <v>0</v>
      </c>
      <c r="I34" s="69"/>
    </row>
    <row r="35" spans="1:19" ht="15" customHeight="1" x14ac:dyDescent="0.2">
      <c r="A35" s="16" t="s">
        <v>338</v>
      </c>
      <c r="B35" s="235">
        <v>11</v>
      </c>
      <c r="C35" s="235">
        <v>0</v>
      </c>
      <c r="D35" s="235">
        <v>11</v>
      </c>
      <c r="E35" s="67"/>
      <c r="F35" s="68">
        <f t="shared" si="4"/>
        <v>100</v>
      </c>
      <c r="G35" s="68">
        <f t="shared" si="5"/>
        <v>0</v>
      </c>
      <c r="H35" s="68">
        <f t="shared" si="6"/>
        <v>100</v>
      </c>
      <c r="I35" s="69"/>
    </row>
    <row r="36" spans="1:19" ht="15" customHeight="1" thickBot="1" x14ac:dyDescent="0.25">
      <c r="A36" s="17" t="s">
        <v>95</v>
      </c>
      <c r="B36" s="236">
        <v>169</v>
      </c>
      <c r="C36" s="236">
        <v>69</v>
      </c>
      <c r="D36" s="236">
        <v>100</v>
      </c>
      <c r="E36" s="70"/>
      <c r="F36" s="71">
        <f t="shared" ref="F36" si="7">+G36+H36</f>
        <v>100</v>
      </c>
      <c r="G36" s="71">
        <f t="shared" ref="G36" si="8">+C36/B36*100</f>
        <v>40.828402366863905</v>
      </c>
      <c r="H36" s="71">
        <f t="shared" ref="H36" si="9">+D36/B36*100</f>
        <v>59.171597633136095</v>
      </c>
      <c r="I36" s="69"/>
    </row>
    <row r="37" spans="1:19" ht="15" customHeight="1" x14ac:dyDescent="0.2">
      <c r="A37" s="379" t="s">
        <v>232</v>
      </c>
      <c r="B37" s="379"/>
      <c r="C37" s="379"/>
      <c r="D37" s="379"/>
      <c r="E37" s="379"/>
      <c r="F37" s="379"/>
      <c r="G37" s="379"/>
      <c r="H37" s="379"/>
      <c r="I37" s="72"/>
      <c r="N37" s="72"/>
      <c r="O37" s="72"/>
      <c r="P37" s="72"/>
      <c r="Q37" s="72"/>
      <c r="R37" s="72"/>
      <c r="S37" s="72"/>
    </row>
  </sheetData>
  <mergeCells count="9">
    <mergeCell ref="A1:H1"/>
    <mergeCell ref="A37:H37"/>
    <mergeCell ref="B7:D7"/>
    <mergeCell ref="F7:H7"/>
    <mergeCell ref="A7:A8"/>
    <mergeCell ref="A2:H2"/>
    <mergeCell ref="A3:H3"/>
    <mergeCell ref="A4:H4"/>
    <mergeCell ref="A5:H5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0"/>
  <sheetViews>
    <sheetView zoomScaleNormal="100" workbookViewId="0">
      <selection activeCell="F15" sqref="F15"/>
    </sheetView>
  </sheetViews>
  <sheetFormatPr baseColWidth="10" defaultRowHeight="12.75" x14ac:dyDescent="0.2"/>
  <cols>
    <col min="1" max="1" width="15.5703125" style="18" bestFit="1" customWidth="1"/>
    <col min="2" max="2" width="8.140625" style="19" bestFit="1" customWidth="1"/>
    <col min="3" max="3" width="11" style="20" customWidth="1"/>
    <col min="4" max="5" width="11.140625" style="20" customWidth="1"/>
    <col min="6" max="6" width="7.140625" style="20" bestFit="1" customWidth="1"/>
    <col min="7" max="7" width="8.42578125" style="20" customWidth="1"/>
    <col min="8" max="8" width="7.5703125" style="20" bestFit="1" customWidth="1"/>
    <col min="9" max="9" width="11" style="20" customWidth="1"/>
    <col min="10" max="10" width="10.7109375" style="20" customWidth="1"/>
    <col min="11" max="11" width="8.7109375" style="20" customWidth="1"/>
    <col min="12" max="12" width="11.28515625" style="20" customWidth="1"/>
    <col min="13" max="13" width="8.7109375" style="20" bestFit="1" customWidth="1"/>
    <col min="14" max="14" width="7" style="20" bestFit="1" customWidth="1"/>
    <col min="15" max="15" width="7.5703125" style="20" bestFit="1" customWidth="1"/>
    <col min="16" max="16" width="10.42578125" style="20" bestFit="1" customWidth="1"/>
    <col min="17" max="17" width="7.7109375" style="20" customWidth="1"/>
    <col min="18" max="18" width="5.7109375" style="19" bestFit="1" customWidth="1"/>
    <col min="19" max="20" width="8.7109375" style="19" bestFit="1" customWidth="1"/>
    <col min="21" max="21" width="8.7109375" style="5" bestFit="1" customWidth="1"/>
    <col min="22" max="22" width="10" style="20" bestFit="1" customWidth="1"/>
    <col min="23" max="23" width="8.140625" style="20" customWidth="1"/>
    <col min="24" max="24" width="10.42578125" style="20" customWidth="1"/>
    <col min="25" max="25" width="9.28515625" style="20" customWidth="1"/>
    <col min="26" max="26" width="7.7109375" style="20" bestFit="1" customWidth="1"/>
    <col min="27" max="27" width="9.85546875" style="20" bestFit="1" customWidth="1"/>
    <col min="28" max="28" width="8.140625" style="20" bestFit="1" customWidth="1"/>
    <col min="29" max="205" width="11.42578125" style="20"/>
    <col min="206" max="206" width="18.140625" style="20" customWidth="1"/>
    <col min="207" max="207" width="6.42578125" style="20" bestFit="1" customWidth="1"/>
    <col min="208" max="208" width="6.5703125" style="20" customWidth="1"/>
    <col min="209" max="209" width="9.7109375" style="20" customWidth="1"/>
    <col min="210" max="210" width="7.5703125" style="20" customWidth="1"/>
    <col min="211" max="211" width="6.42578125" style="20" customWidth="1"/>
    <col min="212" max="212" width="6" style="20" customWidth="1"/>
    <col min="213" max="213" width="5.7109375" style="20" customWidth="1"/>
    <col min="214" max="214" width="5.85546875" style="20" customWidth="1"/>
    <col min="215" max="216" width="6.5703125" style="20" customWidth="1"/>
    <col min="217" max="217" width="7.28515625" style="20" customWidth="1"/>
    <col min="218" max="218" width="9" style="20" customWidth="1"/>
    <col min="219" max="219" width="7" style="20" customWidth="1"/>
    <col min="220" max="461" width="11.42578125" style="20"/>
    <col min="462" max="462" width="18.140625" style="20" customWidth="1"/>
    <col min="463" max="463" width="6.42578125" style="20" bestFit="1" customWidth="1"/>
    <col min="464" max="464" width="6.5703125" style="20" customWidth="1"/>
    <col min="465" max="465" width="9.7109375" style="20" customWidth="1"/>
    <col min="466" max="466" width="7.5703125" style="20" customWidth="1"/>
    <col min="467" max="467" width="6.42578125" style="20" customWidth="1"/>
    <col min="468" max="468" width="6" style="20" customWidth="1"/>
    <col min="469" max="469" width="5.7109375" style="20" customWidth="1"/>
    <col min="470" max="470" width="5.85546875" style="20" customWidth="1"/>
    <col min="471" max="472" width="6.5703125" style="20" customWidth="1"/>
    <col min="473" max="473" width="7.28515625" style="20" customWidth="1"/>
    <col min="474" max="474" width="9" style="20" customWidth="1"/>
    <col min="475" max="475" width="7" style="20" customWidth="1"/>
    <col min="476" max="717" width="11.42578125" style="20"/>
    <col min="718" max="718" width="18.140625" style="20" customWidth="1"/>
    <col min="719" max="719" width="6.42578125" style="20" bestFit="1" customWidth="1"/>
    <col min="720" max="720" width="6.5703125" style="20" customWidth="1"/>
    <col min="721" max="721" width="9.7109375" style="20" customWidth="1"/>
    <col min="722" max="722" width="7.5703125" style="20" customWidth="1"/>
    <col min="723" max="723" width="6.42578125" style="20" customWidth="1"/>
    <col min="724" max="724" width="6" style="20" customWidth="1"/>
    <col min="725" max="725" width="5.7109375" style="20" customWidth="1"/>
    <col min="726" max="726" width="5.85546875" style="20" customWidth="1"/>
    <col min="727" max="728" width="6.5703125" style="20" customWidth="1"/>
    <col min="729" max="729" width="7.28515625" style="20" customWidth="1"/>
    <col min="730" max="730" width="9" style="20" customWidth="1"/>
    <col min="731" max="731" width="7" style="20" customWidth="1"/>
    <col min="732" max="973" width="11.42578125" style="20"/>
    <col min="974" max="974" width="18.140625" style="20" customWidth="1"/>
    <col min="975" max="975" width="6.42578125" style="20" bestFit="1" customWidth="1"/>
    <col min="976" max="976" width="6.5703125" style="20" customWidth="1"/>
    <col min="977" max="977" width="9.7109375" style="20" customWidth="1"/>
    <col min="978" max="978" width="7.5703125" style="20" customWidth="1"/>
    <col min="979" max="979" width="6.42578125" style="20" customWidth="1"/>
    <col min="980" max="980" width="6" style="20" customWidth="1"/>
    <col min="981" max="981" width="5.7109375" style="20" customWidth="1"/>
    <col min="982" max="982" width="5.85546875" style="20" customWidth="1"/>
    <col min="983" max="984" width="6.5703125" style="20" customWidth="1"/>
    <col min="985" max="985" width="7.28515625" style="20" customWidth="1"/>
    <col min="986" max="986" width="9" style="20" customWidth="1"/>
    <col min="987" max="987" width="7" style="20" customWidth="1"/>
    <col min="988" max="1229" width="11.42578125" style="20"/>
    <col min="1230" max="1230" width="18.140625" style="20" customWidth="1"/>
    <col min="1231" max="1231" width="6.42578125" style="20" bestFit="1" customWidth="1"/>
    <col min="1232" max="1232" width="6.5703125" style="20" customWidth="1"/>
    <col min="1233" max="1233" width="9.7109375" style="20" customWidth="1"/>
    <col min="1234" max="1234" width="7.5703125" style="20" customWidth="1"/>
    <col min="1235" max="1235" width="6.42578125" style="20" customWidth="1"/>
    <col min="1236" max="1236" width="6" style="20" customWidth="1"/>
    <col min="1237" max="1237" width="5.7109375" style="20" customWidth="1"/>
    <col min="1238" max="1238" width="5.85546875" style="20" customWidth="1"/>
    <col min="1239" max="1240" width="6.5703125" style="20" customWidth="1"/>
    <col min="1241" max="1241" width="7.28515625" style="20" customWidth="1"/>
    <col min="1242" max="1242" width="9" style="20" customWidth="1"/>
    <col min="1243" max="1243" width="7" style="20" customWidth="1"/>
    <col min="1244" max="1485" width="11.42578125" style="20"/>
    <col min="1486" max="1486" width="18.140625" style="20" customWidth="1"/>
    <col min="1487" max="1487" width="6.42578125" style="20" bestFit="1" customWidth="1"/>
    <col min="1488" max="1488" width="6.5703125" style="20" customWidth="1"/>
    <col min="1489" max="1489" width="9.7109375" style="20" customWidth="1"/>
    <col min="1490" max="1490" width="7.5703125" style="20" customWidth="1"/>
    <col min="1491" max="1491" width="6.42578125" style="20" customWidth="1"/>
    <col min="1492" max="1492" width="6" style="20" customWidth="1"/>
    <col min="1493" max="1493" width="5.7109375" style="20" customWidth="1"/>
    <col min="1494" max="1494" width="5.85546875" style="20" customWidth="1"/>
    <col min="1495" max="1496" width="6.5703125" style="20" customWidth="1"/>
    <col min="1497" max="1497" width="7.28515625" style="20" customWidth="1"/>
    <col min="1498" max="1498" width="9" style="20" customWidth="1"/>
    <col min="1499" max="1499" width="7" style="20" customWidth="1"/>
    <col min="1500" max="1741" width="11.42578125" style="20"/>
    <col min="1742" max="1742" width="18.140625" style="20" customWidth="1"/>
    <col min="1743" max="1743" width="6.42578125" style="20" bestFit="1" customWidth="1"/>
    <col min="1744" max="1744" width="6.5703125" style="20" customWidth="1"/>
    <col min="1745" max="1745" width="9.7109375" style="20" customWidth="1"/>
    <col min="1746" max="1746" width="7.5703125" style="20" customWidth="1"/>
    <col min="1747" max="1747" width="6.42578125" style="20" customWidth="1"/>
    <col min="1748" max="1748" width="6" style="20" customWidth="1"/>
    <col min="1749" max="1749" width="5.7109375" style="20" customWidth="1"/>
    <col min="1750" max="1750" width="5.85546875" style="20" customWidth="1"/>
    <col min="1751" max="1752" width="6.5703125" style="20" customWidth="1"/>
    <col min="1753" max="1753" width="7.28515625" style="20" customWidth="1"/>
    <col min="1754" max="1754" width="9" style="20" customWidth="1"/>
    <col min="1755" max="1755" width="7" style="20" customWidth="1"/>
    <col min="1756" max="1997" width="11.42578125" style="20"/>
    <col min="1998" max="1998" width="18.140625" style="20" customWidth="1"/>
    <col min="1999" max="1999" width="6.42578125" style="20" bestFit="1" customWidth="1"/>
    <col min="2000" max="2000" width="6.5703125" style="20" customWidth="1"/>
    <col min="2001" max="2001" width="9.7109375" style="20" customWidth="1"/>
    <col min="2002" max="2002" width="7.5703125" style="20" customWidth="1"/>
    <col min="2003" max="2003" width="6.42578125" style="20" customWidth="1"/>
    <col min="2004" max="2004" width="6" style="20" customWidth="1"/>
    <col min="2005" max="2005" width="5.7109375" style="20" customWidth="1"/>
    <col min="2006" max="2006" width="5.85546875" style="20" customWidth="1"/>
    <col min="2007" max="2008" width="6.5703125" style="20" customWidth="1"/>
    <col min="2009" max="2009" width="7.28515625" style="20" customWidth="1"/>
    <col min="2010" max="2010" width="9" style="20" customWidth="1"/>
    <col min="2011" max="2011" width="7" style="20" customWidth="1"/>
    <col min="2012" max="2253" width="11.42578125" style="20"/>
    <col min="2254" max="2254" width="18.140625" style="20" customWidth="1"/>
    <col min="2255" max="2255" width="6.42578125" style="20" bestFit="1" customWidth="1"/>
    <col min="2256" max="2256" width="6.5703125" style="20" customWidth="1"/>
    <col min="2257" max="2257" width="9.7109375" style="20" customWidth="1"/>
    <col min="2258" max="2258" width="7.5703125" style="20" customWidth="1"/>
    <col min="2259" max="2259" width="6.42578125" style="20" customWidth="1"/>
    <col min="2260" max="2260" width="6" style="20" customWidth="1"/>
    <col min="2261" max="2261" width="5.7109375" style="20" customWidth="1"/>
    <col min="2262" max="2262" width="5.85546875" style="20" customWidth="1"/>
    <col min="2263" max="2264" width="6.5703125" style="20" customWidth="1"/>
    <col min="2265" max="2265" width="7.28515625" style="20" customWidth="1"/>
    <col min="2266" max="2266" width="9" style="20" customWidth="1"/>
    <col min="2267" max="2267" width="7" style="20" customWidth="1"/>
    <col min="2268" max="2509" width="11.42578125" style="20"/>
    <col min="2510" max="2510" width="18.140625" style="20" customWidth="1"/>
    <col min="2511" max="2511" width="6.42578125" style="20" bestFit="1" customWidth="1"/>
    <col min="2512" max="2512" width="6.5703125" style="20" customWidth="1"/>
    <col min="2513" max="2513" width="9.7109375" style="20" customWidth="1"/>
    <col min="2514" max="2514" width="7.5703125" style="20" customWidth="1"/>
    <col min="2515" max="2515" width="6.42578125" style="20" customWidth="1"/>
    <col min="2516" max="2516" width="6" style="20" customWidth="1"/>
    <col min="2517" max="2517" width="5.7109375" style="20" customWidth="1"/>
    <col min="2518" max="2518" width="5.85546875" style="20" customWidth="1"/>
    <col min="2519" max="2520" width="6.5703125" style="20" customWidth="1"/>
    <col min="2521" max="2521" width="7.28515625" style="20" customWidth="1"/>
    <col min="2522" max="2522" width="9" style="20" customWidth="1"/>
    <col min="2523" max="2523" width="7" style="20" customWidth="1"/>
    <col min="2524" max="2765" width="11.42578125" style="20"/>
    <col min="2766" max="2766" width="18.140625" style="20" customWidth="1"/>
    <col min="2767" max="2767" width="6.42578125" style="20" bestFit="1" customWidth="1"/>
    <col min="2768" max="2768" width="6.5703125" style="20" customWidth="1"/>
    <col min="2769" max="2769" width="9.7109375" style="20" customWidth="1"/>
    <col min="2770" max="2770" width="7.5703125" style="20" customWidth="1"/>
    <col min="2771" max="2771" width="6.42578125" style="20" customWidth="1"/>
    <col min="2772" max="2772" width="6" style="20" customWidth="1"/>
    <col min="2773" max="2773" width="5.7109375" style="20" customWidth="1"/>
    <col min="2774" max="2774" width="5.85546875" style="20" customWidth="1"/>
    <col min="2775" max="2776" width="6.5703125" style="20" customWidth="1"/>
    <col min="2777" max="2777" width="7.28515625" style="20" customWidth="1"/>
    <col min="2778" max="2778" width="9" style="20" customWidth="1"/>
    <col min="2779" max="2779" width="7" style="20" customWidth="1"/>
    <col min="2780" max="3021" width="11.42578125" style="20"/>
    <col min="3022" max="3022" width="18.140625" style="20" customWidth="1"/>
    <col min="3023" max="3023" width="6.42578125" style="20" bestFit="1" customWidth="1"/>
    <col min="3024" max="3024" width="6.5703125" style="20" customWidth="1"/>
    <col min="3025" max="3025" width="9.7109375" style="20" customWidth="1"/>
    <col min="3026" max="3026" width="7.5703125" style="20" customWidth="1"/>
    <col min="3027" max="3027" width="6.42578125" style="20" customWidth="1"/>
    <col min="3028" max="3028" width="6" style="20" customWidth="1"/>
    <col min="3029" max="3029" width="5.7109375" style="20" customWidth="1"/>
    <col min="3030" max="3030" width="5.85546875" style="20" customWidth="1"/>
    <col min="3031" max="3032" width="6.5703125" style="20" customWidth="1"/>
    <col min="3033" max="3033" width="7.28515625" style="20" customWidth="1"/>
    <col min="3034" max="3034" width="9" style="20" customWidth="1"/>
    <col min="3035" max="3035" width="7" style="20" customWidth="1"/>
    <col min="3036" max="3277" width="11.42578125" style="20"/>
    <col min="3278" max="3278" width="18.140625" style="20" customWidth="1"/>
    <col min="3279" max="3279" width="6.42578125" style="20" bestFit="1" customWidth="1"/>
    <col min="3280" max="3280" width="6.5703125" style="20" customWidth="1"/>
    <col min="3281" max="3281" width="9.7109375" style="20" customWidth="1"/>
    <col min="3282" max="3282" width="7.5703125" style="20" customWidth="1"/>
    <col min="3283" max="3283" width="6.42578125" style="20" customWidth="1"/>
    <col min="3284" max="3284" width="6" style="20" customWidth="1"/>
    <col min="3285" max="3285" width="5.7109375" style="20" customWidth="1"/>
    <col min="3286" max="3286" width="5.85546875" style="20" customWidth="1"/>
    <col min="3287" max="3288" width="6.5703125" style="20" customWidth="1"/>
    <col min="3289" max="3289" width="7.28515625" style="20" customWidth="1"/>
    <col min="3290" max="3290" width="9" style="20" customWidth="1"/>
    <col min="3291" max="3291" width="7" style="20" customWidth="1"/>
    <col min="3292" max="3533" width="11.42578125" style="20"/>
    <col min="3534" max="3534" width="18.140625" style="20" customWidth="1"/>
    <col min="3535" max="3535" width="6.42578125" style="20" bestFit="1" customWidth="1"/>
    <col min="3536" max="3536" width="6.5703125" style="20" customWidth="1"/>
    <col min="3537" max="3537" width="9.7109375" style="20" customWidth="1"/>
    <col min="3538" max="3538" width="7.5703125" style="20" customWidth="1"/>
    <col min="3539" max="3539" width="6.42578125" style="20" customWidth="1"/>
    <col min="3540" max="3540" width="6" style="20" customWidth="1"/>
    <col min="3541" max="3541" width="5.7109375" style="20" customWidth="1"/>
    <col min="3542" max="3542" width="5.85546875" style="20" customWidth="1"/>
    <col min="3543" max="3544" width="6.5703125" style="20" customWidth="1"/>
    <col min="3545" max="3545" width="7.28515625" style="20" customWidth="1"/>
    <col min="3546" max="3546" width="9" style="20" customWidth="1"/>
    <col min="3547" max="3547" width="7" style="20" customWidth="1"/>
    <col min="3548" max="3789" width="11.42578125" style="20"/>
    <col min="3790" max="3790" width="18.140625" style="20" customWidth="1"/>
    <col min="3791" max="3791" width="6.42578125" style="20" bestFit="1" customWidth="1"/>
    <col min="3792" max="3792" width="6.5703125" style="20" customWidth="1"/>
    <col min="3793" max="3793" width="9.7109375" style="20" customWidth="1"/>
    <col min="3794" max="3794" width="7.5703125" style="20" customWidth="1"/>
    <col min="3795" max="3795" width="6.42578125" style="20" customWidth="1"/>
    <col min="3796" max="3796" width="6" style="20" customWidth="1"/>
    <col min="3797" max="3797" width="5.7109375" style="20" customWidth="1"/>
    <col min="3798" max="3798" width="5.85546875" style="20" customWidth="1"/>
    <col min="3799" max="3800" width="6.5703125" style="20" customWidth="1"/>
    <col min="3801" max="3801" width="7.28515625" style="20" customWidth="1"/>
    <col min="3802" max="3802" width="9" style="20" customWidth="1"/>
    <col min="3803" max="3803" width="7" style="20" customWidth="1"/>
    <col min="3804" max="4045" width="11.42578125" style="20"/>
    <col min="4046" max="4046" width="18.140625" style="20" customWidth="1"/>
    <col min="4047" max="4047" width="6.42578125" style="20" bestFit="1" customWidth="1"/>
    <col min="4048" max="4048" width="6.5703125" style="20" customWidth="1"/>
    <col min="4049" max="4049" width="9.7109375" style="20" customWidth="1"/>
    <col min="4050" max="4050" width="7.5703125" style="20" customWidth="1"/>
    <col min="4051" max="4051" width="6.42578125" style="20" customWidth="1"/>
    <col min="4052" max="4052" width="6" style="20" customWidth="1"/>
    <col min="4053" max="4053" width="5.7109375" style="20" customWidth="1"/>
    <col min="4054" max="4054" width="5.85546875" style="20" customWidth="1"/>
    <col min="4055" max="4056" width="6.5703125" style="20" customWidth="1"/>
    <col min="4057" max="4057" width="7.28515625" style="20" customWidth="1"/>
    <col min="4058" max="4058" width="9" style="20" customWidth="1"/>
    <col min="4059" max="4059" width="7" style="20" customWidth="1"/>
    <col min="4060" max="4301" width="11.42578125" style="20"/>
    <col min="4302" max="4302" width="18.140625" style="20" customWidth="1"/>
    <col min="4303" max="4303" width="6.42578125" style="20" bestFit="1" customWidth="1"/>
    <col min="4304" max="4304" width="6.5703125" style="20" customWidth="1"/>
    <col min="4305" max="4305" width="9.7109375" style="20" customWidth="1"/>
    <col min="4306" max="4306" width="7.5703125" style="20" customWidth="1"/>
    <col min="4307" max="4307" width="6.42578125" style="20" customWidth="1"/>
    <col min="4308" max="4308" width="6" style="20" customWidth="1"/>
    <col min="4309" max="4309" width="5.7109375" style="20" customWidth="1"/>
    <col min="4310" max="4310" width="5.85546875" style="20" customWidth="1"/>
    <col min="4311" max="4312" width="6.5703125" style="20" customWidth="1"/>
    <col min="4313" max="4313" width="7.28515625" style="20" customWidth="1"/>
    <col min="4314" max="4314" width="9" style="20" customWidth="1"/>
    <col min="4315" max="4315" width="7" style="20" customWidth="1"/>
    <col min="4316" max="4557" width="11.42578125" style="20"/>
    <col min="4558" max="4558" width="18.140625" style="20" customWidth="1"/>
    <col min="4559" max="4559" width="6.42578125" style="20" bestFit="1" customWidth="1"/>
    <col min="4560" max="4560" width="6.5703125" style="20" customWidth="1"/>
    <col min="4561" max="4561" width="9.7109375" style="20" customWidth="1"/>
    <col min="4562" max="4562" width="7.5703125" style="20" customWidth="1"/>
    <col min="4563" max="4563" width="6.42578125" style="20" customWidth="1"/>
    <col min="4564" max="4564" width="6" style="20" customWidth="1"/>
    <col min="4565" max="4565" width="5.7109375" style="20" customWidth="1"/>
    <col min="4566" max="4566" width="5.85546875" style="20" customWidth="1"/>
    <col min="4567" max="4568" width="6.5703125" style="20" customWidth="1"/>
    <col min="4569" max="4569" width="7.28515625" style="20" customWidth="1"/>
    <col min="4570" max="4570" width="9" style="20" customWidth="1"/>
    <col min="4571" max="4571" width="7" style="20" customWidth="1"/>
    <col min="4572" max="4813" width="11.42578125" style="20"/>
    <col min="4814" max="4814" width="18.140625" style="20" customWidth="1"/>
    <col min="4815" max="4815" width="6.42578125" style="20" bestFit="1" customWidth="1"/>
    <col min="4816" max="4816" width="6.5703125" style="20" customWidth="1"/>
    <col min="4817" max="4817" width="9.7109375" style="20" customWidth="1"/>
    <col min="4818" max="4818" width="7.5703125" style="20" customWidth="1"/>
    <col min="4819" max="4819" width="6.42578125" style="20" customWidth="1"/>
    <col min="4820" max="4820" width="6" style="20" customWidth="1"/>
    <col min="4821" max="4821" width="5.7109375" style="20" customWidth="1"/>
    <col min="4822" max="4822" width="5.85546875" style="20" customWidth="1"/>
    <col min="4823" max="4824" width="6.5703125" style="20" customWidth="1"/>
    <col min="4825" max="4825" width="7.28515625" style="20" customWidth="1"/>
    <col min="4826" max="4826" width="9" style="20" customWidth="1"/>
    <col min="4827" max="4827" width="7" style="20" customWidth="1"/>
    <col min="4828" max="5069" width="11.42578125" style="20"/>
    <col min="5070" max="5070" width="18.140625" style="20" customWidth="1"/>
    <col min="5071" max="5071" width="6.42578125" style="20" bestFit="1" customWidth="1"/>
    <col min="5072" max="5072" width="6.5703125" style="20" customWidth="1"/>
    <col min="5073" max="5073" width="9.7109375" style="20" customWidth="1"/>
    <col min="5074" max="5074" width="7.5703125" style="20" customWidth="1"/>
    <col min="5075" max="5075" width="6.42578125" style="20" customWidth="1"/>
    <col min="5076" max="5076" width="6" style="20" customWidth="1"/>
    <col min="5077" max="5077" width="5.7109375" style="20" customWidth="1"/>
    <col min="5078" max="5078" width="5.85546875" style="20" customWidth="1"/>
    <col min="5079" max="5080" width="6.5703125" style="20" customWidth="1"/>
    <col min="5081" max="5081" width="7.28515625" style="20" customWidth="1"/>
    <col min="5082" max="5082" width="9" style="20" customWidth="1"/>
    <col min="5083" max="5083" width="7" style="20" customWidth="1"/>
    <col min="5084" max="5325" width="11.42578125" style="20"/>
    <col min="5326" max="5326" width="18.140625" style="20" customWidth="1"/>
    <col min="5327" max="5327" width="6.42578125" style="20" bestFit="1" customWidth="1"/>
    <col min="5328" max="5328" width="6.5703125" style="20" customWidth="1"/>
    <col min="5329" max="5329" width="9.7109375" style="20" customWidth="1"/>
    <col min="5330" max="5330" width="7.5703125" style="20" customWidth="1"/>
    <col min="5331" max="5331" width="6.42578125" style="20" customWidth="1"/>
    <col min="5332" max="5332" width="6" style="20" customWidth="1"/>
    <col min="5333" max="5333" width="5.7109375" style="20" customWidth="1"/>
    <col min="5334" max="5334" width="5.85546875" style="20" customWidth="1"/>
    <col min="5335" max="5336" width="6.5703125" style="20" customWidth="1"/>
    <col min="5337" max="5337" width="7.28515625" style="20" customWidth="1"/>
    <col min="5338" max="5338" width="9" style="20" customWidth="1"/>
    <col min="5339" max="5339" width="7" style="20" customWidth="1"/>
    <col min="5340" max="5581" width="11.42578125" style="20"/>
    <col min="5582" max="5582" width="18.140625" style="20" customWidth="1"/>
    <col min="5583" max="5583" width="6.42578125" style="20" bestFit="1" customWidth="1"/>
    <col min="5584" max="5584" width="6.5703125" style="20" customWidth="1"/>
    <col min="5585" max="5585" width="9.7109375" style="20" customWidth="1"/>
    <col min="5586" max="5586" width="7.5703125" style="20" customWidth="1"/>
    <col min="5587" max="5587" width="6.42578125" style="20" customWidth="1"/>
    <col min="5588" max="5588" width="6" style="20" customWidth="1"/>
    <col min="5589" max="5589" width="5.7109375" style="20" customWidth="1"/>
    <col min="5590" max="5590" width="5.85546875" style="20" customWidth="1"/>
    <col min="5591" max="5592" width="6.5703125" style="20" customWidth="1"/>
    <col min="5593" max="5593" width="7.28515625" style="20" customWidth="1"/>
    <col min="5594" max="5594" width="9" style="20" customWidth="1"/>
    <col min="5595" max="5595" width="7" style="20" customWidth="1"/>
    <col min="5596" max="5837" width="11.42578125" style="20"/>
    <col min="5838" max="5838" width="18.140625" style="20" customWidth="1"/>
    <col min="5839" max="5839" width="6.42578125" style="20" bestFit="1" customWidth="1"/>
    <col min="5840" max="5840" width="6.5703125" style="20" customWidth="1"/>
    <col min="5841" max="5841" width="9.7109375" style="20" customWidth="1"/>
    <col min="5842" max="5842" width="7.5703125" style="20" customWidth="1"/>
    <col min="5843" max="5843" width="6.42578125" style="20" customWidth="1"/>
    <col min="5844" max="5844" width="6" style="20" customWidth="1"/>
    <col min="5845" max="5845" width="5.7109375" style="20" customWidth="1"/>
    <col min="5846" max="5846" width="5.85546875" style="20" customWidth="1"/>
    <col min="5847" max="5848" width="6.5703125" style="20" customWidth="1"/>
    <col min="5849" max="5849" width="7.28515625" style="20" customWidth="1"/>
    <col min="5850" max="5850" width="9" style="20" customWidth="1"/>
    <col min="5851" max="5851" width="7" style="20" customWidth="1"/>
    <col min="5852" max="6093" width="11.42578125" style="20"/>
    <col min="6094" max="6094" width="18.140625" style="20" customWidth="1"/>
    <col min="6095" max="6095" width="6.42578125" style="20" bestFit="1" customWidth="1"/>
    <col min="6096" max="6096" width="6.5703125" style="20" customWidth="1"/>
    <col min="6097" max="6097" width="9.7109375" style="20" customWidth="1"/>
    <col min="6098" max="6098" width="7.5703125" style="20" customWidth="1"/>
    <col min="6099" max="6099" width="6.42578125" style="20" customWidth="1"/>
    <col min="6100" max="6100" width="6" style="20" customWidth="1"/>
    <col min="6101" max="6101" width="5.7109375" style="20" customWidth="1"/>
    <col min="6102" max="6102" width="5.85546875" style="20" customWidth="1"/>
    <col min="6103" max="6104" width="6.5703125" style="20" customWidth="1"/>
    <col min="6105" max="6105" width="7.28515625" style="20" customWidth="1"/>
    <col min="6106" max="6106" width="9" style="20" customWidth="1"/>
    <col min="6107" max="6107" width="7" style="20" customWidth="1"/>
    <col min="6108" max="6349" width="11.42578125" style="20"/>
    <col min="6350" max="6350" width="18.140625" style="20" customWidth="1"/>
    <col min="6351" max="6351" width="6.42578125" style="20" bestFit="1" customWidth="1"/>
    <col min="6352" max="6352" width="6.5703125" style="20" customWidth="1"/>
    <col min="6353" max="6353" width="9.7109375" style="20" customWidth="1"/>
    <col min="6354" max="6354" width="7.5703125" style="20" customWidth="1"/>
    <col min="6355" max="6355" width="6.42578125" style="20" customWidth="1"/>
    <col min="6356" max="6356" width="6" style="20" customWidth="1"/>
    <col min="6357" max="6357" width="5.7109375" style="20" customWidth="1"/>
    <col min="6358" max="6358" width="5.85546875" style="20" customWidth="1"/>
    <col min="6359" max="6360" width="6.5703125" style="20" customWidth="1"/>
    <col min="6361" max="6361" width="7.28515625" style="20" customWidth="1"/>
    <col min="6362" max="6362" width="9" style="20" customWidth="1"/>
    <col min="6363" max="6363" width="7" style="20" customWidth="1"/>
    <col min="6364" max="6605" width="11.42578125" style="20"/>
    <col min="6606" max="6606" width="18.140625" style="20" customWidth="1"/>
    <col min="6607" max="6607" width="6.42578125" style="20" bestFit="1" customWidth="1"/>
    <col min="6608" max="6608" width="6.5703125" style="20" customWidth="1"/>
    <col min="6609" max="6609" width="9.7109375" style="20" customWidth="1"/>
    <col min="6610" max="6610" width="7.5703125" style="20" customWidth="1"/>
    <col min="6611" max="6611" width="6.42578125" style="20" customWidth="1"/>
    <col min="6612" max="6612" width="6" style="20" customWidth="1"/>
    <col min="6613" max="6613" width="5.7109375" style="20" customWidth="1"/>
    <col min="6614" max="6614" width="5.85546875" style="20" customWidth="1"/>
    <col min="6615" max="6616" width="6.5703125" style="20" customWidth="1"/>
    <col min="6617" max="6617" width="7.28515625" style="20" customWidth="1"/>
    <col min="6618" max="6618" width="9" style="20" customWidth="1"/>
    <col min="6619" max="6619" width="7" style="20" customWidth="1"/>
    <col min="6620" max="6861" width="11.42578125" style="20"/>
    <col min="6862" max="6862" width="18.140625" style="20" customWidth="1"/>
    <col min="6863" max="6863" width="6.42578125" style="20" bestFit="1" customWidth="1"/>
    <col min="6864" max="6864" width="6.5703125" style="20" customWidth="1"/>
    <col min="6865" max="6865" width="9.7109375" style="20" customWidth="1"/>
    <col min="6866" max="6866" width="7.5703125" style="20" customWidth="1"/>
    <col min="6867" max="6867" width="6.42578125" style="20" customWidth="1"/>
    <col min="6868" max="6868" width="6" style="20" customWidth="1"/>
    <col min="6869" max="6869" width="5.7109375" style="20" customWidth="1"/>
    <col min="6870" max="6870" width="5.85546875" style="20" customWidth="1"/>
    <col min="6871" max="6872" width="6.5703125" style="20" customWidth="1"/>
    <col min="6873" max="6873" width="7.28515625" style="20" customWidth="1"/>
    <col min="6874" max="6874" width="9" style="20" customWidth="1"/>
    <col min="6875" max="6875" width="7" style="20" customWidth="1"/>
    <col min="6876" max="7117" width="11.42578125" style="20"/>
    <col min="7118" max="7118" width="18.140625" style="20" customWidth="1"/>
    <col min="7119" max="7119" width="6.42578125" style="20" bestFit="1" customWidth="1"/>
    <col min="7120" max="7120" width="6.5703125" style="20" customWidth="1"/>
    <col min="7121" max="7121" width="9.7109375" style="20" customWidth="1"/>
    <col min="7122" max="7122" width="7.5703125" style="20" customWidth="1"/>
    <col min="7123" max="7123" width="6.42578125" style="20" customWidth="1"/>
    <col min="7124" max="7124" width="6" style="20" customWidth="1"/>
    <col min="7125" max="7125" width="5.7109375" style="20" customWidth="1"/>
    <col min="7126" max="7126" width="5.85546875" style="20" customWidth="1"/>
    <col min="7127" max="7128" width="6.5703125" style="20" customWidth="1"/>
    <col min="7129" max="7129" width="7.28515625" style="20" customWidth="1"/>
    <col min="7130" max="7130" width="9" style="20" customWidth="1"/>
    <col min="7131" max="7131" width="7" style="20" customWidth="1"/>
    <col min="7132" max="7373" width="11.42578125" style="20"/>
    <col min="7374" max="7374" width="18.140625" style="20" customWidth="1"/>
    <col min="7375" max="7375" width="6.42578125" style="20" bestFit="1" customWidth="1"/>
    <col min="7376" max="7376" width="6.5703125" style="20" customWidth="1"/>
    <col min="7377" max="7377" width="9.7109375" style="20" customWidth="1"/>
    <col min="7378" max="7378" width="7.5703125" style="20" customWidth="1"/>
    <col min="7379" max="7379" width="6.42578125" style="20" customWidth="1"/>
    <col min="7380" max="7380" width="6" style="20" customWidth="1"/>
    <col min="7381" max="7381" width="5.7109375" style="20" customWidth="1"/>
    <col min="7382" max="7382" width="5.85546875" style="20" customWidth="1"/>
    <col min="7383" max="7384" width="6.5703125" style="20" customWidth="1"/>
    <col min="7385" max="7385" width="7.28515625" style="20" customWidth="1"/>
    <col min="7386" max="7386" width="9" style="20" customWidth="1"/>
    <col min="7387" max="7387" width="7" style="20" customWidth="1"/>
    <col min="7388" max="7629" width="11.42578125" style="20"/>
    <col min="7630" max="7630" width="18.140625" style="20" customWidth="1"/>
    <col min="7631" max="7631" width="6.42578125" style="20" bestFit="1" customWidth="1"/>
    <col min="7632" max="7632" width="6.5703125" style="20" customWidth="1"/>
    <col min="7633" max="7633" width="9.7109375" style="20" customWidth="1"/>
    <col min="7634" max="7634" width="7.5703125" style="20" customWidth="1"/>
    <col min="7635" max="7635" width="6.42578125" style="20" customWidth="1"/>
    <col min="7636" max="7636" width="6" style="20" customWidth="1"/>
    <col min="7637" max="7637" width="5.7109375" style="20" customWidth="1"/>
    <col min="7638" max="7638" width="5.85546875" style="20" customWidth="1"/>
    <col min="7639" max="7640" width="6.5703125" style="20" customWidth="1"/>
    <col min="7641" max="7641" width="7.28515625" style="20" customWidth="1"/>
    <col min="7642" max="7642" width="9" style="20" customWidth="1"/>
    <col min="7643" max="7643" width="7" style="20" customWidth="1"/>
    <col min="7644" max="7885" width="11.42578125" style="20"/>
    <col min="7886" max="7886" width="18.140625" style="20" customWidth="1"/>
    <col min="7887" max="7887" width="6.42578125" style="20" bestFit="1" customWidth="1"/>
    <col min="7888" max="7888" width="6.5703125" style="20" customWidth="1"/>
    <col min="7889" max="7889" width="9.7109375" style="20" customWidth="1"/>
    <col min="7890" max="7890" width="7.5703125" style="20" customWidth="1"/>
    <col min="7891" max="7891" width="6.42578125" style="20" customWidth="1"/>
    <col min="7892" max="7892" width="6" style="20" customWidth="1"/>
    <col min="7893" max="7893" width="5.7109375" style="20" customWidth="1"/>
    <col min="7894" max="7894" width="5.85546875" style="20" customWidth="1"/>
    <col min="7895" max="7896" width="6.5703125" style="20" customWidth="1"/>
    <col min="7897" max="7897" width="7.28515625" style="20" customWidth="1"/>
    <col min="7898" max="7898" width="9" style="20" customWidth="1"/>
    <col min="7899" max="7899" width="7" style="20" customWidth="1"/>
    <col min="7900" max="8141" width="11.42578125" style="20"/>
    <col min="8142" max="8142" width="18.140625" style="20" customWidth="1"/>
    <col min="8143" max="8143" width="6.42578125" style="20" bestFit="1" customWidth="1"/>
    <col min="8144" max="8144" width="6.5703125" style="20" customWidth="1"/>
    <col min="8145" max="8145" width="9.7109375" style="20" customWidth="1"/>
    <col min="8146" max="8146" width="7.5703125" style="20" customWidth="1"/>
    <col min="8147" max="8147" width="6.42578125" style="20" customWidth="1"/>
    <col min="8148" max="8148" width="6" style="20" customWidth="1"/>
    <col min="8149" max="8149" width="5.7109375" style="20" customWidth="1"/>
    <col min="8150" max="8150" width="5.85546875" style="20" customWidth="1"/>
    <col min="8151" max="8152" width="6.5703125" style="20" customWidth="1"/>
    <col min="8153" max="8153" width="7.28515625" style="20" customWidth="1"/>
    <col min="8154" max="8154" width="9" style="20" customWidth="1"/>
    <col min="8155" max="8155" width="7" style="20" customWidth="1"/>
    <col min="8156" max="8397" width="11.42578125" style="20"/>
    <col min="8398" max="8398" width="18.140625" style="20" customWidth="1"/>
    <col min="8399" max="8399" width="6.42578125" style="20" bestFit="1" customWidth="1"/>
    <col min="8400" max="8400" width="6.5703125" style="20" customWidth="1"/>
    <col min="8401" max="8401" width="9.7109375" style="20" customWidth="1"/>
    <col min="8402" max="8402" width="7.5703125" style="20" customWidth="1"/>
    <col min="8403" max="8403" width="6.42578125" style="20" customWidth="1"/>
    <col min="8404" max="8404" width="6" style="20" customWidth="1"/>
    <col min="8405" max="8405" width="5.7109375" style="20" customWidth="1"/>
    <col min="8406" max="8406" width="5.85546875" style="20" customWidth="1"/>
    <col min="8407" max="8408" width="6.5703125" style="20" customWidth="1"/>
    <col min="8409" max="8409" width="7.28515625" style="20" customWidth="1"/>
    <col min="8410" max="8410" width="9" style="20" customWidth="1"/>
    <col min="8411" max="8411" width="7" style="20" customWidth="1"/>
    <col min="8412" max="8653" width="11.42578125" style="20"/>
    <col min="8654" max="8654" width="18.140625" style="20" customWidth="1"/>
    <col min="8655" max="8655" width="6.42578125" style="20" bestFit="1" customWidth="1"/>
    <col min="8656" max="8656" width="6.5703125" style="20" customWidth="1"/>
    <col min="8657" max="8657" width="9.7109375" style="20" customWidth="1"/>
    <col min="8658" max="8658" width="7.5703125" style="20" customWidth="1"/>
    <col min="8659" max="8659" width="6.42578125" style="20" customWidth="1"/>
    <col min="8660" max="8660" width="6" style="20" customWidth="1"/>
    <col min="8661" max="8661" width="5.7109375" style="20" customWidth="1"/>
    <col min="8662" max="8662" width="5.85546875" style="20" customWidth="1"/>
    <col min="8663" max="8664" width="6.5703125" style="20" customWidth="1"/>
    <col min="8665" max="8665" width="7.28515625" style="20" customWidth="1"/>
    <col min="8666" max="8666" width="9" style="20" customWidth="1"/>
    <col min="8667" max="8667" width="7" style="20" customWidth="1"/>
    <col min="8668" max="8909" width="11.42578125" style="20"/>
    <col min="8910" max="8910" width="18.140625" style="20" customWidth="1"/>
    <col min="8911" max="8911" width="6.42578125" style="20" bestFit="1" customWidth="1"/>
    <col min="8912" max="8912" width="6.5703125" style="20" customWidth="1"/>
    <col min="8913" max="8913" width="9.7109375" style="20" customWidth="1"/>
    <col min="8914" max="8914" width="7.5703125" style="20" customWidth="1"/>
    <col min="8915" max="8915" width="6.42578125" style="20" customWidth="1"/>
    <col min="8916" max="8916" width="6" style="20" customWidth="1"/>
    <col min="8917" max="8917" width="5.7109375" style="20" customWidth="1"/>
    <col min="8918" max="8918" width="5.85546875" style="20" customWidth="1"/>
    <col min="8919" max="8920" width="6.5703125" style="20" customWidth="1"/>
    <col min="8921" max="8921" width="7.28515625" style="20" customWidth="1"/>
    <col min="8922" max="8922" width="9" style="20" customWidth="1"/>
    <col min="8923" max="8923" width="7" style="20" customWidth="1"/>
    <col min="8924" max="9165" width="11.42578125" style="20"/>
    <col min="9166" max="9166" width="18.140625" style="20" customWidth="1"/>
    <col min="9167" max="9167" width="6.42578125" style="20" bestFit="1" customWidth="1"/>
    <col min="9168" max="9168" width="6.5703125" style="20" customWidth="1"/>
    <col min="9169" max="9169" width="9.7109375" style="20" customWidth="1"/>
    <col min="9170" max="9170" width="7.5703125" style="20" customWidth="1"/>
    <col min="9171" max="9171" width="6.42578125" style="20" customWidth="1"/>
    <col min="9172" max="9172" width="6" style="20" customWidth="1"/>
    <col min="9173" max="9173" width="5.7109375" style="20" customWidth="1"/>
    <col min="9174" max="9174" width="5.85546875" style="20" customWidth="1"/>
    <col min="9175" max="9176" width="6.5703125" style="20" customWidth="1"/>
    <col min="9177" max="9177" width="7.28515625" style="20" customWidth="1"/>
    <col min="9178" max="9178" width="9" style="20" customWidth="1"/>
    <col min="9179" max="9179" width="7" style="20" customWidth="1"/>
    <col min="9180" max="9421" width="11.42578125" style="20"/>
    <col min="9422" max="9422" width="18.140625" style="20" customWidth="1"/>
    <col min="9423" max="9423" width="6.42578125" style="20" bestFit="1" customWidth="1"/>
    <col min="9424" max="9424" width="6.5703125" style="20" customWidth="1"/>
    <col min="9425" max="9425" width="9.7109375" style="20" customWidth="1"/>
    <col min="9426" max="9426" width="7.5703125" style="20" customWidth="1"/>
    <col min="9427" max="9427" width="6.42578125" style="20" customWidth="1"/>
    <col min="9428" max="9428" width="6" style="20" customWidth="1"/>
    <col min="9429" max="9429" width="5.7109375" style="20" customWidth="1"/>
    <col min="9430" max="9430" width="5.85546875" style="20" customWidth="1"/>
    <col min="9431" max="9432" width="6.5703125" style="20" customWidth="1"/>
    <col min="9433" max="9433" width="7.28515625" style="20" customWidth="1"/>
    <col min="9434" max="9434" width="9" style="20" customWidth="1"/>
    <col min="9435" max="9435" width="7" style="20" customWidth="1"/>
    <col min="9436" max="9677" width="11.42578125" style="20"/>
    <col min="9678" max="9678" width="18.140625" style="20" customWidth="1"/>
    <col min="9679" max="9679" width="6.42578125" style="20" bestFit="1" customWidth="1"/>
    <col min="9680" max="9680" width="6.5703125" style="20" customWidth="1"/>
    <col min="9681" max="9681" width="9.7109375" style="20" customWidth="1"/>
    <col min="9682" max="9682" width="7.5703125" style="20" customWidth="1"/>
    <col min="9683" max="9683" width="6.42578125" style="20" customWidth="1"/>
    <col min="9684" max="9684" width="6" style="20" customWidth="1"/>
    <col min="9685" max="9685" width="5.7109375" style="20" customWidth="1"/>
    <col min="9686" max="9686" width="5.85546875" style="20" customWidth="1"/>
    <col min="9687" max="9688" width="6.5703125" style="20" customWidth="1"/>
    <col min="9689" max="9689" width="7.28515625" style="20" customWidth="1"/>
    <col min="9690" max="9690" width="9" style="20" customWidth="1"/>
    <col min="9691" max="9691" width="7" style="20" customWidth="1"/>
    <col min="9692" max="9933" width="11.42578125" style="20"/>
    <col min="9934" max="9934" width="18.140625" style="20" customWidth="1"/>
    <col min="9935" max="9935" width="6.42578125" style="20" bestFit="1" customWidth="1"/>
    <col min="9936" max="9936" width="6.5703125" style="20" customWidth="1"/>
    <col min="9937" max="9937" width="9.7109375" style="20" customWidth="1"/>
    <col min="9938" max="9938" width="7.5703125" style="20" customWidth="1"/>
    <col min="9939" max="9939" width="6.42578125" style="20" customWidth="1"/>
    <col min="9940" max="9940" width="6" style="20" customWidth="1"/>
    <col min="9941" max="9941" width="5.7109375" style="20" customWidth="1"/>
    <col min="9942" max="9942" width="5.85546875" style="20" customWidth="1"/>
    <col min="9943" max="9944" width="6.5703125" style="20" customWidth="1"/>
    <col min="9945" max="9945" width="7.28515625" style="20" customWidth="1"/>
    <col min="9946" max="9946" width="9" style="20" customWidth="1"/>
    <col min="9947" max="9947" width="7" style="20" customWidth="1"/>
    <col min="9948" max="10189" width="11.42578125" style="20"/>
    <col min="10190" max="10190" width="18.140625" style="20" customWidth="1"/>
    <col min="10191" max="10191" width="6.42578125" style="20" bestFit="1" customWidth="1"/>
    <col min="10192" max="10192" width="6.5703125" style="20" customWidth="1"/>
    <col min="10193" max="10193" width="9.7109375" style="20" customWidth="1"/>
    <col min="10194" max="10194" width="7.5703125" style="20" customWidth="1"/>
    <col min="10195" max="10195" width="6.42578125" style="20" customWidth="1"/>
    <col min="10196" max="10196" width="6" style="20" customWidth="1"/>
    <col min="10197" max="10197" width="5.7109375" style="20" customWidth="1"/>
    <col min="10198" max="10198" width="5.85546875" style="20" customWidth="1"/>
    <col min="10199" max="10200" width="6.5703125" style="20" customWidth="1"/>
    <col min="10201" max="10201" width="7.28515625" style="20" customWidth="1"/>
    <col min="10202" max="10202" width="9" style="20" customWidth="1"/>
    <col min="10203" max="10203" width="7" style="20" customWidth="1"/>
    <col min="10204" max="10445" width="11.42578125" style="20"/>
    <col min="10446" max="10446" width="18.140625" style="20" customWidth="1"/>
    <col min="10447" max="10447" width="6.42578125" style="20" bestFit="1" customWidth="1"/>
    <col min="10448" max="10448" width="6.5703125" style="20" customWidth="1"/>
    <col min="10449" max="10449" width="9.7109375" style="20" customWidth="1"/>
    <col min="10450" max="10450" width="7.5703125" style="20" customWidth="1"/>
    <col min="10451" max="10451" width="6.42578125" style="20" customWidth="1"/>
    <col min="10452" max="10452" width="6" style="20" customWidth="1"/>
    <col min="10453" max="10453" width="5.7109375" style="20" customWidth="1"/>
    <col min="10454" max="10454" width="5.85546875" style="20" customWidth="1"/>
    <col min="10455" max="10456" width="6.5703125" style="20" customWidth="1"/>
    <col min="10457" max="10457" width="7.28515625" style="20" customWidth="1"/>
    <col min="10458" max="10458" width="9" style="20" customWidth="1"/>
    <col min="10459" max="10459" width="7" style="20" customWidth="1"/>
    <col min="10460" max="10701" width="11.42578125" style="20"/>
    <col min="10702" max="10702" width="18.140625" style="20" customWidth="1"/>
    <col min="10703" max="10703" width="6.42578125" style="20" bestFit="1" customWidth="1"/>
    <col min="10704" max="10704" width="6.5703125" style="20" customWidth="1"/>
    <col min="10705" max="10705" width="9.7109375" style="20" customWidth="1"/>
    <col min="10706" max="10706" width="7.5703125" style="20" customWidth="1"/>
    <col min="10707" max="10707" width="6.42578125" style="20" customWidth="1"/>
    <col min="10708" max="10708" width="6" style="20" customWidth="1"/>
    <col min="10709" max="10709" width="5.7109375" style="20" customWidth="1"/>
    <col min="10710" max="10710" width="5.85546875" style="20" customWidth="1"/>
    <col min="10711" max="10712" width="6.5703125" style="20" customWidth="1"/>
    <col min="10713" max="10713" width="7.28515625" style="20" customWidth="1"/>
    <col min="10714" max="10714" width="9" style="20" customWidth="1"/>
    <col min="10715" max="10715" width="7" style="20" customWidth="1"/>
    <col min="10716" max="10957" width="11.42578125" style="20"/>
    <col min="10958" max="10958" width="18.140625" style="20" customWidth="1"/>
    <col min="10959" max="10959" width="6.42578125" style="20" bestFit="1" customWidth="1"/>
    <col min="10960" max="10960" width="6.5703125" style="20" customWidth="1"/>
    <col min="10961" max="10961" width="9.7109375" style="20" customWidth="1"/>
    <col min="10962" max="10962" width="7.5703125" style="20" customWidth="1"/>
    <col min="10963" max="10963" width="6.42578125" style="20" customWidth="1"/>
    <col min="10964" max="10964" width="6" style="20" customWidth="1"/>
    <col min="10965" max="10965" width="5.7109375" style="20" customWidth="1"/>
    <col min="10966" max="10966" width="5.85546875" style="20" customWidth="1"/>
    <col min="10967" max="10968" width="6.5703125" style="20" customWidth="1"/>
    <col min="10969" max="10969" width="7.28515625" style="20" customWidth="1"/>
    <col min="10970" max="10970" width="9" style="20" customWidth="1"/>
    <col min="10971" max="10971" width="7" style="20" customWidth="1"/>
    <col min="10972" max="11213" width="11.42578125" style="20"/>
    <col min="11214" max="11214" width="18.140625" style="20" customWidth="1"/>
    <col min="11215" max="11215" width="6.42578125" style="20" bestFit="1" customWidth="1"/>
    <col min="11216" max="11216" width="6.5703125" style="20" customWidth="1"/>
    <col min="11217" max="11217" width="9.7109375" style="20" customWidth="1"/>
    <col min="11218" max="11218" width="7.5703125" style="20" customWidth="1"/>
    <col min="11219" max="11219" width="6.42578125" style="20" customWidth="1"/>
    <col min="11220" max="11220" width="6" style="20" customWidth="1"/>
    <col min="11221" max="11221" width="5.7109375" style="20" customWidth="1"/>
    <col min="11222" max="11222" width="5.85546875" style="20" customWidth="1"/>
    <col min="11223" max="11224" width="6.5703125" style="20" customWidth="1"/>
    <col min="11225" max="11225" width="7.28515625" style="20" customWidth="1"/>
    <col min="11226" max="11226" width="9" style="20" customWidth="1"/>
    <col min="11227" max="11227" width="7" style="20" customWidth="1"/>
    <col min="11228" max="11469" width="11.42578125" style="20"/>
    <col min="11470" max="11470" width="18.140625" style="20" customWidth="1"/>
    <col min="11471" max="11471" width="6.42578125" style="20" bestFit="1" customWidth="1"/>
    <col min="11472" max="11472" width="6.5703125" style="20" customWidth="1"/>
    <col min="11473" max="11473" width="9.7109375" style="20" customWidth="1"/>
    <col min="11474" max="11474" width="7.5703125" style="20" customWidth="1"/>
    <col min="11475" max="11475" width="6.42578125" style="20" customWidth="1"/>
    <col min="11476" max="11476" width="6" style="20" customWidth="1"/>
    <col min="11477" max="11477" width="5.7109375" style="20" customWidth="1"/>
    <col min="11478" max="11478" width="5.85546875" style="20" customWidth="1"/>
    <col min="11479" max="11480" width="6.5703125" style="20" customWidth="1"/>
    <col min="11481" max="11481" width="7.28515625" style="20" customWidth="1"/>
    <col min="11482" max="11482" width="9" style="20" customWidth="1"/>
    <col min="11483" max="11483" width="7" style="20" customWidth="1"/>
    <col min="11484" max="11725" width="11.42578125" style="20"/>
    <col min="11726" max="11726" width="18.140625" style="20" customWidth="1"/>
    <col min="11727" max="11727" width="6.42578125" style="20" bestFit="1" customWidth="1"/>
    <col min="11728" max="11728" width="6.5703125" style="20" customWidth="1"/>
    <col min="11729" max="11729" width="9.7109375" style="20" customWidth="1"/>
    <col min="11730" max="11730" width="7.5703125" style="20" customWidth="1"/>
    <col min="11731" max="11731" width="6.42578125" style="20" customWidth="1"/>
    <col min="11732" max="11732" width="6" style="20" customWidth="1"/>
    <col min="11733" max="11733" width="5.7109375" style="20" customWidth="1"/>
    <col min="11734" max="11734" width="5.85546875" style="20" customWidth="1"/>
    <col min="11735" max="11736" width="6.5703125" style="20" customWidth="1"/>
    <col min="11737" max="11737" width="7.28515625" style="20" customWidth="1"/>
    <col min="11738" max="11738" width="9" style="20" customWidth="1"/>
    <col min="11739" max="11739" width="7" style="20" customWidth="1"/>
    <col min="11740" max="11981" width="11.42578125" style="20"/>
    <col min="11982" max="11982" width="18.140625" style="20" customWidth="1"/>
    <col min="11983" max="11983" width="6.42578125" style="20" bestFit="1" customWidth="1"/>
    <col min="11984" max="11984" width="6.5703125" style="20" customWidth="1"/>
    <col min="11985" max="11985" width="9.7109375" style="20" customWidth="1"/>
    <col min="11986" max="11986" width="7.5703125" style="20" customWidth="1"/>
    <col min="11987" max="11987" width="6.42578125" style="20" customWidth="1"/>
    <col min="11988" max="11988" width="6" style="20" customWidth="1"/>
    <col min="11989" max="11989" width="5.7109375" style="20" customWidth="1"/>
    <col min="11990" max="11990" width="5.85546875" style="20" customWidth="1"/>
    <col min="11991" max="11992" width="6.5703125" style="20" customWidth="1"/>
    <col min="11993" max="11993" width="7.28515625" style="20" customWidth="1"/>
    <col min="11994" max="11994" width="9" style="20" customWidth="1"/>
    <col min="11995" max="11995" width="7" style="20" customWidth="1"/>
    <col min="11996" max="12237" width="11.42578125" style="20"/>
    <col min="12238" max="12238" width="18.140625" style="20" customWidth="1"/>
    <col min="12239" max="12239" width="6.42578125" style="20" bestFit="1" customWidth="1"/>
    <col min="12240" max="12240" width="6.5703125" style="20" customWidth="1"/>
    <col min="12241" max="12241" width="9.7109375" style="20" customWidth="1"/>
    <col min="12242" max="12242" width="7.5703125" style="20" customWidth="1"/>
    <col min="12243" max="12243" width="6.42578125" style="20" customWidth="1"/>
    <col min="12244" max="12244" width="6" style="20" customWidth="1"/>
    <col min="12245" max="12245" width="5.7109375" style="20" customWidth="1"/>
    <col min="12246" max="12246" width="5.85546875" style="20" customWidth="1"/>
    <col min="12247" max="12248" width="6.5703125" style="20" customWidth="1"/>
    <col min="12249" max="12249" width="7.28515625" style="20" customWidth="1"/>
    <col min="12250" max="12250" width="9" style="20" customWidth="1"/>
    <col min="12251" max="12251" width="7" style="20" customWidth="1"/>
    <col min="12252" max="12493" width="11.42578125" style="20"/>
    <col min="12494" max="12494" width="18.140625" style="20" customWidth="1"/>
    <col min="12495" max="12495" width="6.42578125" style="20" bestFit="1" customWidth="1"/>
    <col min="12496" max="12496" width="6.5703125" style="20" customWidth="1"/>
    <col min="12497" max="12497" width="9.7109375" style="20" customWidth="1"/>
    <col min="12498" max="12498" width="7.5703125" style="20" customWidth="1"/>
    <col min="12499" max="12499" width="6.42578125" style="20" customWidth="1"/>
    <col min="12500" max="12500" width="6" style="20" customWidth="1"/>
    <col min="12501" max="12501" width="5.7109375" style="20" customWidth="1"/>
    <col min="12502" max="12502" width="5.85546875" style="20" customWidth="1"/>
    <col min="12503" max="12504" width="6.5703125" style="20" customWidth="1"/>
    <col min="12505" max="12505" width="7.28515625" style="20" customWidth="1"/>
    <col min="12506" max="12506" width="9" style="20" customWidth="1"/>
    <col min="12507" max="12507" width="7" style="20" customWidth="1"/>
    <col min="12508" max="12749" width="11.42578125" style="20"/>
    <col min="12750" max="12750" width="18.140625" style="20" customWidth="1"/>
    <col min="12751" max="12751" width="6.42578125" style="20" bestFit="1" customWidth="1"/>
    <col min="12752" max="12752" width="6.5703125" style="20" customWidth="1"/>
    <col min="12753" max="12753" width="9.7109375" style="20" customWidth="1"/>
    <col min="12754" max="12754" width="7.5703125" style="20" customWidth="1"/>
    <col min="12755" max="12755" width="6.42578125" style="20" customWidth="1"/>
    <col min="12756" max="12756" width="6" style="20" customWidth="1"/>
    <col min="12757" max="12757" width="5.7109375" style="20" customWidth="1"/>
    <col min="12758" max="12758" width="5.85546875" style="20" customWidth="1"/>
    <col min="12759" max="12760" width="6.5703125" style="20" customWidth="1"/>
    <col min="12761" max="12761" width="7.28515625" style="20" customWidth="1"/>
    <col min="12762" max="12762" width="9" style="20" customWidth="1"/>
    <col min="12763" max="12763" width="7" style="20" customWidth="1"/>
    <col min="12764" max="13005" width="11.42578125" style="20"/>
    <col min="13006" max="13006" width="18.140625" style="20" customWidth="1"/>
    <col min="13007" max="13007" width="6.42578125" style="20" bestFit="1" customWidth="1"/>
    <col min="13008" max="13008" width="6.5703125" style="20" customWidth="1"/>
    <col min="13009" max="13009" width="9.7109375" style="20" customWidth="1"/>
    <col min="13010" max="13010" width="7.5703125" style="20" customWidth="1"/>
    <col min="13011" max="13011" width="6.42578125" style="20" customWidth="1"/>
    <col min="13012" max="13012" width="6" style="20" customWidth="1"/>
    <col min="13013" max="13013" width="5.7109375" style="20" customWidth="1"/>
    <col min="13014" max="13014" width="5.85546875" style="20" customWidth="1"/>
    <col min="13015" max="13016" width="6.5703125" style="20" customWidth="1"/>
    <col min="13017" max="13017" width="7.28515625" style="20" customWidth="1"/>
    <col min="13018" max="13018" width="9" style="20" customWidth="1"/>
    <col min="13019" max="13019" width="7" style="20" customWidth="1"/>
    <col min="13020" max="13261" width="11.42578125" style="20"/>
    <col min="13262" max="13262" width="18.140625" style="20" customWidth="1"/>
    <col min="13263" max="13263" width="6.42578125" style="20" bestFit="1" customWidth="1"/>
    <col min="13264" max="13264" width="6.5703125" style="20" customWidth="1"/>
    <col min="13265" max="13265" width="9.7109375" style="20" customWidth="1"/>
    <col min="13266" max="13266" width="7.5703125" style="20" customWidth="1"/>
    <col min="13267" max="13267" width="6.42578125" style="20" customWidth="1"/>
    <col min="13268" max="13268" width="6" style="20" customWidth="1"/>
    <col min="13269" max="13269" width="5.7109375" style="20" customWidth="1"/>
    <col min="13270" max="13270" width="5.85546875" style="20" customWidth="1"/>
    <col min="13271" max="13272" width="6.5703125" style="20" customWidth="1"/>
    <col min="13273" max="13273" width="7.28515625" style="20" customWidth="1"/>
    <col min="13274" max="13274" width="9" style="20" customWidth="1"/>
    <col min="13275" max="13275" width="7" style="20" customWidth="1"/>
    <col min="13276" max="13517" width="11.42578125" style="20"/>
    <col min="13518" max="13518" width="18.140625" style="20" customWidth="1"/>
    <col min="13519" max="13519" width="6.42578125" style="20" bestFit="1" customWidth="1"/>
    <col min="13520" max="13520" width="6.5703125" style="20" customWidth="1"/>
    <col min="13521" max="13521" width="9.7109375" style="20" customWidth="1"/>
    <col min="13522" max="13522" width="7.5703125" style="20" customWidth="1"/>
    <col min="13523" max="13523" width="6.42578125" style="20" customWidth="1"/>
    <col min="13524" max="13524" width="6" style="20" customWidth="1"/>
    <col min="13525" max="13525" width="5.7109375" style="20" customWidth="1"/>
    <col min="13526" max="13526" width="5.85546875" style="20" customWidth="1"/>
    <col min="13527" max="13528" width="6.5703125" style="20" customWidth="1"/>
    <col min="13529" max="13529" width="7.28515625" style="20" customWidth="1"/>
    <col min="13530" max="13530" width="9" style="20" customWidth="1"/>
    <col min="13531" max="13531" width="7" style="20" customWidth="1"/>
    <col min="13532" max="13773" width="11.42578125" style="20"/>
    <col min="13774" max="13774" width="18.140625" style="20" customWidth="1"/>
    <col min="13775" max="13775" width="6.42578125" style="20" bestFit="1" customWidth="1"/>
    <col min="13776" max="13776" width="6.5703125" style="20" customWidth="1"/>
    <col min="13777" max="13777" width="9.7109375" style="20" customWidth="1"/>
    <col min="13778" max="13778" width="7.5703125" style="20" customWidth="1"/>
    <col min="13779" max="13779" width="6.42578125" style="20" customWidth="1"/>
    <col min="13780" max="13780" width="6" style="20" customWidth="1"/>
    <col min="13781" max="13781" width="5.7109375" style="20" customWidth="1"/>
    <col min="13782" max="13782" width="5.85546875" style="20" customWidth="1"/>
    <col min="13783" max="13784" width="6.5703125" style="20" customWidth="1"/>
    <col min="13785" max="13785" width="7.28515625" style="20" customWidth="1"/>
    <col min="13786" max="13786" width="9" style="20" customWidth="1"/>
    <col min="13787" max="13787" width="7" style="20" customWidth="1"/>
    <col min="13788" max="14029" width="11.42578125" style="20"/>
    <col min="14030" max="14030" width="18.140625" style="20" customWidth="1"/>
    <col min="14031" max="14031" width="6.42578125" style="20" bestFit="1" customWidth="1"/>
    <col min="14032" max="14032" width="6.5703125" style="20" customWidth="1"/>
    <col min="14033" max="14033" width="9.7109375" style="20" customWidth="1"/>
    <col min="14034" max="14034" width="7.5703125" style="20" customWidth="1"/>
    <col min="14035" max="14035" width="6.42578125" style="20" customWidth="1"/>
    <col min="14036" max="14036" width="6" style="20" customWidth="1"/>
    <col min="14037" max="14037" width="5.7109375" style="20" customWidth="1"/>
    <col min="14038" max="14038" width="5.85546875" style="20" customWidth="1"/>
    <col min="14039" max="14040" width="6.5703125" style="20" customWidth="1"/>
    <col min="14041" max="14041" width="7.28515625" style="20" customWidth="1"/>
    <col min="14042" max="14042" width="9" style="20" customWidth="1"/>
    <col min="14043" max="14043" width="7" style="20" customWidth="1"/>
    <col min="14044" max="14285" width="11.42578125" style="20"/>
    <col min="14286" max="14286" width="18.140625" style="20" customWidth="1"/>
    <col min="14287" max="14287" width="6.42578125" style="20" bestFit="1" customWidth="1"/>
    <col min="14288" max="14288" width="6.5703125" style="20" customWidth="1"/>
    <col min="14289" max="14289" width="9.7109375" style="20" customWidth="1"/>
    <col min="14290" max="14290" width="7.5703125" style="20" customWidth="1"/>
    <col min="14291" max="14291" width="6.42578125" style="20" customWidth="1"/>
    <col min="14292" max="14292" width="6" style="20" customWidth="1"/>
    <col min="14293" max="14293" width="5.7109375" style="20" customWidth="1"/>
    <col min="14294" max="14294" width="5.85546875" style="20" customWidth="1"/>
    <col min="14295" max="14296" width="6.5703125" style="20" customWidth="1"/>
    <col min="14297" max="14297" width="7.28515625" style="20" customWidth="1"/>
    <col min="14298" max="14298" width="9" style="20" customWidth="1"/>
    <col min="14299" max="14299" width="7" style="20" customWidth="1"/>
    <col min="14300" max="14541" width="11.42578125" style="20"/>
    <col min="14542" max="14542" width="18.140625" style="20" customWidth="1"/>
    <col min="14543" max="14543" width="6.42578125" style="20" bestFit="1" customWidth="1"/>
    <col min="14544" max="14544" width="6.5703125" style="20" customWidth="1"/>
    <col min="14545" max="14545" width="9.7109375" style="20" customWidth="1"/>
    <col min="14546" max="14546" width="7.5703125" style="20" customWidth="1"/>
    <col min="14547" max="14547" width="6.42578125" style="20" customWidth="1"/>
    <col min="14548" max="14548" width="6" style="20" customWidth="1"/>
    <col min="14549" max="14549" width="5.7109375" style="20" customWidth="1"/>
    <col min="14550" max="14550" width="5.85546875" style="20" customWidth="1"/>
    <col min="14551" max="14552" width="6.5703125" style="20" customWidth="1"/>
    <col min="14553" max="14553" width="7.28515625" style="20" customWidth="1"/>
    <col min="14554" max="14554" width="9" style="20" customWidth="1"/>
    <col min="14555" max="14555" width="7" style="20" customWidth="1"/>
    <col min="14556" max="14797" width="11.42578125" style="20"/>
    <col min="14798" max="14798" width="18.140625" style="20" customWidth="1"/>
    <col min="14799" max="14799" width="6.42578125" style="20" bestFit="1" customWidth="1"/>
    <col min="14800" max="14800" width="6.5703125" style="20" customWidth="1"/>
    <col min="14801" max="14801" width="9.7109375" style="20" customWidth="1"/>
    <col min="14802" max="14802" width="7.5703125" style="20" customWidth="1"/>
    <col min="14803" max="14803" width="6.42578125" style="20" customWidth="1"/>
    <col min="14804" max="14804" width="6" style="20" customWidth="1"/>
    <col min="14805" max="14805" width="5.7109375" style="20" customWidth="1"/>
    <col min="14806" max="14806" width="5.85546875" style="20" customWidth="1"/>
    <col min="14807" max="14808" width="6.5703125" style="20" customWidth="1"/>
    <col min="14809" max="14809" width="7.28515625" style="20" customWidth="1"/>
    <col min="14810" max="14810" width="9" style="20" customWidth="1"/>
    <col min="14811" max="14811" width="7" style="20" customWidth="1"/>
    <col min="14812" max="15053" width="11.42578125" style="20"/>
    <col min="15054" max="15054" width="18.140625" style="20" customWidth="1"/>
    <col min="15055" max="15055" width="6.42578125" style="20" bestFit="1" customWidth="1"/>
    <col min="15056" max="15056" width="6.5703125" style="20" customWidth="1"/>
    <col min="15057" max="15057" width="9.7109375" style="20" customWidth="1"/>
    <col min="15058" max="15058" width="7.5703125" style="20" customWidth="1"/>
    <col min="15059" max="15059" width="6.42578125" style="20" customWidth="1"/>
    <col min="15060" max="15060" width="6" style="20" customWidth="1"/>
    <col min="15061" max="15061" width="5.7109375" style="20" customWidth="1"/>
    <col min="15062" max="15062" width="5.85546875" style="20" customWidth="1"/>
    <col min="15063" max="15064" width="6.5703125" style="20" customWidth="1"/>
    <col min="15065" max="15065" width="7.28515625" style="20" customWidth="1"/>
    <col min="15066" max="15066" width="9" style="20" customWidth="1"/>
    <col min="15067" max="15067" width="7" style="20" customWidth="1"/>
    <col min="15068" max="15309" width="11.42578125" style="20"/>
    <col min="15310" max="15310" width="18.140625" style="20" customWidth="1"/>
    <col min="15311" max="15311" width="6.42578125" style="20" bestFit="1" customWidth="1"/>
    <col min="15312" max="15312" width="6.5703125" style="20" customWidth="1"/>
    <col min="15313" max="15313" width="9.7109375" style="20" customWidth="1"/>
    <col min="15314" max="15314" width="7.5703125" style="20" customWidth="1"/>
    <col min="15315" max="15315" width="6.42578125" style="20" customWidth="1"/>
    <col min="15316" max="15316" width="6" style="20" customWidth="1"/>
    <col min="15317" max="15317" width="5.7109375" style="20" customWidth="1"/>
    <col min="15318" max="15318" width="5.85546875" style="20" customWidth="1"/>
    <col min="15319" max="15320" width="6.5703125" style="20" customWidth="1"/>
    <col min="15321" max="15321" width="7.28515625" style="20" customWidth="1"/>
    <col min="15322" max="15322" width="9" style="20" customWidth="1"/>
    <col min="15323" max="15323" width="7" style="20" customWidth="1"/>
    <col min="15324" max="15565" width="11.42578125" style="20"/>
    <col min="15566" max="15566" width="18.140625" style="20" customWidth="1"/>
    <col min="15567" max="15567" width="6.42578125" style="20" bestFit="1" customWidth="1"/>
    <col min="15568" max="15568" width="6.5703125" style="20" customWidth="1"/>
    <col min="15569" max="15569" width="9.7109375" style="20" customWidth="1"/>
    <col min="15570" max="15570" width="7.5703125" style="20" customWidth="1"/>
    <col min="15571" max="15571" width="6.42578125" style="20" customWidth="1"/>
    <col min="15572" max="15572" width="6" style="20" customWidth="1"/>
    <col min="15573" max="15573" width="5.7109375" style="20" customWidth="1"/>
    <col min="15574" max="15574" width="5.85546875" style="20" customWidth="1"/>
    <col min="15575" max="15576" width="6.5703125" style="20" customWidth="1"/>
    <col min="15577" max="15577" width="7.28515625" style="20" customWidth="1"/>
    <col min="15578" max="15578" width="9" style="20" customWidth="1"/>
    <col min="15579" max="15579" width="7" style="20" customWidth="1"/>
    <col min="15580" max="15821" width="11.42578125" style="20"/>
    <col min="15822" max="15822" width="18.140625" style="20" customWidth="1"/>
    <col min="15823" max="15823" width="6.42578125" style="20" bestFit="1" customWidth="1"/>
    <col min="15824" max="15824" width="6.5703125" style="20" customWidth="1"/>
    <col min="15825" max="15825" width="9.7109375" style="20" customWidth="1"/>
    <col min="15826" max="15826" width="7.5703125" style="20" customWidth="1"/>
    <col min="15827" max="15827" width="6.42578125" style="20" customWidth="1"/>
    <col min="15828" max="15828" width="6" style="20" customWidth="1"/>
    <col min="15829" max="15829" width="5.7109375" style="20" customWidth="1"/>
    <col min="15830" max="15830" width="5.85546875" style="20" customWidth="1"/>
    <col min="15831" max="15832" width="6.5703125" style="20" customWidth="1"/>
    <col min="15833" max="15833" width="7.28515625" style="20" customWidth="1"/>
    <col min="15834" max="15834" width="9" style="20" customWidth="1"/>
    <col min="15835" max="15835" width="7" style="20" customWidth="1"/>
    <col min="15836" max="16077" width="11.42578125" style="20"/>
    <col min="16078" max="16078" width="18.140625" style="20" customWidth="1"/>
    <col min="16079" max="16079" width="6.42578125" style="20" bestFit="1" customWidth="1"/>
    <col min="16080" max="16080" width="6.5703125" style="20" customWidth="1"/>
    <col min="16081" max="16081" width="9.7109375" style="20" customWidth="1"/>
    <col min="16082" max="16082" width="7.5703125" style="20" customWidth="1"/>
    <col min="16083" max="16083" width="6.42578125" style="20" customWidth="1"/>
    <col min="16084" max="16084" width="6" style="20" customWidth="1"/>
    <col min="16085" max="16085" width="5.7109375" style="20" customWidth="1"/>
    <col min="16086" max="16086" width="5.85546875" style="20" customWidth="1"/>
    <col min="16087" max="16088" width="6.5703125" style="20" customWidth="1"/>
    <col min="16089" max="16089" width="7.28515625" style="20" customWidth="1"/>
    <col min="16090" max="16090" width="9" style="20" customWidth="1"/>
    <col min="16091" max="16091" width="7" style="20" customWidth="1"/>
    <col min="16092" max="16384" width="11.42578125" style="20"/>
  </cols>
  <sheetData>
    <row r="1" spans="1:31" s="3" customFormat="1" ht="19.5" thickBot="1" x14ac:dyDescent="0.35">
      <c r="A1" s="378" t="s">
        <v>273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378"/>
      <c r="AC1" s="179"/>
      <c r="AD1" s="285" t="s">
        <v>195</v>
      </c>
      <c r="AE1" s="179"/>
    </row>
    <row r="2" spans="1:31" s="3" customFormat="1" x14ac:dyDescent="0.2">
      <c r="A2" s="378" t="s">
        <v>155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179"/>
      <c r="AD2" s="179"/>
      <c r="AE2" s="179"/>
    </row>
    <row r="3" spans="1:31" s="5" customFormat="1" x14ac:dyDescent="0.2">
      <c r="A3" s="378" t="s">
        <v>361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  <c r="Z3" s="378"/>
      <c r="AA3" s="378"/>
      <c r="AB3" s="378"/>
    </row>
    <row r="4" spans="1:31" s="5" customFormat="1" x14ac:dyDescent="0.2">
      <c r="A4" s="378" t="s">
        <v>150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</row>
    <row r="5" spans="1:31" s="5" customFormat="1" x14ac:dyDescent="0.2">
      <c r="A5" s="378" t="s">
        <v>409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</row>
    <row r="6" spans="1:31" s="5" customFormat="1" ht="13.5" thickBot="1" x14ac:dyDescent="0.25">
      <c r="A6" s="60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6"/>
      <c r="AB6" s="7"/>
    </row>
    <row r="7" spans="1:31" s="3" customFormat="1" ht="64.5" thickBot="1" x14ac:dyDescent="0.25">
      <c r="A7" s="8" t="s">
        <v>148</v>
      </c>
      <c r="B7" s="9" t="s">
        <v>0</v>
      </c>
      <c r="C7" s="10" t="s">
        <v>252</v>
      </c>
      <c r="D7" s="10" t="s">
        <v>73</v>
      </c>
      <c r="E7" s="10" t="s">
        <v>74</v>
      </c>
      <c r="F7" s="10" t="s">
        <v>96</v>
      </c>
      <c r="G7" s="10" t="s">
        <v>97</v>
      </c>
      <c r="H7" s="10" t="s">
        <v>98</v>
      </c>
      <c r="I7" s="10" t="s">
        <v>75</v>
      </c>
      <c r="J7" s="10" t="s">
        <v>99</v>
      </c>
      <c r="K7" s="10" t="s">
        <v>100</v>
      </c>
      <c r="L7" s="10" t="s">
        <v>101</v>
      </c>
      <c r="M7" s="10" t="s">
        <v>102</v>
      </c>
      <c r="N7" s="10" t="s">
        <v>57</v>
      </c>
      <c r="O7" s="10" t="s">
        <v>58</v>
      </c>
      <c r="P7" s="10" t="s">
        <v>59</v>
      </c>
      <c r="Q7" s="10" t="s">
        <v>60</v>
      </c>
      <c r="R7" s="10" t="s">
        <v>64</v>
      </c>
      <c r="S7" s="10" t="s">
        <v>66</v>
      </c>
      <c r="T7" s="10" t="s">
        <v>67</v>
      </c>
      <c r="U7" s="10" t="s">
        <v>65</v>
      </c>
      <c r="V7" s="10" t="s">
        <v>93</v>
      </c>
      <c r="W7" s="10" t="s">
        <v>78</v>
      </c>
      <c r="X7" s="10" t="s">
        <v>69</v>
      </c>
      <c r="Y7" s="10" t="s">
        <v>116</v>
      </c>
      <c r="Z7" s="10" t="s">
        <v>393</v>
      </c>
      <c r="AA7" s="10" t="s">
        <v>94</v>
      </c>
      <c r="AB7" s="10" t="s">
        <v>95</v>
      </c>
    </row>
    <row r="8" spans="1:31" s="13" customFormat="1" ht="13.5" x14ac:dyDescent="0.25">
      <c r="A8" s="11" t="s">
        <v>14</v>
      </c>
      <c r="B8" s="214">
        <f>SUM(B10:B36)</f>
        <v>13425</v>
      </c>
      <c r="C8" s="214">
        <f t="shared" ref="C8:N8" si="0">SUM(C10:C36)</f>
        <v>767</v>
      </c>
      <c r="D8" s="214">
        <f t="shared" si="0"/>
        <v>289</v>
      </c>
      <c r="E8" s="214">
        <f t="shared" si="0"/>
        <v>254</v>
      </c>
      <c r="F8" s="214">
        <f t="shared" si="0"/>
        <v>2378</v>
      </c>
      <c r="G8" s="214">
        <f t="shared" si="0"/>
        <v>236</v>
      </c>
      <c r="H8" s="214">
        <f t="shared" si="0"/>
        <v>11</v>
      </c>
      <c r="I8" s="214">
        <f t="shared" si="0"/>
        <v>1920</v>
      </c>
      <c r="J8" s="214">
        <f t="shared" si="0"/>
        <v>2788</v>
      </c>
      <c r="K8" s="214">
        <f t="shared" si="0"/>
        <v>1294</v>
      </c>
      <c r="L8" s="214">
        <f t="shared" si="0"/>
        <v>59</v>
      </c>
      <c r="M8" s="214">
        <f t="shared" si="0"/>
        <v>493</v>
      </c>
      <c r="N8" s="214">
        <f t="shared" si="0"/>
        <v>62</v>
      </c>
      <c r="O8" s="214">
        <f t="shared" ref="O8:V8" si="1">SUM(O10:O36)</f>
        <v>55</v>
      </c>
      <c r="P8" s="214">
        <f t="shared" si="1"/>
        <v>56</v>
      </c>
      <c r="Q8" s="214">
        <f t="shared" si="1"/>
        <v>60</v>
      </c>
      <c r="R8" s="214">
        <f t="shared" si="1"/>
        <v>164</v>
      </c>
      <c r="S8" s="214">
        <f t="shared" si="1"/>
        <v>468</v>
      </c>
      <c r="T8" s="214">
        <f t="shared" si="1"/>
        <v>306</v>
      </c>
      <c r="U8" s="214">
        <f t="shared" si="1"/>
        <v>287</v>
      </c>
      <c r="V8" s="214">
        <f t="shared" si="1"/>
        <v>391</v>
      </c>
      <c r="W8" s="214">
        <f t="shared" ref="W8:AB8" si="2">SUM(W10:W36)</f>
        <v>239</v>
      </c>
      <c r="X8" s="214">
        <f t="shared" si="2"/>
        <v>294</v>
      </c>
      <c r="Y8" s="214">
        <f t="shared" si="2"/>
        <v>372</v>
      </c>
      <c r="Z8" s="214"/>
      <c r="AA8" s="214">
        <f t="shared" si="2"/>
        <v>11</v>
      </c>
      <c r="AB8" s="214">
        <f t="shared" si="2"/>
        <v>169</v>
      </c>
    </row>
    <row r="9" spans="1:31" s="5" customFormat="1" x14ac:dyDescent="0.2">
      <c r="A9" s="2"/>
      <c r="B9" s="224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24"/>
      <c r="S9" s="212"/>
      <c r="T9" s="212"/>
      <c r="U9" s="212"/>
      <c r="V9" s="212"/>
      <c r="W9" s="212"/>
      <c r="X9" s="212"/>
      <c r="Y9" s="212"/>
      <c r="Z9" s="212"/>
      <c r="AA9" s="212"/>
      <c r="AB9" s="212"/>
    </row>
    <row r="10" spans="1:31" s="5" customFormat="1" ht="15" customHeight="1" x14ac:dyDescent="0.2">
      <c r="A10" s="7" t="s">
        <v>15</v>
      </c>
      <c r="B10" s="221">
        <f t="shared" ref="B10:B36" si="3">SUM(C10:AB10)</f>
        <v>702</v>
      </c>
      <c r="C10" s="212">
        <v>46</v>
      </c>
      <c r="D10" s="212">
        <v>7</v>
      </c>
      <c r="E10" s="212">
        <v>35</v>
      </c>
      <c r="F10" s="212">
        <v>123</v>
      </c>
      <c r="G10" s="212">
        <v>17</v>
      </c>
      <c r="H10" s="212">
        <v>1</v>
      </c>
      <c r="I10" s="212">
        <v>74</v>
      </c>
      <c r="J10" s="212">
        <v>104</v>
      </c>
      <c r="K10" s="212">
        <v>66</v>
      </c>
      <c r="L10" s="212">
        <v>4</v>
      </c>
      <c r="M10" s="212">
        <v>33</v>
      </c>
      <c r="N10" s="212">
        <v>1</v>
      </c>
      <c r="O10" s="212">
        <v>1</v>
      </c>
      <c r="P10" s="212">
        <v>1</v>
      </c>
      <c r="Q10" s="212">
        <v>1</v>
      </c>
      <c r="R10" s="212">
        <v>9</v>
      </c>
      <c r="S10" s="212">
        <v>38</v>
      </c>
      <c r="T10" s="212">
        <v>23</v>
      </c>
      <c r="U10" s="212">
        <v>14</v>
      </c>
      <c r="V10" s="212">
        <v>27</v>
      </c>
      <c r="W10" s="212">
        <v>11</v>
      </c>
      <c r="X10" s="212">
        <v>19</v>
      </c>
      <c r="Y10" s="212">
        <v>23</v>
      </c>
      <c r="Z10" s="212">
        <v>0</v>
      </c>
      <c r="AA10" s="212">
        <v>1</v>
      </c>
      <c r="AB10" s="212">
        <v>23</v>
      </c>
    </row>
    <row r="11" spans="1:31" s="5" customFormat="1" ht="15" customHeight="1" x14ac:dyDescent="0.2">
      <c r="A11" s="7" t="s">
        <v>16</v>
      </c>
      <c r="B11" s="221">
        <f t="shared" si="3"/>
        <v>737</v>
      </c>
      <c r="C11" s="212">
        <v>61</v>
      </c>
      <c r="D11" s="212">
        <v>26</v>
      </c>
      <c r="E11" s="212">
        <v>6</v>
      </c>
      <c r="F11" s="212">
        <v>100</v>
      </c>
      <c r="G11" s="212">
        <v>14</v>
      </c>
      <c r="H11" s="212">
        <v>0</v>
      </c>
      <c r="I11" s="212">
        <v>128</v>
      </c>
      <c r="J11" s="212">
        <v>77</v>
      </c>
      <c r="K11" s="212">
        <v>76</v>
      </c>
      <c r="L11" s="212">
        <v>3</v>
      </c>
      <c r="M11" s="212">
        <v>33</v>
      </c>
      <c r="N11" s="212">
        <v>7</v>
      </c>
      <c r="O11" s="212">
        <v>8</v>
      </c>
      <c r="P11" s="212">
        <v>8</v>
      </c>
      <c r="Q11" s="212">
        <v>8</v>
      </c>
      <c r="R11" s="212">
        <v>13</v>
      </c>
      <c r="S11" s="212">
        <v>33</v>
      </c>
      <c r="T11" s="212">
        <v>18</v>
      </c>
      <c r="U11" s="212">
        <v>19</v>
      </c>
      <c r="V11" s="212">
        <v>25</v>
      </c>
      <c r="W11" s="212">
        <v>30</v>
      </c>
      <c r="X11" s="212">
        <v>19</v>
      </c>
      <c r="Y11" s="212">
        <v>25</v>
      </c>
      <c r="Z11" s="212">
        <v>0</v>
      </c>
      <c r="AA11" s="212">
        <v>0</v>
      </c>
      <c r="AB11" s="212">
        <v>0</v>
      </c>
    </row>
    <row r="12" spans="1:31" s="5" customFormat="1" ht="15" customHeight="1" x14ac:dyDescent="0.2">
      <c r="A12" s="7" t="s">
        <v>17</v>
      </c>
      <c r="B12" s="221">
        <f t="shared" si="3"/>
        <v>567</v>
      </c>
      <c r="C12" s="212">
        <v>59</v>
      </c>
      <c r="D12" s="212">
        <v>25</v>
      </c>
      <c r="E12" s="212">
        <v>7</v>
      </c>
      <c r="F12" s="212">
        <v>97</v>
      </c>
      <c r="G12" s="212">
        <v>6</v>
      </c>
      <c r="H12" s="212">
        <v>0</v>
      </c>
      <c r="I12" s="212">
        <v>79</v>
      </c>
      <c r="J12" s="212">
        <v>65</v>
      </c>
      <c r="K12" s="212">
        <v>51</v>
      </c>
      <c r="L12" s="212">
        <v>2</v>
      </c>
      <c r="M12" s="212">
        <v>27</v>
      </c>
      <c r="N12" s="212">
        <v>1</v>
      </c>
      <c r="O12" s="212">
        <v>3</v>
      </c>
      <c r="P12" s="212">
        <v>1</v>
      </c>
      <c r="Q12" s="212">
        <v>2</v>
      </c>
      <c r="R12" s="212">
        <v>6</v>
      </c>
      <c r="S12" s="212">
        <v>27</v>
      </c>
      <c r="T12" s="212">
        <v>17</v>
      </c>
      <c r="U12" s="212">
        <v>19</v>
      </c>
      <c r="V12" s="212">
        <v>24</v>
      </c>
      <c r="W12" s="212">
        <v>13</v>
      </c>
      <c r="X12" s="212">
        <v>9</v>
      </c>
      <c r="Y12" s="212">
        <v>19</v>
      </c>
      <c r="Z12" s="212">
        <v>0</v>
      </c>
      <c r="AA12" s="212">
        <v>0</v>
      </c>
      <c r="AB12" s="212">
        <v>8</v>
      </c>
    </row>
    <row r="13" spans="1:31" s="5" customFormat="1" ht="15" customHeight="1" x14ac:dyDescent="0.2">
      <c r="A13" s="7" t="s">
        <v>18</v>
      </c>
      <c r="B13" s="221">
        <f t="shared" si="3"/>
        <v>677</v>
      </c>
      <c r="C13" s="212">
        <v>53</v>
      </c>
      <c r="D13" s="212">
        <v>20</v>
      </c>
      <c r="E13" s="212">
        <v>13</v>
      </c>
      <c r="F13" s="212">
        <v>107</v>
      </c>
      <c r="G13" s="212">
        <v>7</v>
      </c>
      <c r="H13" s="212">
        <v>0</v>
      </c>
      <c r="I13" s="212">
        <v>77</v>
      </c>
      <c r="J13" s="212">
        <v>115</v>
      </c>
      <c r="K13" s="212">
        <v>80</v>
      </c>
      <c r="L13" s="212">
        <v>2</v>
      </c>
      <c r="M13" s="212">
        <v>20</v>
      </c>
      <c r="N13" s="212">
        <v>4</v>
      </c>
      <c r="O13" s="212">
        <v>4</v>
      </c>
      <c r="P13" s="212">
        <v>4</v>
      </c>
      <c r="Q13" s="212">
        <v>4</v>
      </c>
      <c r="R13" s="212">
        <v>14</v>
      </c>
      <c r="S13" s="212">
        <v>29</v>
      </c>
      <c r="T13" s="212">
        <v>18</v>
      </c>
      <c r="U13" s="212">
        <v>16</v>
      </c>
      <c r="V13" s="212">
        <v>28</v>
      </c>
      <c r="W13" s="212">
        <v>12</v>
      </c>
      <c r="X13" s="212">
        <v>18</v>
      </c>
      <c r="Y13" s="212">
        <v>27</v>
      </c>
      <c r="Z13" s="212">
        <v>0</v>
      </c>
      <c r="AA13" s="212">
        <v>0</v>
      </c>
      <c r="AB13" s="212">
        <v>5</v>
      </c>
    </row>
    <row r="14" spans="1:31" s="5" customFormat="1" ht="15" customHeight="1" x14ac:dyDescent="0.2">
      <c r="A14" s="7" t="s">
        <v>19</v>
      </c>
      <c r="B14" s="221">
        <f t="shared" si="3"/>
        <v>449</v>
      </c>
      <c r="C14" s="212">
        <v>14</v>
      </c>
      <c r="D14" s="212">
        <v>2</v>
      </c>
      <c r="E14" s="212">
        <v>9</v>
      </c>
      <c r="F14" s="212">
        <v>65</v>
      </c>
      <c r="G14" s="212">
        <v>3</v>
      </c>
      <c r="H14" s="212">
        <v>1</v>
      </c>
      <c r="I14" s="212">
        <v>123</v>
      </c>
      <c r="J14" s="212">
        <v>112</v>
      </c>
      <c r="K14" s="212">
        <v>32</v>
      </c>
      <c r="L14" s="212">
        <v>3</v>
      </c>
      <c r="M14" s="212">
        <v>0</v>
      </c>
      <c r="N14" s="212">
        <v>5</v>
      </c>
      <c r="O14" s="212">
        <v>2</v>
      </c>
      <c r="P14" s="212">
        <v>2</v>
      </c>
      <c r="Q14" s="212">
        <v>3</v>
      </c>
      <c r="R14" s="212">
        <v>4</v>
      </c>
      <c r="S14" s="212">
        <v>11</v>
      </c>
      <c r="T14" s="212">
        <v>10</v>
      </c>
      <c r="U14" s="212">
        <v>8</v>
      </c>
      <c r="V14" s="212">
        <v>9</v>
      </c>
      <c r="W14" s="212">
        <v>7</v>
      </c>
      <c r="X14" s="212">
        <v>9</v>
      </c>
      <c r="Y14" s="212">
        <v>11</v>
      </c>
      <c r="Z14" s="212">
        <v>0</v>
      </c>
      <c r="AA14" s="212">
        <v>0</v>
      </c>
      <c r="AB14" s="212">
        <v>4</v>
      </c>
    </row>
    <row r="15" spans="1:31" s="5" customFormat="1" ht="15" customHeight="1" x14ac:dyDescent="0.2">
      <c r="A15" s="7" t="s">
        <v>20</v>
      </c>
      <c r="B15" s="221">
        <f t="shared" si="3"/>
        <v>492</v>
      </c>
      <c r="C15" s="212">
        <v>17</v>
      </c>
      <c r="D15" s="212">
        <v>2</v>
      </c>
      <c r="E15" s="212">
        <v>13</v>
      </c>
      <c r="F15" s="212">
        <v>118</v>
      </c>
      <c r="G15" s="212">
        <v>1</v>
      </c>
      <c r="H15" s="212">
        <v>1</v>
      </c>
      <c r="I15" s="212">
        <v>49</v>
      </c>
      <c r="J15" s="212">
        <v>157</v>
      </c>
      <c r="K15" s="212">
        <v>45</v>
      </c>
      <c r="L15" s="212">
        <v>1</v>
      </c>
      <c r="M15" s="212">
        <v>6</v>
      </c>
      <c r="N15" s="212">
        <v>3</v>
      </c>
      <c r="O15" s="212">
        <v>3</v>
      </c>
      <c r="P15" s="212">
        <v>3</v>
      </c>
      <c r="Q15" s="212">
        <v>5</v>
      </c>
      <c r="R15" s="212">
        <v>5</v>
      </c>
      <c r="S15" s="212">
        <v>11</v>
      </c>
      <c r="T15" s="212">
        <v>9</v>
      </c>
      <c r="U15" s="212">
        <v>5</v>
      </c>
      <c r="V15" s="212">
        <v>6</v>
      </c>
      <c r="W15" s="212">
        <v>7</v>
      </c>
      <c r="X15" s="212">
        <v>13</v>
      </c>
      <c r="Y15" s="212">
        <v>10</v>
      </c>
      <c r="Z15" s="212">
        <v>0</v>
      </c>
      <c r="AA15" s="212">
        <v>0</v>
      </c>
      <c r="AB15" s="212">
        <v>2</v>
      </c>
    </row>
    <row r="16" spans="1:31" s="5" customFormat="1" ht="15" customHeight="1" x14ac:dyDescent="0.2">
      <c r="A16" s="7" t="s">
        <v>21</v>
      </c>
      <c r="B16" s="221">
        <f t="shared" si="3"/>
        <v>187</v>
      </c>
      <c r="C16" s="212">
        <v>1</v>
      </c>
      <c r="D16" s="212">
        <v>0</v>
      </c>
      <c r="E16" s="212">
        <v>15</v>
      </c>
      <c r="F16" s="212">
        <v>41</v>
      </c>
      <c r="G16" s="212">
        <v>6</v>
      </c>
      <c r="H16" s="212">
        <v>1</v>
      </c>
      <c r="I16" s="212">
        <v>38</v>
      </c>
      <c r="J16" s="212">
        <v>40</v>
      </c>
      <c r="K16" s="212">
        <v>25</v>
      </c>
      <c r="L16" s="212">
        <v>2</v>
      </c>
      <c r="M16" s="212">
        <v>0</v>
      </c>
      <c r="N16" s="212">
        <v>0</v>
      </c>
      <c r="O16" s="212">
        <v>0</v>
      </c>
      <c r="P16" s="212">
        <v>0</v>
      </c>
      <c r="Q16" s="212">
        <v>0</v>
      </c>
      <c r="R16" s="212">
        <v>1</v>
      </c>
      <c r="S16" s="212">
        <v>3</v>
      </c>
      <c r="T16" s="212">
        <v>2</v>
      </c>
      <c r="U16" s="212">
        <v>3</v>
      </c>
      <c r="V16" s="212">
        <v>3</v>
      </c>
      <c r="W16" s="212">
        <v>1</v>
      </c>
      <c r="X16" s="212">
        <v>2</v>
      </c>
      <c r="Y16" s="212">
        <v>2</v>
      </c>
      <c r="Z16" s="212">
        <v>0</v>
      </c>
      <c r="AA16" s="212">
        <v>0</v>
      </c>
      <c r="AB16" s="212">
        <v>1</v>
      </c>
    </row>
    <row r="17" spans="1:28" s="5" customFormat="1" ht="15" customHeight="1" x14ac:dyDescent="0.2">
      <c r="A17" s="7" t="s">
        <v>22</v>
      </c>
      <c r="B17" s="221">
        <f t="shared" si="3"/>
        <v>1063</v>
      </c>
      <c r="C17" s="212">
        <v>57</v>
      </c>
      <c r="D17" s="212">
        <v>25</v>
      </c>
      <c r="E17" s="212">
        <v>17</v>
      </c>
      <c r="F17" s="212">
        <v>179</v>
      </c>
      <c r="G17" s="212">
        <v>9</v>
      </c>
      <c r="H17" s="212">
        <v>0</v>
      </c>
      <c r="I17" s="212">
        <v>210</v>
      </c>
      <c r="J17" s="212">
        <v>169</v>
      </c>
      <c r="K17" s="212">
        <v>138</v>
      </c>
      <c r="L17" s="212">
        <v>11</v>
      </c>
      <c r="M17" s="212">
        <v>15</v>
      </c>
      <c r="N17" s="212">
        <v>2</v>
      </c>
      <c r="O17" s="212">
        <v>2</v>
      </c>
      <c r="P17" s="212">
        <v>3</v>
      </c>
      <c r="Q17" s="212">
        <v>2</v>
      </c>
      <c r="R17" s="212">
        <v>9</v>
      </c>
      <c r="S17" s="212">
        <v>40</v>
      </c>
      <c r="T17" s="212">
        <v>28</v>
      </c>
      <c r="U17" s="212">
        <v>26</v>
      </c>
      <c r="V17" s="212">
        <v>41</v>
      </c>
      <c r="W17" s="212">
        <v>16</v>
      </c>
      <c r="X17" s="212">
        <v>24</v>
      </c>
      <c r="Y17" s="212">
        <v>33</v>
      </c>
      <c r="Z17" s="212">
        <v>0</v>
      </c>
      <c r="AA17" s="212">
        <v>2</v>
      </c>
      <c r="AB17" s="212">
        <v>5</v>
      </c>
    </row>
    <row r="18" spans="1:28" s="5" customFormat="1" ht="15" customHeight="1" x14ac:dyDescent="0.2">
      <c r="A18" s="7" t="s">
        <v>23</v>
      </c>
      <c r="B18" s="221">
        <f t="shared" si="3"/>
        <v>676</v>
      </c>
      <c r="C18" s="212">
        <v>45</v>
      </c>
      <c r="D18" s="212">
        <v>30</v>
      </c>
      <c r="E18" s="212">
        <v>20</v>
      </c>
      <c r="F18" s="212">
        <v>133</v>
      </c>
      <c r="G18" s="212">
        <v>16</v>
      </c>
      <c r="H18" s="212">
        <v>0</v>
      </c>
      <c r="I18" s="212">
        <v>87</v>
      </c>
      <c r="J18" s="212">
        <v>108</v>
      </c>
      <c r="K18" s="212">
        <v>68</v>
      </c>
      <c r="L18" s="212">
        <v>3</v>
      </c>
      <c r="M18" s="212">
        <v>6</v>
      </c>
      <c r="N18" s="212">
        <v>2</v>
      </c>
      <c r="O18" s="212">
        <v>2</v>
      </c>
      <c r="P18" s="212">
        <v>2</v>
      </c>
      <c r="Q18" s="212">
        <v>2</v>
      </c>
      <c r="R18" s="212">
        <v>8</v>
      </c>
      <c r="S18" s="212">
        <v>26</v>
      </c>
      <c r="T18" s="212">
        <v>17</v>
      </c>
      <c r="U18" s="212">
        <v>20</v>
      </c>
      <c r="V18" s="212">
        <v>23</v>
      </c>
      <c r="W18" s="212">
        <v>9</v>
      </c>
      <c r="X18" s="212">
        <v>16</v>
      </c>
      <c r="Y18" s="212">
        <v>23</v>
      </c>
      <c r="Z18" s="212">
        <v>0</v>
      </c>
      <c r="AA18" s="212">
        <v>0</v>
      </c>
      <c r="AB18" s="212">
        <v>10</v>
      </c>
    </row>
    <row r="19" spans="1:28" s="5" customFormat="1" ht="15" customHeight="1" x14ac:dyDescent="0.2">
      <c r="A19" s="7" t="s">
        <v>24</v>
      </c>
      <c r="B19" s="221">
        <f t="shared" si="3"/>
        <v>745</v>
      </c>
      <c r="C19" s="212">
        <v>37</v>
      </c>
      <c r="D19" s="212">
        <v>33</v>
      </c>
      <c r="E19" s="212">
        <v>7</v>
      </c>
      <c r="F19" s="212">
        <v>152</v>
      </c>
      <c r="G19" s="212">
        <v>25</v>
      </c>
      <c r="H19" s="212">
        <v>1</v>
      </c>
      <c r="I19" s="212">
        <v>56</v>
      </c>
      <c r="J19" s="212">
        <v>177</v>
      </c>
      <c r="K19" s="212">
        <v>60</v>
      </c>
      <c r="L19" s="212">
        <v>1</v>
      </c>
      <c r="M19" s="212">
        <v>32</v>
      </c>
      <c r="N19" s="212">
        <v>4</v>
      </c>
      <c r="O19" s="212">
        <v>4</v>
      </c>
      <c r="P19" s="212">
        <v>3</v>
      </c>
      <c r="Q19" s="212">
        <v>5</v>
      </c>
      <c r="R19" s="212">
        <v>12</v>
      </c>
      <c r="S19" s="212">
        <v>26</v>
      </c>
      <c r="T19" s="212">
        <v>14</v>
      </c>
      <c r="U19" s="212">
        <v>10</v>
      </c>
      <c r="V19" s="212">
        <v>13</v>
      </c>
      <c r="W19" s="212">
        <v>14</v>
      </c>
      <c r="X19" s="212">
        <v>24</v>
      </c>
      <c r="Y19" s="212">
        <v>19</v>
      </c>
      <c r="Z19" s="212">
        <v>2</v>
      </c>
      <c r="AA19" s="212">
        <v>0</v>
      </c>
      <c r="AB19" s="212">
        <v>14</v>
      </c>
    </row>
    <row r="20" spans="1:28" s="5" customFormat="1" ht="15" customHeight="1" x14ac:dyDescent="0.2">
      <c r="A20" s="7" t="s">
        <v>25</v>
      </c>
      <c r="B20" s="221">
        <f t="shared" si="3"/>
        <v>289</v>
      </c>
      <c r="C20" s="212">
        <v>17</v>
      </c>
      <c r="D20" s="212">
        <v>0</v>
      </c>
      <c r="E20" s="212">
        <v>0</v>
      </c>
      <c r="F20" s="212">
        <v>50</v>
      </c>
      <c r="G20" s="212">
        <v>9</v>
      </c>
      <c r="H20" s="212">
        <v>0</v>
      </c>
      <c r="I20" s="212">
        <v>17</v>
      </c>
      <c r="J20" s="212">
        <v>133</v>
      </c>
      <c r="K20" s="212">
        <v>15</v>
      </c>
      <c r="L20" s="212">
        <v>1</v>
      </c>
      <c r="M20" s="212">
        <v>11</v>
      </c>
      <c r="N20" s="212">
        <v>0</v>
      </c>
      <c r="O20" s="212">
        <v>0</v>
      </c>
      <c r="P20" s="212">
        <v>0</v>
      </c>
      <c r="Q20" s="212">
        <v>0</v>
      </c>
      <c r="R20" s="212">
        <v>2</v>
      </c>
      <c r="S20" s="212">
        <v>5</v>
      </c>
      <c r="T20" s="212">
        <v>4</v>
      </c>
      <c r="U20" s="212">
        <v>4</v>
      </c>
      <c r="V20" s="212">
        <v>5</v>
      </c>
      <c r="W20" s="212">
        <v>4</v>
      </c>
      <c r="X20" s="212">
        <v>1</v>
      </c>
      <c r="Y20" s="212">
        <v>3</v>
      </c>
      <c r="Z20" s="212">
        <v>0</v>
      </c>
      <c r="AA20" s="212">
        <v>0</v>
      </c>
      <c r="AB20" s="212">
        <v>8</v>
      </c>
    </row>
    <row r="21" spans="1:28" s="5" customFormat="1" ht="15" customHeight="1" x14ac:dyDescent="0.2">
      <c r="A21" s="15" t="s">
        <v>26</v>
      </c>
      <c r="B21" s="221">
        <f t="shared" si="3"/>
        <v>751</v>
      </c>
      <c r="C21" s="212">
        <v>45</v>
      </c>
      <c r="D21" s="212">
        <v>26</v>
      </c>
      <c r="E21" s="212">
        <v>7</v>
      </c>
      <c r="F21" s="212">
        <v>134</v>
      </c>
      <c r="G21" s="212">
        <v>12</v>
      </c>
      <c r="H21" s="212">
        <v>2</v>
      </c>
      <c r="I21" s="212">
        <v>108</v>
      </c>
      <c r="J21" s="212">
        <v>97</v>
      </c>
      <c r="K21" s="212">
        <v>114</v>
      </c>
      <c r="L21" s="212">
        <v>5</v>
      </c>
      <c r="M21" s="212">
        <v>32</v>
      </c>
      <c r="N21" s="212">
        <v>0</v>
      </c>
      <c r="O21" s="212">
        <v>1</v>
      </c>
      <c r="P21" s="212">
        <v>0</v>
      </c>
      <c r="Q21" s="212">
        <v>0</v>
      </c>
      <c r="R21" s="212">
        <v>7</v>
      </c>
      <c r="S21" s="212">
        <v>32</v>
      </c>
      <c r="T21" s="212">
        <v>14</v>
      </c>
      <c r="U21" s="212">
        <v>17</v>
      </c>
      <c r="V21" s="212">
        <v>23</v>
      </c>
      <c r="W21" s="212">
        <v>15</v>
      </c>
      <c r="X21" s="212">
        <v>27</v>
      </c>
      <c r="Y21" s="212">
        <v>28</v>
      </c>
      <c r="Z21" s="212">
        <v>0</v>
      </c>
      <c r="AA21" s="212">
        <v>1</v>
      </c>
      <c r="AB21" s="212">
        <v>4</v>
      </c>
    </row>
    <row r="22" spans="1:28" s="5" customFormat="1" ht="15" customHeight="1" x14ac:dyDescent="0.2">
      <c r="A22" s="7" t="s">
        <v>27</v>
      </c>
      <c r="B22" s="221">
        <f t="shared" si="3"/>
        <v>447</v>
      </c>
      <c r="C22" s="212">
        <v>54</v>
      </c>
      <c r="D22" s="212">
        <v>1</v>
      </c>
      <c r="E22" s="212">
        <v>2</v>
      </c>
      <c r="F22" s="212">
        <v>25</v>
      </c>
      <c r="G22" s="212">
        <v>6</v>
      </c>
      <c r="H22" s="212">
        <v>0</v>
      </c>
      <c r="I22" s="212">
        <v>77</v>
      </c>
      <c r="J22" s="212">
        <v>111</v>
      </c>
      <c r="K22" s="212">
        <v>42</v>
      </c>
      <c r="L22" s="212">
        <v>1</v>
      </c>
      <c r="M22" s="212">
        <v>32</v>
      </c>
      <c r="N22" s="212">
        <v>6</v>
      </c>
      <c r="O22" s="212">
        <v>4</v>
      </c>
      <c r="P22" s="212">
        <v>4</v>
      </c>
      <c r="Q22" s="212">
        <v>5</v>
      </c>
      <c r="R22" s="212">
        <v>5</v>
      </c>
      <c r="S22" s="212">
        <v>13</v>
      </c>
      <c r="T22" s="212">
        <v>7</v>
      </c>
      <c r="U22" s="212">
        <v>6</v>
      </c>
      <c r="V22" s="212">
        <v>8</v>
      </c>
      <c r="W22" s="212">
        <v>8</v>
      </c>
      <c r="X22" s="212">
        <v>7</v>
      </c>
      <c r="Y22" s="212">
        <v>11</v>
      </c>
      <c r="Z22" s="212">
        <v>0</v>
      </c>
      <c r="AA22" s="212">
        <v>0</v>
      </c>
      <c r="AB22" s="212">
        <v>12</v>
      </c>
    </row>
    <row r="23" spans="1:28" s="5" customFormat="1" ht="15" customHeight="1" x14ac:dyDescent="0.2">
      <c r="A23" s="7" t="s">
        <v>28</v>
      </c>
      <c r="B23" s="221">
        <f t="shared" si="3"/>
        <v>1036</v>
      </c>
      <c r="C23" s="212">
        <v>86</v>
      </c>
      <c r="D23" s="212">
        <v>28</v>
      </c>
      <c r="E23" s="212">
        <v>16</v>
      </c>
      <c r="F23" s="212">
        <v>119</v>
      </c>
      <c r="G23" s="212">
        <v>15</v>
      </c>
      <c r="H23" s="212">
        <v>1</v>
      </c>
      <c r="I23" s="212">
        <v>201</v>
      </c>
      <c r="J23" s="212">
        <v>143</v>
      </c>
      <c r="K23" s="212">
        <v>122</v>
      </c>
      <c r="L23" s="212">
        <v>9</v>
      </c>
      <c r="M23" s="212">
        <v>36</v>
      </c>
      <c r="N23" s="212">
        <v>1</v>
      </c>
      <c r="O23" s="212">
        <v>1</v>
      </c>
      <c r="P23" s="212">
        <v>1</v>
      </c>
      <c r="Q23" s="212">
        <v>1</v>
      </c>
      <c r="R23" s="212">
        <v>10</v>
      </c>
      <c r="S23" s="212">
        <v>46</v>
      </c>
      <c r="T23" s="212">
        <v>29</v>
      </c>
      <c r="U23" s="212">
        <v>25</v>
      </c>
      <c r="V23" s="212">
        <v>42</v>
      </c>
      <c r="W23" s="212">
        <v>25</v>
      </c>
      <c r="X23" s="212">
        <v>27</v>
      </c>
      <c r="Y23" s="212">
        <v>37</v>
      </c>
      <c r="Z23" s="212">
        <v>0</v>
      </c>
      <c r="AA23" s="212">
        <v>5</v>
      </c>
      <c r="AB23" s="212">
        <v>10</v>
      </c>
    </row>
    <row r="24" spans="1:28" s="5" customFormat="1" ht="15" customHeight="1" x14ac:dyDescent="0.2">
      <c r="A24" s="7" t="s">
        <v>29</v>
      </c>
      <c r="B24" s="221">
        <f t="shared" si="3"/>
        <v>271</v>
      </c>
      <c r="C24" s="212">
        <v>9</v>
      </c>
      <c r="D24" s="212">
        <v>8</v>
      </c>
      <c r="E24" s="212">
        <v>5</v>
      </c>
      <c r="F24" s="212">
        <v>51</v>
      </c>
      <c r="G24" s="212">
        <v>8</v>
      </c>
      <c r="H24" s="212">
        <v>0</v>
      </c>
      <c r="I24" s="212">
        <v>62</v>
      </c>
      <c r="J24" s="212">
        <v>63</v>
      </c>
      <c r="K24" s="212">
        <v>16</v>
      </c>
      <c r="L24" s="212">
        <v>1</v>
      </c>
      <c r="M24" s="212">
        <v>5</v>
      </c>
      <c r="N24" s="212">
        <v>0</v>
      </c>
      <c r="O24" s="212">
        <v>0</v>
      </c>
      <c r="P24" s="212">
        <v>0</v>
      </c>
      <c r="Q24" s="212">
        <v>0</v>
      </c>
      <c r="R24" s="212">
        <v>2</v>
      </c>
      <c r="S24" s="212">
        <v>9</v>
      </c>
      <c r="T24" s="212">
        <v>5</v>
      </c>
      <c r="U24" s="212">
        <v>7</v>
      </c>
      <c r="V24" s="212">
        <v>6</v>
      </c>
      <c r="W24" s="212">
        <v>3</v>
      </c>
      <c r="X24" s="212">
        <v>5</v>
      </c>
      <c r="Y24" s="212">
        <v>4</v>
      </c>
      <c r="Z24" s="212">
        <v>0</v>
      </c>
      <c r="AA24" s="212">
        <v>0</v>
      </c>
      <c r="AB24" s="212">
        <v>2</v>
      </c>
    </row>
    <row r="25" spans="1:28" s="5" customFormat="1" ht="15" customHeight="1" x14ac:dyDescent="0.2">
      <c r="A25" s="7" t="s">
        <v>30</v>
      </c>
      <c r="B25" s="221">
        <f t="shared" si="3"/>
        <v>314</v>
      </c>
      <c r="C25" s="212">
        <v>23</v>
      </c>
      <c r="D25" s="212">
        <v>5</v>
      </c>
      <c r="E25" s="212">
        <v>2</v>
      </c>
      <c r="F25" s="212">
        <v>74</v>
      </c>
      <c r="G25" s="212">
        <v>0</v>
      </c>
      <c r="H25" s="212">
        <v>0</v>
      </c>
      <c r="I25" s="212">
        <v>27</v>
      </c>
      <c r="J25" s="212">
        <v>53</v>
      </c>
      <c r="K25" s="212">
        <v>27</v>
      </c>
      <c r="L25" s="212">
        <v>0</v>
      </c>
      <c r="M25" s="212">
        <v>14</v>
      </c>
      <c r="N25" s="212">
        <v>3</v>
      </c>
      <c r="O25" s="212">
        <v>2</v>
      </c>
      <c r="P25" s="212">
        <v>2</v>
      </c>
      <c r="Q25" s="212">
        <v>2</v>
      </c>
      <c r="R25" s="212">
        <v>3</v>
      </c>
      <c r="S25" s="212">
        <v>11</v>
      </c>
      <c r="T25" s="212">
        <v>13</v>
      </c>
      <c r="U25" s="212">
        <v>8</v>
      </c>
      <c r="V25" s="212">
        <v>11</v>
      </c>
      <c r="W25" s="212">
        <v>5</v>
      </c>
      <c r="X25" s="212">
        <v>7</v>
      </c>
      <c r="Y25" s="212">
        <v>11</v>
      </c>
      <c r="Z25" s="212">
        <v>0</v>
      </c>
      <c r="AA25" s="212">
        <v>2</v>
      </c>
      <c r="AB25" s="212">
        <v>9</v>
      </c>
    </row>
    <row r="26" spans="1:28" s="5" customFormat="1" ht="15" customHeight="1" x14ac:dyDescent="0.2">
      <c r="A26" s="7" t="s">
        <v>31</v>
      </c>
      <c r="B26" s="221">
        <f t="shared" si="3"/>
        <v>353</v>
      </c>
      <c r="C26" s="212">
        <v>19</v>
      </c>
      <c r="D26" s="212">
        <v>14</v>
      </c>
      <c r="E26" s="212">
        <v>5</v>
      </c>
      <c r="F26" s="212">
        <v>62</v>
      </c>
      <c r="G26" s="212">
        <v>1</v>
      </c>
      <c r="H26" s="212">
        <v>0</v>
      </c>
      <c r="I26" s="212">
        <v>17</v>
      </c>
      <c r="J26" s="212">
        <v>84</v>
      </c>
      <c r="K26" s="212">
        <v>20</v>
      </c>
      <c r="L26" s="212">
        <v>2</v>
      </c>
      <c r="M26" s="212">
        <v>36</v>
      </c>
      <c r="N26" s="212">
        <v>3</v>
      </c>
      <c r="O26" s="212">
        <v>2</v>
      </c>
      <c r="P26" s="212">
        <v>3</v>
      </c>
      <c r="Q26" s="212">
        <v>3</v>
      </c>
      <c r="R26" s="212">
        <v>10</v>
      </c>
      <c r="S26" s="212">
        <v>12</v>
      </c>
      <c r="T26" s="212">
        <v>9</v>
      </c>
      <c r="U26" s="212">
        <v>10</v>
      </c>
      <c r="V26" s="212">
        <v>10</v>
      </c>
      <c r="W26" s="212">
        <v>8</v>
      </c>
      <c r="X26" s="212">
        <v>4</v>
      </c>
      <c r="Y26" s="212">
        <v>12</v>
      </c>
      <c r="Z26" s="212">
        <v>0</v>
      </c>
      <c r="AA26" s="212">
        <v>0</v>
      </c>
      <c r="AB26" s="212">
        <v>7</v>
      </c>
    </row>
    <row r="27" spans="1:28" s="5" customFormat="1" ht="15" customHeight="1" x14ac:dyDescent="0.2">
      <c r="A27" s="5" t="s">
        <v>32</v>
      </c>
      <c r="B27" s="221">
        <f t="shared" si="3"/>
        <v>414</v>
      </c>
      <c r="C27" s="212">
        <v>11</v>
      </c>
      <c r="D27" s="212">
        <v>5</v>
      </c>
      <c r="E27" s="212">
        <v>18</v>
      </c>
      <c r="F27" s="212">
        <v>101</v>
      </c>
      <c r="G27" s="212">
        <v>8</v>
      </c>
      <c r="H27" s="212">
        <v>2</v>
      </c>
      <c r="I27" s="212">
        <v>49</v>
      </c>
      <c r="J27" s="212">
        <v>78</v>
      </c>
      <c r="K27" s="212">
        <v>18</v>
      </c>
      <c r="L27" s="212">
        <v>3</v>
      </c>
      <c r="M27" s="212">
        <v>25</v>
      </c>
      <c r="N27" s="212">
        <v>1</v>
      </c>
      <c r="O27" s="212">
        <v>1</v>
      </c>
      <c r="P27" s="212">
        <v>1</v>
      </c>
      <c r="Q27" s="212">
        <v>2</v>
      </c>
      <c r="R27" s="212">
        <v>9</v>
      </c>
      <c r="S27" s="212">
        <v>11</v>
      </c>
      <c r="T27" s="212">
        <v>7</v>
      </c>
      <c r="U27" s="212">
        <v>10</v>
      </c>
      <c r="V27" s="212">
        <v>12</v>
      </c>
      <c r="W27" s="212">
        <v>8</v>
      </c>
      <c r="X27" s="212">
        <v>12</v>
      </c>
      <c r="Y27" s="212">
        <v>10</v>
      </c>
      <c r="Z27" s="212">
        <v>0</v>
      </c>
      <c r="AA27" s="212">
        <v>0</v>
      </c>
      <c r="AB27" s="212">
        <v>12</v>
      </c>
    </row>
    <row r="28" spans="1:28" s="5" customFormat="1" ht="15" customHeight="1" x14ac:dyDescent="0.2">
      <c r="A28" s="7" t="s">
        <v>33</v>
      </c>
      <c r="B28" s="221">
        <f t="shared" si="3"/>
        <v>309</v>
      </c>
      <c r="C28" s="212">
        <v>14</v>
      </c>
      <c r="D28" s="212">
        <v>2</v>
      </c>
      <c r="E28" s="212">
        <v>0</v>
      </c>
      <c r="F28" s="212">
        <v>76</v>
      </c>
      <c r="G28" s="212">
        <v>0</v>
      </c>
      <c r="H28" s="212">
        <v>0</v>
      </c>
      <c r="I28" s="212">
        <v>29</v>
      </c>
      <c r="J28" s="212">
        <v>72</v>
      </c>
      <c r="K28" s="212">
        <v>33</v>
      </c>
      <c r="L28" s="212">
        <v>0</v>
      </c>
      <c r="M28" s="212">
        <v>16</v>
      </c>
      <c r="N28" s="212">
        <v>3</v>
      </c>
      <c r="O28" s="212">
        <v>3</v>
      </c>
      <c r="P28" s="212">
        <v>3</v>
      </c>
      <c r="Q28" s="212">
        <v>3</v>
      </c>
      <c r="R28" s="212">
        <v>4</v>
      </c>
      <c r="S28" s="212">
        <v>9</v>
      </c>
      <c r="T28" s="212">
        <v>6</v>
      </c>
      <c r="U28" s="212">
        <v>5</v>
      </c>
      <c r="V28" s="212">
        <v>8</v>
      </c>
      <c r="W28" s="212">
        <v>6</v>
      </c>
      <c r="X28" s="212">
        <v>8</v>
      </c>
      <c r="Y28" s="212">
        <v>8</v>
      </c>
      <c r="Z28" s="212">
        <v>0</v>
      </c>
      <c r="AA28" s="212">
        <v>0</v>
      </c>
      <c r="AB28" s="212">
        <v>1</v>
      </c>
    </row>
    <row r="29" spans="1:28" s="5" customFormat="1" ht="15" customHeight="1" x14ac:dyDescent="0.2">
      <c r="A29" s="7" t="s">
        <v>34</v>
      </c>
      <c r="B29" s="221">
        <f t="shared" si="3"/>
        <v>470</v>
      </c>
      <c r="C29" s="212">
        <v>20</v>
      </c>
      <c r="D29" s="212">
        <v>6</v>
      </c>
      <c r="E29" s="212">
        <v>6</v>
      </c>
      <c r="F29" s="212">
        <v>61</v>
      </c>
      <c r="G29" s="212">
        <v>11</v>
      </c>
      <c r="H29" s="212">
        <v>0</v>
      </c>
      <c r="I29" s="212">
        <v>84</v>
      </c>
      <c r="J29" s="212">
        <v>109</v>
      </c>
      <c r="K29" s="212">
        <v>45</v>
      </c>
      <c r="L29" s="212">
        <v>2</v>
      </c>
      <c r="M29" s="212">
        <v>22</v>
      </c>
      <c r="N29" s="212">
        <v>4</v>
      </c>
      <c r="O29" s="212">
        <v>3</v>
      </c>
      <c r="P29" s="212">
        <v>4</v>
      </c>
      <c r="Q29" s="212">
        <v>3</v>
      </c>
      <c r="R29" s="212">
        <v>7</v>
      </c>
      <c r="S29" s="212">
        <v>14</v>
      </c>
      <c r="T29" s="212">
        <v>12</v>
      </c>
      <c r="U29" s="212">
        <v>10</v>
      </c>
      <c r="V29" s="212">
        <v>13</v>
      </c>
      <c r="W29" s="212">
        <v>6</v>
      </c>
      <c r="X29" s="212">
        <v>9</v>
      </c>
      <c r="Y29" s="212">
        <v>16</v>
      </c>
      <c r="Z29" s="212">
        <v>0</v>
      </c>
      <c r="AA29" s="212">
        <v>0</v>
      </c>
      <c r="AB29" s="212">
        <v>3</v>
      </c>
    </row>
    <row r="30" spans="1:28" s="5" customFormat="1" ht="15" customHeight="1" x14ac:dyDescent="0.2">
      <c r="A30" s="7" t="s">
        <v>35</v>
      </c>
      <c r="B30" s="221">
        <f t="shared" si="3"/>
        <v>730</v>
      </c>
      <c r="C30" s="212">
        <v>10</v>
      </c>
      <c r="D30" s="212">
        <v>7</v>
      </c>
      <c r="E30" s="212">
        <v>22</v>
      </c>
      <c r="F30" s="212">
        <v>198</v>
      </c>
      <c r="G30" s="212">
        <v>19</v>
      </c>
      <c r="H30" s="212">
        <v>0</v>
      </c>
      <c r="I30" s="212">
        <v>86</v>
      </c>
      <c r="J30" s="212">
        <v>226</v>
      </c>
      <c r="K30" s="212">
        <v>27</v>
      </c>
      <c r="L30" s="212">
        <v>1</v>
      </c>
      <c r="M30" s="212">
        <v>7</v>
      </c>
      <c r="N30" s="212">
        <v>5</v>
      </c>
      <c r="O30" s="212">
        <v>5</v>
      </c>
      <c r="P30" s="212">
        <v>5</v>
      </c>
      <c r="Q30" s="212">
        <v>5</v>
      </c>
      <c r="R30" s="212">
        <v>9</v>
      </c>
      <c r="S30" s="212">
        <v>18</v>
      </c>
      <c r="T30" s="212">
        <v>13</v>
      </c>
      <c r="U30" s="212">
        <v>12</v>
      </c>
      <c r="V30" s="212">
        <v>12</v>
      </c>
      <c r="W30" s="212">
        <v>11</v>
      </c>
      <c r="X30" s="212">
        <v>12</v>
      </c>
      <c r="Y30" s="212">
        <v>8</v>
      </c>
      <c r="Z30" s="212">
        <v>0</v>
      </c>
      <c r="AA30" s="212">
        <v>0</v>
      </c>
      <c r="AB30" s="212">
        <v>12</v>
      </c>
    </row>
    <row r="31" spans="1:28" s="5" customFormat="1" ht="15" customHeight="1" x14ac:dyDescent="0.2">
      <c r="A31" s="7" t="s">
        <v>36</v>
      </c>
      <c r="B31" s="221">
        <f t="shared" si="3"/>
        <v>283</v>
      </c>
      <c r="C31" s="212">
        <v>13</v>
      </c>
      <c r="D31" s="212">
        <v>4</v>
      </c>
      <c r="E31" s="212">
        <v>7</v>
      </c>
      <c r="F31" s="212">
        <v>55</v>
      </c>
      <c r="G31" s="212">
        <v>2</v>
      </c>
      <c r="H31" s="212">
        <v>0</v>
      </c>
      <c r="I31" s="212">
        <v>55</v>
      </c>
      <c r="J31" s="212">
        <v>59</v>
      </c>
      <c r="K31" s="212">
        <v>27</v>
      </c>
      <c r="L31" s="212">
        <v>0</v>
      </c>
      <c r="M31" s="212">
        <v>21</v>
      </c>
      <c r="N31" s="212">
        <v>1</v>
      </c>
      <c r="O31" s="212">
        <v>1</v>
      </c>
      <c r="P31" s="212">
        <v>1</v>
      </c>
      <c r="Q31" s="212">
        <v>1</v>
      </c>
      <c r="R31" s="212">
        <v>3</v>
      </c>
      <c r="S31" s="212">
        <v>5</v>
      </c>
      <c r="T31" s="212">
        <v>5</v>
      </c>
      <c r="U31" s="212">
        <v>3</v>
      </c>
      <c r="V31" s="212">
        <v>4</v>
      </c>
      <c r="W31" s="212">
        <v>3</v>
      </c>
      <c r="X31" s="212">
        <v>6</v>
      </c>
      <c r="Y31" s="212">
        <v>6</v>
      </c>
      <c r="Z31" s="212">
        <v>0</v>
      </c>
      <c r="AA31" s="212">
        <v>0</v>
      </c>
      <c r="AB31" s="212">
        <v>1</v>
      </c>
    </row>
    <row r="32" spans="1:28" s="5" customFormat="1" ht="15" customHeight="1" x14ac:dyDescent="0.2">
      <c r="A32" s="7" t="s">
        <v>37</v>
      </c>
      <c r="B32" s="221">
        <f t="shared" si="3"/>
        <v>373</v>
      </c>
      <c r="C32" s="212">
        <v>17</v>
      </c>
      <c r="D32" s="212">
        <v>3</v>
      </c>
      <c r="E32" s="212">
        <v>7</v>
      </c>
      <c r="F32" s="212">
        <v>74</v>
      </c>
      <c r="G32" s="212">
        <v>9</v>
      </c>
      <c r="H32" s="212">
        <v>0</v>
      </c>
      <c r="I32" s="212">
        <v>28</v>
      </c>
      <c r="J32" s="212">
        <v>150</v>
      </c>
      <c r="K32" s="212">
        <v>18</v>
      </c>
      <c r="L32" s="212">
        <v>0</v>
      </c>
      <c r="M32" s="212">
        <v>19</v>
      </c>
      <c r="N32" s="212">
        <v>1</v>
      </c>
      <c r="O32" s="212">
        <v>0</v>
      </c>
      <c r="P32" s="212">
        <v>1</v>
      </c>
      <c r="Q32" s="212">
        <v>0</v>
      </c>
      <c r="R32" s="212">
        <v>3</v>
      </c>
      <c r="S32" s="212">
        <v>7</v>
      </c>
      <c r="T32" s="212">
        <v>3</v>
      </c>
      <c r="U32" s="212">
        <v>7</v>
      </c>
      <c r="V32" s="212">
        <v>6</v>
      </c>
      <c r="W32" s="212">
        <v>4</v>
      </c>
      <c r="X32" s="212">
        <v>3</v>
      </c>
      <c r="Y32" s="212">
        <v>7</v>
      </c>
      <c r="Z32" s="212">
        <v>0</v>
      </c>
      <c r="AA32" s="212">
        <v>0</v>
      </c>
      <c r="AB32" s="212">
        <v>6</v>
      </c>
    </row>
    <row r="33" spans="1:28" s="5" customFormat="1" ht="15" customHeight="1" x14ac:dyDescent="0.2">
      <c r="A33" s="7" t="s">
        <v>38</v>
      </c>
      <c r="B33" s="221">
        <f t="shared" si="3"/>
        <v>117</v>
      </c>
      <c r="C33" s="212">
        <v>9</v>
      </c>
      <c r="D33" s="212">
        <v>0</v>
      </c>
      <c r="E33" s="212">
        <v>0</v>
      </c>
      <c r="F33" s="212">
        <v>12</v>
      </c>
      <c r="G33" s="212">
        <v>0</v>
      </c>
      <c r="H33" s="212">
        <v>0</v>
      </c>
      <c r="I33" s="212">
        <v>14</v>
      </c>
      <c r="J33" s="212">
        <v>35</v>
      </c>
      <c r="K33" s="212">
        <v>9</v>
      </c>
      <c r="L33" s="212">
        <v>0</v>
      </c>
      <c r="M33" s="212">
        <v>2</v>
      </c>
      <c r="N33" s="212">
        <v>3</v>
      </c>
      <c r="O33" s="212">
        <v>2</v>
      </c>
      <c r="P33" s="212">
        <v>2</v>
      </c>
      <c r="Q33" s="212">
        <v>2</v>
      </c>
      <c r="R33" s="212">
        <v>3</v>
      </c>
      <c r="S33" s="212">
        <v>4</v>
      </c>
      <c r="T33" s="212">
        <v>4</v>
      </c>
      <c r="U33" s="212">
        <v>4</v>
      </c>
      <c r="V33" s="212">
        <v>4</v>
      </c>
      <c r="W33" s="212">
        <v>2</v>
      </c>
      <c r="X33" s="212">
        <v>1</v>
      </c>
      <c r="Y33" s="212">
        <v>3</v>
      </c>
      <c r="Z33" s="212">
        <v>0</v>
      </c>
      <c r="AA33" s="212">
        <v>0</v>
      </c>
      <c r="AB33" s="212">
        <v>2</v>
      </c>
    </row>
    <row r="34" spans="1:28" s="5" customFormat="1" ht="15" customHeight="1" x14ac:dyDescent="0.2">
      <c r="A34" s="7" t="s">
        <v>39</v>
      </c>
      <c r="B34" s="221">
        <f t="shared" si="3"/>
        <v>515</v>
      </c>
      <c r="C34" s="212">
        <v>10</v>
      </c>
      <c r="D34" s="212">
        <v>1</v>
      </c>
      <c r="E34" s="212">
        <v>11</v>
      </c>
      <c r="F34" s="212">
        <v>97</v>
      </c>
      <c r="G34" s="212">
        <v>20</v>
      </c>
      <c r="H34" s="212">
        <v>1</v>
      </c>
      <c r="I34" s="212">
        <v>77</v>
      </c>
      <c r="J34" s="212">
        <v>138</v>
      </c>
      <c r="K34" s="212">
        <v>77</v>
      </c>
      <c r="L34" s="212">
        <v>0</v>
      </c>
      <c r="M34" s="212">
        <v>13</v>
      </c>
      <c r="N34" s="212">
        <v>1</v>
      </c>
      <c r="O34" s="212">
        <v>1</v>
      </c>
      <c r="P34" s="212">
        <v>1</v>
      </c>
      <c r="Q34" s="212">
        <v>1</v>
      </c>
      <c r="R34" s="212">
        <v>2</v>
      </c>
      <c r="S34" s="212">
        <v>15</v>
      </c>
      <c r="T34" s="212">
        <v>8</v>
      </c>
      <c r="U34" s="212">
        <v>9</v>
      </c>
      <c r="V34" s="212">
        <v>15</v>
      </c>
      <c r="W34" s="212">
        <v>4</v>
      </c>
      <c r="X34" s="212">
        <v>4</v>
      </c>
      <c r="Y34" s="212">
        <v>8</v>
      </c>
      <c r="Z34" s="212">
        <v>0</v>
      </c>
      <c r="AA34" s="212">
        <v>0</v>
      </c>
      <c r="AB34" s="212">
        <v>1</v>
      </c>
    </row>
    <row r="35" spans="1:28" s="5" customFormat="1" ht="15" customHeight="1" x14ac:dyDescent="0.2">
      <c r="A35" s="7" t="s">
        <v>40</v>
      </c>
      <c r="B35" s="221">
        <f t="shared" si="3"/>
        <v>382</v>
      </c>
      <c r="C35" s="212">
        <v>12</v>
      </c>
      <c r="D35" s="212">
        <v>8</v>
      </c>
      <c r="E35" s="212">
        <v>4</v>
      </c>
      <c r="F35" s="212">
        <v>63</v>
      </c>
      <c r="G35" s="212">
        <v>11</v>
      </c>
      <c r="H35" s="212">
        <v>0</v>
      </c>
      <c r="I35" s="212">
        <v>65</v>
      </c>
      <c r="J35" s="212">
        <v>88</v>
      </c>
      <c r="K35" s="212">
        <v>41</v>
      </c>
      <c r="L35" s="212">
        <v>2</v>
      </c>
      <c r="M35" s="212">
        <v>17</v>
      </c>
      <c r="N35" s="212">
        <v>0</v>
      </c>
      <c r="O35" s="212">
        <v>0</v>
      </c>
      <c r="P35" s="212">
        <v>0</v>
      </c>
      <c r="Q35" s="212">
        <v>0</v>
      </c>
      <c r="R35" s="212">
        <v>3</v>
      </c>
      <c r="S35" s="212">
        <v>12</v>
      </c>
      <c r="T35" s="212">
        <v>10</v>
      </c>
      <c r="U35" s="212">
        <v>9</v>
      </c>
      <c r="V35" s="212">
        <v>12</v>
      </c>
      <c r="W35" s="212">
        <v>6</v>
      </c>
      <c r="X35" s="212">
        <v>8</v>
      </c>
      <c r="Y35" s="212">
        <v>7</v>
      </c>
      <c r="Z35" s="212">
        <v>0</v>
      </c>
      <c r="AA35" s="212">
        <v>0</v>
      </c>
      <c r="AB35" s="212">
        <v>4</v>
      </c>
    </row>
    <row r="36" spans="1:28" s="5" customFormat="1" ht="15" customHeight="1" thickBot="1" x14ac:dyDescent="0.25">
      <c r="A36" s="17" t="s">
        <v>41</v>
      </c>
      <c r="B36" s="221">
        <f t="shared" si="3"/>
        <v>76</v>
      </c>
      <c r="C36" s="212">
        <v>8</v>
      </c>
      <c r="D36" s="212">
        <v>1</v>
      </c>
      <c r="E36" s="212">
        <v>0</v>
      </c>
      <c r="F36" s="212">
        <v>11</v>
      </c>
      <c r="G36" s="212">
        <v>1</v>
      </c>
      <c r="H36" s="212">
        <v>0</v>
      </c>
      <c r="I36" s="212">
        <v>3</v>
      </c>
      <c r="J36" s="212">
        <v>25</v>
      </c>
      <c r="K36" s="212">
        <v>2</v>
      </c>
      <c r="L36" s="212">
        <v>0</v>
      </c>
      <c r="M36" s="212">
        <v>13</v>
      </c>
      <c r="N36" s="212">
        <v>1</v>
      </c>
      <c r="O36" s="212">
        <v>0</v>
      </c>
      <c r="P36" s="212">
        <v>1</v>
      </c>
      <c r="Q36" s="212">
        <v>0</v>
      </c>
      <c r="R36" s="212">
        <v>1</v>
      </c>
      <c r="S36" s="212">
        <v>1</v>
      </c>
      <c r="T36" s="212">
        <v>1</v>
      </c>
      <c r="U36" s="212">
        <v>1</v>
      </c>
      <c r="V36" s="212">
        <v>1</v>
      </c>
      <c r="W36" s="212">
        <v>1</v>
      </c>
      <c r="X36" s="212">
        <v>0</v>
      </c>
      <c r="Y36" s="212">
        <v>1</v>
      </c>
      <c r="Z36" s="212">
        <v>0</v>
      </c>
      <c r="AA36" s="212">
        <v>0</v>
      </c>
      <c r="AB36" s="212">
        <v>3</v>
      </c>
    </row>
    <row r="37" spans="1:28" s="5" customFormat="1" ht="15" customHeight="1" x14ac:dyDescent="0.2">
      <c r="A37" s="364" t="s">
        <v>232</v>
      </c>
      <c r="B37" s="364"/>
      <c r="C37" s="364"/>
      <c r="D37" s="364"/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64"/>
      <c r="P37" s="364"/>
      <c r="Q37" s="364"/>
      <c r="R37" s="364"/>
      <c r="S37" s="364"/>
      <c r="T37" s="364"/>
      <c r="U37" s="364"/>
      <c r="V37" s="364"/>
      <c r="W37" s="364"/>
      <c r="X37" s="364"/>
      <c r="Y37" s="364"/>
      <c r="Z37" s="364"/>
      <c r="AA37" s="364"/>
      <c r="AB37" s="364"/>
    </row>
    <row r="39" spans="1:28" x14ac:dyDescent="0.2">
      <c r="B39" s="20"/>
      <c r="R39" s="20"/>
      <c r="S39" s="20"/>
      <c r="T39" s="20"/>
      <c r="U39" s="20"/>
    </row>
    <row r="40" spans="1:28" x14ac:dyDescent="0.2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U40" s="19"/>
      <c r="V40" s="19"/>
      <c r="W40" s="19"/>
      <c r="X40" s="19"/>
      <c r="Y40" s="19"/>
      <c r="Z40" s="19"/>
      <c r="AA40" s="19"/>
      <c r="AB40" s="19"/>
    </row>
  </sheetData>
  <mergeCells count="6">
    <mergeCell ref="A37:AB37"/>
    <mergeCell ref="A1:AB1"/>
    <mergeCell ref="A2:AB2"/>
    <mergeCell ref="A3:AB3"/>
    <mergeCell ref="A4:AB4"/>
    <mergeCell ref="A5:AB5"/>
  </mergeCells>
  <hyperlinks>
    <hyperlink ref="AD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47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workbookViewId="0">
      <selection activeCell="M66" sqref="M66"/>
    </sheetView>
  </sheetViews>
  <sheetFormatPr baseColWidth="10" defaultRowHeight="12.75" x14ac:dyDescent="0.2"/>
  <cols>
    <col min="1" max="1" width="32.140625" style="18" bestFit="1" customWidth="1"/>
    <col min="2" max="10" width="8.7109375" style="19" customWidth="1"/>
    <col min="11" max="228" width="11.42578125" style="5"/>
    <col min="229" max="229" width="44.85546875" style="5" customWidth="1"/>
    <col min="230" max="230" width="5.5703125" style="5" bestFit="1" customWidth="1"/>
    <col min="231" max="233" width="4.85546875" style="5" customWidth="1"/>
    <col min="234" max="234" width="2.42578125" style="5" customWidth="1"/>
    <col min="235" max="236" width="4.42578125" style="5" customWidth="1"/>
    <col min="237" max="238" width="6.5703125" style="5" bestFit="1" customWidth="1"/>
    <col min="239" max="239" width="1.28515625" style="5" customWidth="1"/>
    <col min="240" max="241" width="5" style="5" customWidth="1"/>
    <col min="242" max="242" width="1.7109375" style="5" customWidth="1"/>
    <col min="243" max="248" width="4.42578125" style="5" customWidth="1"/>
    <col min="249" max="249" width="5.28515625" style="5" customWidth="1"/>
    <col min="250" max="264" width="6.7109375" style="5" customWidth="1"/>
    <col min="265" max="484" width="11.42578125" style="5"/>
    <col min="485" max="485" width="44.85546875" style="5" customWidth="1"/>
    <col min="486" max="486" width="5.5703125" style="5" bestFit="1" customWidth="1"/>
    <col min="487" max="489" width="4.85546875" style="5" customWidth="1"/>
    <col min="490" max="490" width="2.42578125" style="5" customWidth="1"/>
    <col min="491" max="492" width="4.42578125" style="5" customWidth="1"/>
    <col min="493" max="494" width="6.5703125" style="5" bestFit="1" customWidth="1"/>
    <col min="495" max="495" width="1.28515625" style="5" customWidth="1"/>
    <col min="496" max="497" width="5" style="5" customWidth="1"/>
    <col min="498" max="498" width="1.7109375" style="5" customWidth="1"/>
    <col min="499" max="504" width="4.42578125" style="5" customWidth="1"/>
    <col min="505" max="505" width="5.28515625" style="5" customWidth="1"/>
    <col min="506" max="520" width="6.7109375" style="5" customWidth="1"/>
    <col min="521" max="740" width="11.42578125" style="5"/>
    <col min="741" max="741" width="44.85546875" style="5" customWidth="1"/>
    <col min="742" max="742" width="5.5703125" style="5" bestFit="1" customWidth="1"/>
    <col min="743" max="745" width="4.85546875" style="5" customWidth="1"/>
    <col min="746" max="746" width="2.42578125" style="5" customWidth="1"/>
    <col min="747" max="748" width="4.42578125" style="5" customWidth="1"/>
    <col min="749" max="750" width="6.5703125" style="5" bestFit="1" customWidth="1"/>
    <col min="751" max="751" width="1.28515625" style="5" customWidth="1"/>
    <col min="752" max="753" width="5" style="5" customWidth="1"/>
    <col min="754" max="754" width="1.7109375" style="5" customWidth="1"/>
    <col min="755" max="760" width="4.42578125" style="5" customWidth="1"/>
    <col min="761" max="761" width="5.28515625" style="5" customWidth="1"/>
    <col min="762" max="776" width="6.7109375" style="5" customWidth="1"/>
    <col min="777" max="996" width="11.42578125" style="5"/>
    <col min="997" max="997" width="44.85546875" style="5" customWidth="1"/>
    <col min="998" max="998" width="5.5703125" style="5" bestFit="1" customWidth="1"/>
    <col min="999" max="1001" width="4.85546875" style="5" customWidth="1"/>
    <col min="1002" max="1002" width="2.42578125" style="5" customWidth="1"/>
    <col min="1003" max="1004" width="4.42578125" style="5" customWidth="1"/>
    <col min="1005" max="1006" width="6.5703125" style="5" bestFit="1" customWidth="1"/>
    <col min="1007" max="1007" width="1.28515625" style="5" customWidth="1"/>
    <col min="1008" max="1009" width="5" style="5" customWidth="1"/>
    <col min="1010" max="1010" width="1.7109375" style="5" customWidth="1"/>
    <col min="1011" max="1016" width="4.42578125" style="5" customWidth="1"/>
    <col min="1017" max="1017" width="5.28515625" style="5" customWidth="1"/>
    <col min="1018" max="1032" width="6.7109375" style="5" customWidth="1"/>
    <col min="1033" max="1252" width="11.42578125" style="5"/>
    <col min="1253" max="1253" width="44.85546875" style="5" customWidth="1"/>
    <col min="1254" max="1254" width="5.5703125" style="5" bestFit="1" customWidth="1"/>
    <col min="1255" max="1257" width="4.85546875" style="5" customWidth="1"/>
    <col min="1258" max="1258" width="2.42578125" style="5" customWidth="1"/>
    <col min="1259" max="1260" width="4.42578125" style="5" customWidth="1"/>
    <col min="1261" max="1262" width="6.5703125" style="5" bestFit="1" customWidth="1"/>
    <col min="1263" max="1263" width="1.28515625" style="5" customWidth="1"/>
    <col min="1264" max="1265" width="5" style="5" customWidth="1"/>
    <col min="1266" max="1266" width="1.7109375" style="5" customWidth="1"/>
    <col min="1267" max="1272" width="4.42578125" style="5" customWidth="1"/>
    <col min="1273" max="1273" width="5.28515625" style="5" customWidth="1"/>
    <col min="1274" max="1288" width="6.7109375" style="5" customWidth="1"/>
    <col min="1289" max="1508" width="11.42578125" style="5"/>
    <col min="1509" max="1509" width="44.85546875" style="5" customWidth="1"/>
    <col min="1510" max="1510" width="5.5703125" style="5" bestFit="1" customWidth="1"/>
    <col min="1511" max="1513" width="4.85546875" style="5" customWidth="1"/>
    <col min="1514" max="1514" width="2.42578125" style="5" customWidth="1"/>
    <col min="1515" max="1516" width="4.42578125" style="5" customWidth="1"/>
    <col min="1517" max="1518" width="6.5703125" style="5" bestFit="1" customWidth="1"/>
    <col min="1519" max="1519" width="1.28515625" style="5" customWidth="1"/>
    <col min="1520" max="1521" width="5" style="5" customWidth="1"/>
    <col min="1522" max="1522" width="1.7109375" style="5" customWidth="1"/>
    <col min="1523" max="1528" width="4.42578125" style="5" customWidth="1"/>
    <col min="1529" max="1529" width="5.28515625" style="5" customWidth="1"/>
    <col min="1530" max="1544" width="6.7109375" style="5" customWidth="1"/>
    <col min="1545" max="1764" width="11.42578125" style="5"/>
    <col min="1765" max="1765" width="44.85546875" style="5" customWidth="1"/>
    <col min="1766" max="1766" width="5.5703125" style="5" bestFit="1" customWidth="1"/>
    <col min="1767" max="1769" width="4.85546875" style="5" customWidth="1"/>
    <col min="1770" max="1770" width="2.42578125" style="5" customWidth="1"/>
    <col min="1771" max="1772" width="4.42578125" style="5" customWidth="1"/>
    <col min="1773" max="1774" width="6.5703125" style="5" bestFit="1" customWidth="1"/>
    <col min="1775" max="1775" width="1.28515625" style="5" customWidth="1"/>
    <col min="1776" max="1777" width="5" style="5" customWidth="1"/>
    <col min="1778" max="1778" width="1.7109375" style="5" customWidth="1"/>
    <col min="1779" max="1784" width="4.42578125" style="5" customWidth="1"/>
    <col min="1785" max="1785" width="5.28515625" style="5" customWidth="1"/>
    <col min="1786" max="1800" width="6.7109375" style="5" customWidth="1"/>
    <col min="1801" max="2020" width="11.42578125" style="5"/>
    <col min="2021" max="2021" width="44.85546875" style="5" customWidth="1"/>
    <col min="2022" max="2022" width="5.5703125" style="5" bestFit="1" customWidth="1"/>
    <col min="2023" max="2025" width="4.85546875" style="5" customWidth="1"/>
    <col min="2026" max="2026" width="2.42578125" style="5" customWidth="1"/>
    <col min="2027" max="2028" width="4.42578125" style="5" customWidth="1"/>
    <col min="2029" max="2030" width="6.5703125" style="5" bestFit="1" customWidth="1"/>
    <col min="2031" max="2031" width="1.28515625" style="5" customWidth="1"/>
    <col min="2032" max="2033" width="5" style="5" customWidth="1"/>
    <col min="2034" max="2034" width="1.7109375" style="5" customWidth="1"/>
    <col min="2035" max="2040" width="4.42578125" style="5" customWidth="1"/>
    <col min="2041" max="2041" width="5.28515625" style="5" customWidth="1"/>
    <col min="2042" max="2056" width="6.7109375" style="5" customWidth="1"/>
    <col min="2057" max="2276" width="11.42578125" style="5"/>
    <col min="2277" max="2277" width="44.85546875" style="5" customWidth="1"/>
    <col min="2278" max="2278" width="5.5703125" style="5" bestFit="1" customWidth="1"/>
    <col min="2279" max="2281" width="4.85546875" style="5" customWidth="1"/>
    <col min="2282" max="2282" width="2.42578125" style="5" customWidth="1"/>
    <col min="2283" max="2284" width="4.42578125" style="5" customWidth="1"/>
    <col min="2285" max="2286" width="6.5703125" style="5" bestFit="1" customWidth="1"/>
    <col min="2287" max="2287" width="1.28515625" style="5" customWidth="1"/>
    <col min="2288" max="2289" width="5" style="5" customWidth="1"/>
    <col min="2290" max="2290" width="1.7109375" style="5" customWidth="1"/>
    <col min="2291" max="2296" width="4.42578125" style="5" customWidth="1"/>
    <col min="2297" max="2297" width="5.28515625" style="5" customWidth="1"/>
    <col min="2298" max="2312" width="6.7109375" style="5" customWidth="1"/>
    <col min="2313" max="2532" width="11.42578125" style="5"/>
    <col min="2533" max="2533" width="44.85546875" style="5" customWidth="1"/>
    <col min="2534" max="2534" width="5.5703125" style="5" bestFit="1" customWidth="1"/>
    <col min="2535" max="2537" width="4.85546875" style="5" customWidth="1"/>
    <col min="2538" max="2538" width="2.42578125" style="5" customWidth="1"/>
    <col min="2539" max="2540" width="4.42578125" style="5" customWidth="1"/>
    <col min="2541" max="2542" width="6.5703125" style="5" bestFit="1" customWidth="1"/>
    <col min="2543" max="2543" width="1.28515625" style="5" customWidth="1"/>
    <col min="2544" max="2545" width="5" style="5" customWidth="1"/>
    <col min="2546" max="2546" width="1.7109375" style="5" customWidth="1"/>
    <col min="2547" max="2552" width="4.42578125" style="5" customWidth="1"/>
    <col min="2553" max="2553" width="5.28515625" style="5" customWidth="1"/>
    <col min="2554" max="2568" width="6.7109375" style="5" customWidth="1"/>
    <col min="2569" max="2788" width="11.42578125" style="5"/>
    <col min="2789" max="2789" width="44.85546875" style="5" customWidth="1"/>
    <col min="2790" max="2790" width="5.5703125" style="5" bestFit="1" customWidth="1"/>
    <col min="2791" max="2793" width="4.85546875" style="5" customWidth="1"/>
    <col min="2794" max="2794" width="2.42578125" style="5" customWidth="1"/>
    <col min="2795" max="2796" width="4.42578125" style="5" customWidth="1"/>
    <col min="2797" max="2798" width="6.5703125" style="5" bestFit="1" customWidth="1"/>
    <col min="2799" max="2799" width="1.28515625" style="5" customWidth="1"/>
    <col min="2800" max="2801" width="5" style="5" customWidth="1"/>
    <col min="2802" max="2802" width="1.7109375" style="5" customWidth="1"/>
    <col min="2803" max="2808" width="4.42578125" style="5" customWidth="1"/>
    <col min="2809" max="2809" width="5.28515625" style="5" customWidth="1"/>
    <col min="2810" max="2824" width="6.7109375" style="5" customWidth="1"/>
    <col min="2825" max="3044" width="11.42578125" style="5"/>
    <col min="3045" max="3045" width="44.85546875" style="5" customWidth="1"/>
    <col min="3046" max="3046" width="5.5703125" style="5" bestFit="1" customWidth="1"/>
    <col min="3047" max="3049" width="4.85546875" style="5" customWidth="1"/>
    <col min="3050" max="3050" width="2.42578125" style="5" customWidth="1"/>
    <col min="3051" max="3052" width="4.42578125" style="5" customWidth="1"/>
    <col min="3053" max="3054" width="6.5703125" style="5" bestFit="1" customWidth="1"/>
    <col min="3055" max="3055" width="1.28515625" style="5" customWidth="1"/>
    <col min="3056" max="3057" width="5" style="5" customWidth="1"/>
    <col min="3058" max="3058" width="1.7109375" style="5" customWidth="1"/>
    <col min="3059" max="3064" width="4.42578125" style="5" customWidth="1"/>
    <col min="3065" max="3065" width="5.28515625" style="5" customWidth="1"/>
    <col min="3066" max="3080" width="6.7109375" style="5" customWidth="1"/>
    <col min="3081" max="3300" width="11.42578125" style="5"/>
    <col min="3301" max="3301" width="44.85546875" style="5" customWidth="1"/>
    <col min="3302" max="3302" width="5.5703125" style="5" bestFit="1" customWidth="1"/>
    <col min="3303" max="3305" width="4.85546875" style="5" customWidth="1"/>
    <col min="3306" max="3306" width="2.42578125" style="5" customWidth="1"/>
    <col min="3307" max="3308" width="4.42578125" style="5" customWidth="1"/>
    <col min="3309" max="3310" width="6.5703125" style="5" bestFit="1" customWidth="1"/>
    <col min="3311" max="3311" width="1.28515625" style="5" customWidth="1"/>
    <col min="3312" max="3313" width="5" style="5" customWidth="1"/>
    <col min="3314" max="3314" width="1.7109375" style="5" customWidth="1"/>
    <col min="3315" max="3320" width="4.42578125" style="5" customWidth="1"/>
    <col min="3321" max="3321" width="5.28515625" style="5" customWidth="1"/>
    <col min="3322" max="3336" width="6.7109375" style="5" customWidth="1"/>
    <col min="3337" max="3556" width="11.42578125" style="5"/>
    <col min="3557" max="3557" width="44.85546875" style="5" customWidth="1"/>
    <col min="3558" max="3558" width="5.5703125" style="5" bestFit="1" customWidth="1"/>
    <col min="3559" max="3561" width="4.85546875" style="5" customWidth="1"/>
    <col min="3562" max="3562" width="2.42578125" style="5" customWidth="1"/>
    <col min="3563" max="3564" width="4.42578125" style="5" customWidth="1"/>
    <col min="3565" max="3566" width="6.5703125" style="5" bestFit="1" customWidth="1"/>
    <col min="3567" max="3567" width="1.28515625" style="5" customWidth="1"/>
    <col min="3568" max="3569" width="5" style="5" customWidth="1"/>
    <col min="3570" max="3570" width="1.7109375" style="5" customWidth="1"/>
    <col min="3571" max="3576" width="4.42578125" style="5" customWidth="1"/>
    <col min="3577" max="3577" width="5.28515625" style="5" customWidth="1"/>
    <col min="3578" max="3592" width="6.7109375" style="5" customWidth="1"/>
    <col min="3593" max="3812" width="11.42578125" style="5"/>
    <col min="3813" max="3813" width="44.85546875" style="5" customWidth="1"/>
    <col min="3814" max="3814" width="5.5703125" style="5" bestFit="1" customWidth="1"/>
    <col min="3815" max="3817" width="4.85546875" style="5" customWidth="1"/>
    <col min="3818" max="3818" width="2.42578125" style="5" customWidth="1"/>
    <col min="3819" max="3820" width="4.42578125" style="5" customWidth="1"/>
    <col min="3821" max="3822" width="6.5703125" style="5" bestFit="1" customWidth="1"/>
    <col min="3823" max="3823" width="1.28515625" style="5" customWidth="1"/>
    <col min="3824" max="3825" width="5" style="5" customWidth="1"/>
    <col min="3826" max="3826" width="1.7109375" style="5" customWidth="1"/>
    <col min="3827" max="3832" width="4.42578125" style="5" customWidth="1"/>
    <col min="3833" max="3833" width="5.28515625" style="5" customWidth="1"/>
    <col min="3834" max="3848" width="6.7109375" style="5" customWidth="1"/>
    <col min="3849" max="4068" width="11.42578125" style="5"/>
    <col min="4069" max="4069" width="44.85546875" style="5" customWidth="1"/>
    <col min="4070" max="4070" width="5.5703125" style="5" bestFit="1" customWidth="1"/>
    <col min="4071" max="4073" width="4.85546875" style="5" customWidth="1"/>
    <col min="4074" max="4074" width="2.42578125" style="5" customWidth="1"/>
    <col min="4075" max="4076" width="4.42578125" style="5" customWidth="1"/>
    <col min="4077" max="4078" width="6.5703125" style="5" bestFit="1" customWidth="1"/>
    <col min="4079" max="4079" width="1.28515625" style="5" customWidth="1"/>
    <col min="4080" max="4081" width="5" style="5" customWidth="1"/>
    <col min="4082" max="4082" width="1.7109375" style="5" customWidth="1"/>
    <col min="4083" max="4088" width="4.42578125" style="5" customWidth="1"/>
    <col min="4089" max="4089" width="5.28515625" style="5" customWidth="1"/>
    <col min="4090" max="4104" width="6.7109375" style="5" customWidth="1"/>
    <col min="4105" max="4324" width="11.42578125" style="5"/>
    <col min="4325" max="4325" width="44.85546875" style="5" customWidth="1"/>
    <col min="4326" max="4326" width="5.5703125" style="5" bestFit="1" customWidth="1"/>
    <col min="4327" max="4329" width="4.85546875" style="5" customWidth="1"/>
    <col min="4330" max="4330" width="2.42578125" style="5" customWidth="1"/>
    <col min="4331" max="4332" width="4.42578125" style="5" customWidth="1"/>
    <col min="4333" max="4334" width="6.5703125" style="5" bestFit="1" customWidth="1"/>
    <col min="4335" max="4335" width="1.28515625" style="5" customWidth="1"/>
    <col min="4336" max="4337" width="5" style="5" customWidth="1"/>
    <col min="4338" max="4338" width="1.7109375" style="5" customWidth="1"/>
    <col min="4339" max="4344" width="4.42578125" style="5" customWidth="1"/>
    <col min="4345" max="4345" width="5.28515625" style="5" customWidth="1"/>
    <col min="4346" max="4360" width="6.7109375" style="5" customWidth="1"/>
    <col min="4361" max="4580" width="11.42578125" style="5"/>
    <col min="4581" max="4581" width="44.85546875" style="5" customWidth="1"/>
    <col min="4582" max="4582" width="5.5703125" style="5" bestFit="1" customWidth="1"/>
    <col min="4583" max="4585" width="4.85546875" style="5" customWidth="1"/>
    <col min="4586" max="4586" width="2.42578125" style="5" customWidth="1"/>
    <col min="4587" max="4588" width="4.42578125" style="5" customWidth="1"/>
    <col min="4589" max="4590" width="6.5703125" style="5" bestFit="1" customWidth="1"/>
    <col min="4591" max="4591" width="1.28515625" style="5" customWidth="1"/>
    <col min="4592" max="4593" width="5" style="5" customWidth="1"/>
    <col min="4594" max="4594" width="1.7109375" style="5" customWidth="1"/>
    <col min="4595" max="4600" width="4.42578125" style="5" customWidth="1"/>
    <col min="4601" max="4601" width="5.28515625" style="5" customWidth="1"/>
    <col min="4602" max="4616" width="6.7109375" style="5" customWidth="1"/>
    <col min="4617" max="4836" width="11.42578125" style="5"/>
    <col min="4837" max="4837" width="44.85546875" style="5" customWidth="1"/>
    <col min="4838" max="4838" width="5.5703125" style="5" bestFit="1" customWidth="1"/>
    <col min="4839" max="4841" width="4.85546875" style="5" customWidth="1"/>
    <col min="4842" max="4842" width="2.42578125" style="5" customWidth="1"/>
    <col min="4843" max="4844" width="4.42578125" style="5" customWidth="1"/>
    <col min="4845" max="4846" width="6.5703125" style="5" bestFit="1" customWidth="1"/>
    <col min="4847" max="4847" width="1.28515625" style="5" customWidth="1"/>
    <col min="4848" max="4849" width="5" style="5" customWidth="1"/>
    <col min="4850" max="4850" width="1.7109375" style="5" customWidth="1"/>
    <col min="4851" max="4856" width="4.42578125" style="5" customWidth="1"/>
    <col min="4857" max="4857" width="5.28515625" style="5" customWidth="1"/>
    <col min="4858" max="4872" width="6.7109375" style="5" customWidth="1"/>
    <col min="4873" max="5092" width="11.42578125" style="5"/>
    <col min="5093" max="5093" width="44.85546875" style="5" customWidth="1"/>
    <col min="5094" max="5094" width="5.5703125" style="5" bestFit="1" customWidth="1"/>
    <col min="5095" max="5097" width="4.85546875" style="5" customWidth="1"/>
    <col min="5098" max="5098" width="2.42578125" style="5" customWidth="1"/>
    <col min="5099" max="5100" width="4.42578125" style="5" customWidth="1"/>
    <col min="5101" max="5102" width="6.5703125" style="5" bestFit="1" customWidth="1"/>
    <col min="5103" max="5103" width="1.28515625" style="5" customWidth="1"/>
    <col min="5104" max="5105" width="5" style="5" customWidth="1"/>
    <col min="5106" max="5106" width="1.7109375" style="5" customWidth="1"/>
    <col min="5107" max="5112" width="4.42578125" style="5" customWidth="1"/>
    <col min="5113" max="5113" width="5.28515625" style="5" customWidth="1"/>
    <col min="5114" max="5128" width="6.7109375" style="5" customWidth="1"/>
    <col min="5129" max="5348" width="11.42578125" style="5"/>
    <col min="5349" max="5349" width="44.85546875" style="5" customWidth="1"/>
    <col min="5350" max="5350" width="5.5703125" style="5" bestFit="1" customWidth="1"/>
    <col min="5351" max="5353" width="4.85546875" style="5" customWidth="1"/>
    <col min="5354" max="5354" width="2.42578125" style="5" customWidth="1"/>
    <col min="5355" max="5356" width="4.42578125" style="5" customWidth="1"/>
    <col min="5357" max="5358" width="6.5703125" style="5" bestFit="1" customWidth="1"/>
    <col min="5359" max="5359" width="1.28515625" style="5" customWidth="1"/>
    <col min="5360" max="5361" width="5" style="5" customWidth="1"/>
    <col min="5362" max="5362" width="1.7109375" style="5" customWidth="1"/>
    <col min="5363" max="5368" width="4.42578125" style="5" customWidth="1"/>
    <col min="5369" max="5369" width="5.28515625" style="5" customWidth="1"/>
    <col min="5370" max="5384" width="6.7109375" style="5" customWidth="1"/>
    <col min="5385" max="5604" width="11.42578125" style="5"/>
    <col min="5605" max="5605" width="44.85546875" style="5" customWidth="1"/>
    <col min="5606" max="5606" width="5.5703125" style="5" bestFit="1" customWidth="1"/>
    <col min="5607" max="5609" width="4.85546875" style="5" customWidth="1"/>
    <col min="5610" max="5610" width="2.42578125" style="5" customWidth="1"/>
    <col min="5611" max="5612" width="4.42578125" style="5" customWidth="1"/>
    <col min="5613" max="5614" width="6.5703125" style="5" bestFit="1" customWidth="1"/>
    <col min="5615" max="5615" width="1.28515625" style="5" customWidth="1"/>
    <col min="5616" max="5617" width="5" style="5" customWidth="1"/>
    <col min="5618" max="5618" width="1.7109375" style="5" customWidth="1"/>
    <col min="5619" max="5624" width="4.42578125" style="5" customWidth="1"/>
    <col min="5625" max="5625" width="5.28515625" style="5" customWidth="1"/>
    <col min="5626" max="5640" width="6.7109375" style="5" customWidth="1"/>
    <col min="5641" max="5860" width="11.42578125" style="5"/>
    <col min="5861" max="5861" width="44.85546875" style="5" customWidth="1"/>
    <col min="5862" max="5862" width="5.5703125" style="5" bestFit="1" customWidth="1"/>
    <col min="5863" max="5865" width="4.85546875" style="5" customWidth="1"/>
    <col min="5866" max="5866" width="2.42578125" style="5" customWidth="1"/>
    <col min="5867" max="5868" width="4.42578125" style="5" customWidth="1"/>
    <col min="5869" max="5870" width="6.5703125" style="5" bestFit="1" customWidth="1"/>
    <col min="5871" max="5871" width="1.28515625" style="5" customWidth="1"/>
    <col min="5872" max="5873" width="5" style="5" customWidth="1"/>
    <col min="5874" max="5874" width="1.7109375" style="5" customWidth="1"/>
    <col min="5875" max="5880" width="4.42578125" style="5" customWidth="1"/>
    <col min="5881" max="5881" width="5.28515625" style="5" customWidth="1"/>
    <col min="5882" max="5896" width="6.7109375" style="5" customWidth="1"/>
    <col min="5897" max="6116" width="11.42578125" style="5"/>
    <col min="6117" max="6117" width="44.85546875" style="5" customWidth="1"/>
    <col min="6118" max="6118" width="5.5703125" style="5" bestFit="1" customWidth="1"/>
    <col min="6119" max="6121" width="4.85546875" style="5" customWidth="1"/>
    <col min="6122" max="6122" width="2.42578125" style="5" customWidth="1"/>
    <col min="6123" max="6124" width="4.42578125" style="5" customWidth="1"/>
    <col min="6125" max="6126" width="6.5703125" style="5" bestFit="1" customWidth="1"/>
    <col min="6127" max="6127" width="1.28515625" style="5" customWidth="1"/>
    <col min="6128" max="6129" width="5" style="5" customWidth="1"/>
    <col min="6130" max="6130" width="1.7109375" style="5" customWidth="1"/>
    <col min="6131" max="6136" width="4.42578125" style="5" customWidth="1"/>
    <col min="6137" max="6137" width="5.28515625" style="5" customWidth="1"/>
    <col min="6138" max="6152" width="6.7109375" style="5" customWidth="1"/>
    <col min="6153" max="6372" width="11.42578125" style="5"/>
    <col min="6373" max="6373" width="44.85546875" style="5" customWidth="1"/>
    <col min="6374" max="6374" width="5.5703125" style="5" bestFit="1" customWidth="1"/>
    <col min="6375" max="6377" width="4.85546875" style="5" customWidth="1"/>
    <col min="6378" max="6378" width="2.42578125" style="5" customWidth="1"/>
    <col min="6379" max="6380" width="4.42578125" style="5" customWidth="1"/>
    <col min="6381" max="6382" width="6.5703125" style="5" bestFit="1" customWidth="1"/>
    <col min="6383" max="6383" width="1.28515625" style="5" customWidth="1"/>
    <col min="6384" max="6385" width="5" style="5" customWidth="1"/>
    <col min="6386" max="6386" width="1.7109375" style="5" customWidth="1"/>
    <col min="6387" max="6392" width="4.42578125" style="5" customWidth="1"/>
    <col min="6393" max="6393" width="5.28515625" style="5" customWidth="1"/>
    <col min="6394" max="6408" width="6.7109375" style="5" customWidth="1"/>
    <col min="6409" max="6628" width="11.42578125" style="5"/>
    <col min="6629" max="6629" width="44.85546875" style="5" customWidth="1"/>
    <col min="6630" max="6630" width="5.5703125" style="5" bestFit="1" customWidth="1"/>
    <col min="6631" max="6633" width="4.85546875" style="5" customWidth="1"/>
    <col min="6634" max="6634" width="2.42578125" style="5" customWidth="1"/>
    <col min="6635" max="6636" width="4.42578125" style="5" customWidth="1"/>
    <col min="6637" max="6638" width="6.5703125" style="5" bestFit="1" customWidth="1"/>
    <col min="6639" max="6639" width="1.28515625" style="5" customWidth="1"/>
    <col min="6640" max="6641" width="5" style="5" customWidth="1"/>
    <col min="6642" max="6642" width="1.7109375" style="5" customWidth="1"/>
    <col min="6643" max="6648" width="4.42578125" style="5" customWidth="1"/>
    <col min="6649" max="6649" width="5.28515625" style="5" customWidth="1"/>
    <col min="6650" max="6664" width="6.7109375" style="5" customWidth="1"/>
    <col min="6665" max="6884" width="11.42578125" style="5"/>
    <col min="6885" max="6885" width="44.85546875" style="5" customWidth="1"/>
    <col min="6886" max="6886" width="5.5703125" style="5" bestFit="1" customWidth="1"/>
    <col min="6887" max="6889" width="4.85546875" style="5" customWidth="1"/>
    <col min="6890" max="6890" width="2.42578125" style="5" customWidth="1"/>
    <col min="6891" max="6892" width="4.42578125" style="5" customWidth="1"/>
    <col min="6893" max="6894" width="6.5703125" style="5" bestFit="1" customWidth="1"/>
    <col min="6895" max="6895" width="1.28515625" style="5" customWidth="1"/>
    <col min="6896" max="6897" width="5" style="5" customWidth="1"/>
    <col min="6898" max="6898" width="1.7109375" style="5" customWidth="1"/>
    <col min="6899" max="6904" width="4.42578125" style="5" customWidth="1"/>
    <col min="6905" max="6905" width="5.28515625" style="5" customWidth="1"/>
    <col min="6906" max="6920" width="6.7109375" style="5" customWidth="1"/>
    <col min="6921" max="7140" width="11.42578125" style="5"/>
    <col min="7141" max="7141" width="44.85546875" style="5" customWidth="1"/>
    <col min="7142" max="7142" width="5.5703125" style="5" bestFit="1" customWidth="1"/>
    <col min="7143" max="7145" width="4.85546875" style="5" customWidth="1"/>
    <col min="7146" max="7146" width="2.42578125" style="5" customWidth="1"/>
    <col min="7147" max="7148" width="4.42578125" style="5" customWidth="1"/>
    <col min="7149" max="7150" width="6.5703125" style="5" bestFit="1" customWidth="1"/>
    <col min="7151" max="7151" width="1.28515625" style="5" customWidth="1"/>
    <col min="7152" max="7153" width="5" style="5" customWidth="1"/>
    <col min="7154" max="7154" width="1.7109375" style="5" customWidth="1"/>
    <col min="7155" max="7160" width="4.42578125" style="5" customWidth="1"/>
    <col min="7161" max="7161" width="5.28515625" style="5" customWidth="1"/>
    <col min="7162" max="7176" width="6.7109375" style="5" customWidth="1"/>
    <col min="7177" max="7396" width="11.42578125" style="5"/>
    <col min="7397" max="7397" width="44.85546875" style="5" customWidth="1"/>
    <col min="7398" max="7398" width="5.5703125" style="5" bestFit="1" customWidth="1"/>
    <col min="7399" max="7401" width="4.85546875" style="5" customWidth="1"/>
    <col min="7402" max="7402" width="2.42578125" style="5" customWidth="1"/>
    <col min="7403" max="7404" width="4.42578125" style="5" customWidth="1"/>
    <col min="7405" max="7406" width="6.5703125" style="5" bestFit="1" customWidth="1"/>
    <col min="7407" max="7407" width="1.28515625" style="5" customWidth="1"/>
    <col min="7408" max="7409" width="5" style="5" customWidth="1"/>
    <col min="7410" max="7410" width="1.7109375" style="5" customWidth="1"/>
    <col min="7411" max="7416" width="4.42578125" style="5" customWidth="1"/>
    <col min="7417" max="7417" width="5.28515625" style="5" customWidth="1"/>
    <col min="7418" max="7432" width="6.7109375" style="5" customWidth="1"/>
    <col min="7433" max="7652" width="11.42578125" style="5"/>
    <col min="7653" max="7653" width="44.85546875" style="5" customWidth="1"/>
    <col min="7654" max="7654" width="5.5703125" style="5" bestFit="1" customWidth="1"/>
    <col min="7655" max="7657" width="4.85546875" style="5" customWidth="1"/>
    <col min="7658" max="7658" width="2.42578125" style="5" customWidth="1"/>
    <col min="7659" max="7660" width="4.42578125" style="5" customWidth="1"/>
    <col min="7661" max="7662" width="6.5703125" style="5" bestFit="1" customWidth="1"/>
    <col min="7663" max="7663" width="1.28515625" style="5" customWidth="1"/>
    <col min="7664" max="7665" width="5" style="5" customWidth="1"/>
    <col min="7666" max="7666" width="1.7109375" style="5" customWidth="1"/>
    <col min="7667" max="7672" width="4.42578125" style="5" customWidth="1"/>
    <col min="7673" max="7673" width="5.28515625" style="5" customWidth="1"/>
    <col min="7674" max="7688" width="6.7109375" style="5" customWidth="1"/>
    <col min="7689" max="7908" width="11.42578125" style="5"/>
    <col min="7909" max="7909" width="44.85546875" style="5" customWidth="1"/>
    <col min="7910" max="7910" width="5.5703125" style="5" bestFit="1" customWidth="1"/>
    <col min="7911" max="7913" width="4.85546875" style="5" customWidth="1"/>
    <col min="7914" max="7914" width="2.42578125" style="5" customWidth="1"/>
    <col min="7915" max="7916" width="4.42578125" style="5" customWidth="1"/>
    <col min="7917" max="7918" width="6.5703125" style="5" bestFit="1" customWidth="1"/>
    <col min="7919" max="7919" width="1.28515625" style="5" customWidth="1"/>
    <col min="7920" max="7921" width="5" style="5" customWidth="1"/>
    <col min="7922" max="7922" width="1.7109375" style="5" customWidth="1"/>
    <col min="7923" max="7928" width="4.42578125" style="5" customWidth="1"/>
    <col min="7929" max="7929" width="5.28515625" style="5" customWidth="1"/>
    <col min="7930" max="7944" width="6.7109375" style="5" customWidth="1"/>
    <col min="7945" max="8164" width="11.42578125" style="5"/>
    <col min="8165" max="8165" width="44.85546875" style="5" customWidth="1"/>
    <col min="8166" max="8166" width="5.5703125" style="5" bestFit="1" customWidth="1"/>
    <col min="8167" max="8169" width="4.85546875" style="5" customWidth="1"/>
    <col min="8170" max="8170" width="2.42578125" style="5" customWidth="1"/>
    <col min="8171" max="8172" width="4.42578125" style="5" customWidth="1"/>
    <col min="8173" max="8174" width="6.5703125" style="5" bestFit="1" customWidth="1"/>
    <col min="8175" max="8175" width="1.28515625" style="5" customWidth="1"/>
    <col min="8176" max="8177" width="5" style="5" customWidth="1"/>
    <col min="8178" max="8178" width="1.7109375" style="5" customWidth="1"/>
    <col min="8179" max="8184" width="4.42578125" style="5" customWidth="1"/>
    <col min="8185" max="8185" width="5.28515625" style="5" customWidth="1"/>
    <col min="8186" max="8200" width="6.7109375" style="5" customWidth="1"/>
    <col min="8201" max="8420" width="11.42578125" style="5"/>
    <col min="8421" max="8421" width="44.85546875" style="5" customWidth="1"/>
    <col min="8422" max="8422" width="5.5703125" style="5" bestFit="1" customWidth="1"/>
    <col min="8423" max="8425" width="4.85546875" style="5" customWidth="1"/>
    <col min="8426" max="8426" width="2.42578125" style="5" customWidth="1"/>
    <col min="8427" max="8428" width="4.42578125" style="5" customWidth="1"/>
    <col min="8429" max="8430" width="6.5703125" style="5" bestFit="1" customWidth="1"/>
    <col min="8431" max="8431" width="1.28515625" style="5" customWidth="1"/>
    <col min="8432" max="8433" width="5" style="5" customWidth="1"/>
    <col min="8434" max="8434" width="1.7109375" style="5" customWidth="1"/>
    <col min="8435" max="8440" width="4.42578125" style="5" customWidth="1"/>
    <col min="8441" max="8441" width="5.28515625" style="5" customWidth="1"/>
    <col min="8442" max="8456" width="6.7109375" style="5" customWidth="1"/>
    <col min="8457" max="8676" width="11.42578125" style="5"/>
    <col min="8677" max="8677" width="44.85546875" style="5" customWidth="1"/>
    <col min="8678" max="8678" width="5.5703125" style="5" bestFit="1" customWidth="1"/>
    <col min="8679" max="8681" width="4.85546875" style="5" customWidth="1"/>
    <col min="8682" max="8682" width="2.42578125" style="5" customWidth="1"/>
    <col min="8683" max="8684" width="4.42578125" style="5" customWidth="1"/>
    <col min="8685" max="8686" width="6.5703125" style="5" bestFit="1" customWidth="1"/>
    <col min="8687" max="8687" width="1.28515625" style="5" customWidth="1"/>
    <col min="8688" max="8689" width="5" style="5" customWidth="1"/>
    <col min="8690" max="8690" width="1.7109375" style="5" customWidth="1"/>
    <col min="8691" max="8696" width="4.42578125" style="5" customWidth="1"/>
    <col min="8697" max="8697" width="5.28515625" style="5" customWidth="1"/>
    <col min="8698" max="8712" width="6.7109375" style="5" customWidth="1"/>
    <col min="8713" max="8932" width="11.42578125" style="5"/>
    <col min="8933" max="8933" width="44.85546875" style="5" customWidth="1"/>
    <col min="8934" max="8934" width="5.5703125" style="5" bestFit="1" customWidth="1"/>
    <col min="8935" max="8937" width="4.85546875" style="5" customWidth="1"/>
    <col min="8938" max="8938" width="2.42578125" style="5" customWidth="1"/>
    <col min="8939" max="8940" width="4.42578125" style="5" customWidth="1"/>
    <col min="8941" max="8942" width="6.5703125" style="5" bestFit="1" customWidth="1"/>
    <col min="8943" max="8943" width="1.28515625" style="5" customWidth="1"/>
    <col min="8944" max="8945" width="5" style="5" customWidth="1"/>
    <col min="8946" max="8946" width="1.7109375" style="5" customWidth="1"/>
    <col min="8947" max="8952" width="4.42578125" style="5" customWidth="1"/>
    <col min="8953" max="8953" width="5.28515625" style="5" customWidth="1"/>
    <col min="8954" max="8968" width="6.7109375" style="5" customWidth="1"/>
    <col min="8969" max="9188" width="11.42578125" style="5"/>
    <col min="9189" max="9189" width="44.85546875" style="5" customWidth="1"/>
    <col min="9190" max="9190" width="5.5703125" style="5" bestFit="1" customWidth="1"/>
    <col min="9191" max="9193" width="4.85546875" style="5" customWidth="1"/>
    <col min="9194" max="9194" width="2.42578125" style="5" customWidth="1"/>
    <col min="9195" max="9196" width="4.42578125" style="5" customWidth="1"/>
    <col min="9197" max="9198" width="6.5703125" style="5" bestFit="1" customWidth="1"/>
    <col min="9199" max="9199" width="1.28515625" style="5" customWidth="1"/>
    <col min="9200" max="9201" width="5" style="5" customWidth="1"/>
    <col min="9202" max="9202" width="1.7109375" style="5" customWidth="1"/>
    <col min="9203" max="9208" width="4.42578125" style="5" customWidth="1"/>
    <col min="9209" max="9209" width="5.28515625" style="5" customWidth="1"/>
    <col min="9210" max="9224" width="6.7109375" style="5" customWidth="1"/>
    <col min="9225" max="9444" width="11.42578125" style="5"/>
    <col min="9445" max="9445" width="44.85546875" style="5" customWidth="1"/>
    <col min="9446" max="9446" width="5.5703125" style="5" bestFit="1" customWidth="1"/>
    <col min="9447" max="9449" width="4.85546875" style="5" customWidth="1"/>
    <col min="9450" max="9450" width="2.42578125" style="5" customWidth="1"/>
    <col min="9451" max="9452" width="4.42578125" style="5" customWidth="1"/>
    <col min="9453" max="9454" width="6.5703125" style="5" bestFit="1" customWidth="1"/>
    <col min="9455" max="9455" width="1.28515625" style="5" customWidth="1"/>
    <col min="9456" max="9457" width="5" style="5" customWidth="1"/>
    <col min="9458" max="9458" width="1.7109375" style="5" customWidth="1"/>
    <col min="9459" max="9464" width="4.42578125" style="5" customWidth="1"/>
    <col min="9465" max="9465" width="5.28515625" style="5" customWidth="1"/>
    <col min="9466" max="9480" width="6.7109375" style="5" customWidth="1"/>
    <col min="9481" max="9700" width="11.42578125" style="5"/>
    <col min="9701" max="9701" width="44.85546875" style="5" customWidth="1"/>
    <col min="9702" max="9702" width="5.5703125" style="5" bestFit="1" customWidth="1"/>
    <col min="9703" max="9705" width="4.85546875" style="5" customWidth="1"/>
    <col min="9706" max="9706" width="2.42578125" style="5" customWidth="1"/>
    <col min="9707" max="9708" width="4.42578125" style="5" customWidth="1"/>
    <col min="9709" max="9710" width="6.5703125" style="5" bestFit="1" customWidth="1"/>
    <col min="9711" max="9711" width="1.28515625" style="5" customWidth="1"/>
    <col min="9712" max="9713" width="5" style="5" customWidth="1"/>
    <col min="9714" max="9714" width="1.7109375" style="5" customWidth="1"/>
    <col min="9715" max="9720" width="4.42578125" style="5" customWidth="1"/>
    <col min="9721" max="9721" width="5.28515625" style="5" customWidth="1"/>
    <col min="9722" max="9736" width="6.7109375" style="5" customWidth="1"/>
    <col min="9737" max="9956" width="11.42578125" style="5"/>
    <col min="9957" max="9957" width="44.85546875" style="5" customWidth="1"/>
    <col min="9958" max="9958" width="5.5703125" style="5" bestFit="1" customWidth="1"/>
    <col min="9959" max="9961" width="4.85546875" style="5" customWidth="1"/>
    <col min="9962" max="9962" width="2.42578125" style="5" customWidth="1"/>
    <col min="9963" max="9964" width="4.42578125" style="5" customWidth="1"/>
    <col min="9965" max="9966" width="6.5703125" style="5" bestFit="1" customWidth="1"/>
    <col min="9967" max="9967" width="1.28515625" style="5" customWidth="1"/>
    <col min="9968" max="9969" width="5" style="5" customWidth="1"/>
    <col min="9970" max="9970" width="1.7109375" style="5" customWidth="1"/>
    <col min="9971" max="9976" width="4.42578125" style="5" customWidth="1"/>
    <col min="9977" max="9977" width="5.28515625" style="5" customWidth="1"/>
    <col min="9978" max="9992" width="6.7109375" style="5" customWidth="1"/>
    <col min="9993" max="10212" width="11.42578125" style="5"/>
    <col min="10213" max="10213" width="44.85546875" style="5" customWidth="1"/>
    <col min="10214" max="10214" width="5.5703125" style="5" bestFit="1" customWidth="1"/>
    <col min="10215" max="10217" width="4.85546875" style="5" customWidth="1"/>
    <col min="10218" max="10218" width="2.42578125" style="5" customWidth="1"/>
    <col min="10219" max="10220" width="4.42578125" style="5" customWidth="1"/>
    <col min="10221" max="10222" width="6.5703125" style="5" bestFit="1" customWidth="1"/>
    <col min="10223" max="10223" width="1.28515625" style="5" customWidth="1"/>
    <col min="10224" max="10225" width="5" style="5" customWidth="1"/>
    <col min="10226" max="10226" width="1.7109375" style="5" customWidth="1"/>
    <col min="10227" max="10232" width="4.42578125" style="5" customWidth="1"/>
    <col min="10233" max="10233" width="5.28515625" style="5" customWidth="1"/>
    <col min="10234" max="10248" width="6.7109375" style="5" customWidth="1"/>
    <col min="10249" max="10468" width="11.42578125" style="5"/>
    <col min="10469" max="10469" width="44.85546875" style="5" customWidth="1"/>
    <col min="10470" max="10470" width="5.5703125" style="5" bestFit="1" customWidth="1"/>
    <col min="10471" max="10473" width="4.85546875" style="5" customWidth="1"/>
    <col min="10474" max="10474" width="2.42578125" style="5" customWidth="1"/>
    <col min="10475" max="10476" width="4.42578125" style="5" customWidth="1"/>
    <col min="10477" max="10478" width="6.5703125" style="5" bestFit="1" customWidth="1"/>
    <col min="10479" max="10479" width="1.28515625" style="5" customWidth="1"/>
    <col min="10480" max="10481" width="5" style="5" customWidth="1"/>
    <col min="10482" max="10482" width="1.7109375" style="5" customWidth="1"/>
    <col min="10483" max="10488" width="4.42578125" style="5" customWidth="1"/>
    <col min="10489" max="10489" width="5.28515625" style="5" customWidth="1"/>
    <col min="10490" max="10504" width="6.7109375" style="5" customWidth="1"/>
    <col min="10505" max="10724" width="11.42578125" style="5"/>
    <col min="10725" max="10725" width="44.85546875" style="5" customWidth="1"/>
    <col min="10726" max="10726" width="5.5703125" style="5" bestFit="1" customWidth="1"/>
    <col min="10727" max="10729" width="4.85546875" style="5" customWidth="1"/>
    <col min="10730" max="10730" width="2.42578125" style="5" customWidth="1"/>
    <col min="10731" max="10732" width="4.42578125" style="5" customWidth="1"/>
    <col min="10733" max="10734" width="6.5703125" style="5" bestFit="1" customWidth="1"/>
    <col min="10735" max="10735" width="1.28515625" style="5" customWidth="1"/>
    <col min="10736" max="10737" width="5" style="5" customWidth="1"/>
    <col min="10738" max="10738" width="1.7109375" style="5" customWidth="1"/>
    <col min="10739" max="10744" width="4.42578125" style="5" customWidth="1"/>
    <col min="10745" max="10745" width="5.28515625" style="5" customWidth="1"/>
    <col min="10746" max="10760" width="6.7109375" style="5" customWidth="1"/>
    <col min="10761" max="10980" width="11.42578125" style="5"/>
    <col min="10981" max="10981" width="44.85546875" style="5" customWidth="1"/>
    <col min="10982" max="10982" width="5.5703125" style="5" bestFit="1" customWidth="1"/>
    <col min="10983" max="10985" width="4.85546875" style="5" customWidth="1"/>
    <col min="10986" max="10986" width="2.42578125" style="5" customWidth="1"/>
    <col min="10987" max="10988" width="4.42578125" style="5" customWidth="1"/>
    <col min="10989" max="10990" width="6.5703125" style="5" bestFit="1" customWidth="1"/>
    <col min="10991" max="10991" width="1.28515625" style="5" customWidth="1"/>
    <col min="10992" max="10993" width="5" style="5" customWidth="1"/>
    <col min="10994" max="10994" width="1.7109375" style="5" customWidth="1"/>
    <col min="10995" max="11000" width="4.42578125" style="5" customWidth="1"/>
    <col min="11001" max="11001" width="5.28515625" style="5" customWidth="1"/>
    <col min="11002" max="11016" width="6.7109375" style="5" customWidth="1"/>
    <col min="11017" max="11236" width="11.42578125" style="5"/>
    <col min="11237" max="11237" width="44.85546875" style="5" customWidth="1"/>
    <col min="11238" max="11238" width="5.5703125" style="5" bestFit="1" customWidth="1"/>
    <col min="11239" max="11241" width="4.85546875" style="5" customWidth="1"/>
    <col min="11242" max="11242" width="2.42578125" style="5" customWidth="1"/>
    <col min="11243" max="11244" width="4.42578125" style="5" customWidth="1"/>
    <col min="11245" max="11246" width="6.5703125" style="5" bestFit="1" customWidth="1"/>
    <col min="11247" max="11247" width="1.28515625" style="5" customWidth="1"/>
    <col min="11248" max="11249" width="5" style="5" customWidth="1"/>
    <col min="11250" max="11250" width="1.7109375" style="5" customWidth="1"/>
    <col min="11251" max="11256" width="4.42578125" style="5" customWidth="1"/>
    <col min="11257" max="11257" width="5.28515625" style="5" customWidth="1"/>
    <col min="11258" max="11272" width="6.7109375" style="5" customWidth="1"/>
    <col min="11273" max="11492" width="11.42578125" style="5"/>
    <col min="11493" max="11493" width="44.85546875" style="5" customWidth="1"/>
    <col min="11494" max="11494" width="5.5703125" style="5" bestFit="1" customWidth="1"/>
    <col min="11495" max="11497" width="4.85546875" style="5" customWidth="1"/>
    <col min="11498" max="11498" width="2.42578125" style="5" customWidth="1"/>
    <col min="11499" max="11500" width="4.42578125" style="5" customWidth="1"/>
    <col min="11501" max="11502" width="6.5703125" style="5" bestFit="1" customWidth="1"/>
    <col min="11503" max="11503" width="1.28515625" style="5" customWidth="1"/>
    <col min="11504" max="11505" width="5" style="5" customWidth="1"/>
    <col min="11506" max="11506" width="1.7109375" style="5" customWidth="1"/>
    <col min="11507" max="11512" width="4.42578125" style="5" customWidth="1"/>
    <col min="11513" max="11513" width="5.28515625" style="5" customWidth="1"/>
    <col min="11514" max="11528" width="6.7109375" style="5" customWidth="1"/>
    <col min="11529" max="11748" width="11.42578125" style="5"/>
    <col min="11749" max="11749" width="44.85546875" style="5" customWidth="1"/>
    <col min="11750" max="11750" width="5.5703125" style="5" bestFit="1" customWidth="1"/>
    <col min="11751" max="11753" width="4.85546875" style="5" customWidth="1"/>
    <col min="11754" max="11754" width="2.42578125" style="5" customWidth="1"/>
    <col min="11755" max="11756" width="4.42578125" style="5" customWidth="1"/>
    <col min="11757" max="11758" width="6.5703125" style="5" bestFit="1" customWidth="1"/>
    <col min="11759" max="11759" width="1.28515625" style="5" customWidth="1"/>
    <col min="11760" max="11761" width="5" style="5" customWidth="1"/>
    <col min="11762" max="11762" width="1.7109375" style="5" customWidth="1"/>
    <col min="11763" max="11768" width="4.42578125" style="5" customWidth="1"/>
    <col min="11769" max="11769" width="5.28515625" style="5" customWidth="1"/>
    <col min="11770" max="11784" width="6.7109375" style="5" customWidth="1"/>
    <col min="11785" max="12004" width="11.42578125" style="5"/>
    <col min="12005" max="12005" width="44.85546875" style="5" customWidth="1"/>
    <col min="12006" max="12006" width="5.5703125" style="5" bestFit="1" customWidth="1"/>
    <col min="12007" max="12009" width="4.85546875" style="5" customWidth="1"/>
    <col min="12010" max="12010" width="2.42578125" style="5" customWidth="1"/>
    <col min="12011" max="12012" width="4.42578125" style="5" customWidth="1"/>
    <col min="12013" max="12014" width="6.5703125" style="5" bestFit="1" customWidth="1"/>
    <col min="12015" max="12015" width="1.28515625" style="5" customWidth="1"/>
    <col min="12016" max="12017" width="5" style="5" customWidth="1"/>
    <col min="12018" max="12018" width="1.7109375" style="5" customWidth="1"/>
    <col min="12019" max="12024" width="4.42578125" style="5" customWidth="1"/>
    <col min="12025" max="12025" width="5.28515625" style="5" customWidth="1"/>
    <col min="12026" max="12040" width="6.7109375" style="5" customWidth="1"/>
    <col min="12041" max="12260" width="11.42578125" style="5"/>
    <col min="12261" max="12261" width="44.85546875" style="5" customWidth="1"/>
    <col min="12262" max="12262" width="5.5703125" style="5" bestFit="1" customWidth="1"/>
    <col min="12263" max="12265" width="4.85546875" style="5" customWidth="1"/>
    <col min="12266" max="12266" width="2.42578125" style="5" customWidth="1"/>
    <col min="12267" max="12268" width="4.42578125" style="5" customWidth="1"/>
    <col min="12269" max="12270" width="6.5703125" style="5" bestFit="1" customWidth="1"/>
    <col min="12271" max="12271" width="1.28515625" style="5" customWidth="1"/>
    <col min="12272" max="12273" width="5" style="5" customWidth="1"/>
    <col min="12274" max="12274" width="1.7109375" style="5" customWidth="1"/>
    <col min="12275" max="12280" width="4.42578125" style="5" customWidth="1"/>
    <col min="12281" max="12281" width="5.28515625" style="5" customWidth="1"/>
    <col min="12282" max="12296" width="6.7109375" style="5" customWidth="1"/>
    <col min="12297" max="12516" width="11.42578125" style="5"/>
    <col min="12517" max="12517" width="44.85546875" style="5" customWidth="1"/>
    <col min="12518" max="12518" width="5.5703125" style="5" bestFit="1" customWidth="1"/>
    <col min="12519" max="12521" width="4.85546875" style="5" customWidth="1"/>
    <col min="12522" max="12522" width="2.42578125" style="5" customWidth="1"/>
    <col min="12523" max="12524" width="4.42578125" style="5" customWidth="1"/>
    <col min="12525" max="12526" width="6.5703125" style="5" bestFit="1" customWidth="1"/>
    <col min="12527" max="12527" width="1.28515625" style="5" customWidth="1"/>
    <col min="12528" max="12529" width="5" style="5" customWidth="1"/>
    <col min="12530" max="12530" width="1.7109375" style="5" customWidth="1"/>
    <col min="12531" max="12536" width="4.42578125" style="5" customWidth="1"/>
    <col min="12537" max="12537" width="5.28515625" style="5" customWidth="1"/>
    <col min="12538" max="12552" width="6.7109375" style="5" customWidth="1"/>
    <col min="12553" max="12772" width="11.42578125" style="5"/>
    <col min="12773" max="12773" width="44.85546875" style="5" customWidth="1"/>
    <col min="12774" max="12774" width="5.5703125" style="5" bestFit="1" customWidth="1"/>
    <col min="12775" max="12777" width="4.85546875" style="5" customWidth="1"/>
    <col min="12778" max="12778" width="2.42578125" style="5" customWidth="1"/>
    <col min="12779" max="12780" width="4.42578125" style="5" customWidth="1"/>
    <col min="12781" max="12782" width="6.5703125" style="5" bestFit="1" customWidth="1"/>
    <col min="12783" max="12783" width="1.28515625" style="5" customWidth="1"/>
    <col min="12784" max="12785" width="5" style="5" customWidth="1"/>
    <col min="12786" max="12786" width="1.7109375" style="5" customWidth="1"/>
    <col min="12787" max="12792" width="4.42578125" style="5" customWidth="1"/>
    <col min="12793" max="12793" width="5.28515625" style="5" customWidth="1"/>
    <col min="12794" max="12808" width="6.7109375" style="5" customWidth="1"/>
    <col min="12809" max="13028" width="11.42578125" style="5"/>
    <col min="13029" max="13029" width="44.85546875" style="5" customWidth="1"/>
    <col min="13030" max="13030" width="5.5703125" style="5" bestFit="1" customWidth="1"/>
    <col min="13031" max="13033" width="4.85546875" style="5" customWidth="1"/>
    <col min="13034" max="13034" width="2.42578125" style="5" customWidth="1"/>
    <col min="13035" max="13036" width="4.42578125" style="5" customWidth="1"/>
    <col min="13037" max="13038" width="6.5703125" style="5" bestFit="1" customWidth="1"/>
    <col min="13039" max="13039" width="1.28515625" style="5" customWidth="1"/>
    <col min="13040" max="13041" width="5" style="5" customWidth="1"/>
    <col min="13042" max="13042" width="1.7109375" style="5" customWidth="1"/>
    <col min="13043" max="13048" width="4.42578125" style="5" customWidth="1"/>
    <col min="13049" max="13049" width="5.28515625" style="5" customWidth="1"/>
    <col min="13050" max="13064" width="6.7109375" style="5" customWidth="1"/>
    <col min="13065" max="13284" width="11.42578125" style="5"/>
    <col min="13285" max="13285" width="44.85546875" style="5" customWidth="1"/>
    <col min="13286" max="13286" width="5.5703125" style="5" bestFit="1" customWidth="1"/>
    <col min="13287" max="13289" width="4.85546875" style="5" customWidth="1"/>
    <col min="13290" max="13290" width="2.42578125" style="5" customWidth="1"/>
    <col min="13291" max="13292" width="4.42578125" style="5" customWidth="1"/>
    <col min="13293" max="13294" width="6.5703125" style="5" bestFit="1" customWidth="1"/>
    <col min="13295" max="13295" width="1.28515625" style="5" customWidth="1"/>
    <col min="13296" max="13297" width="5" style="5" customWidth="1"/>
    <col min="13298" max="13298" width="1.7109375" style="5" customWidth="1"/>
    <col min="13299" max="13304" width="4.42578125" style="5" customWidth="1"/>
    <col min="13305" max="13305" width="5.28515625" style="5" customWidth="1"/>
    <col min="13306" max="13320" width="6.7109375" style="5" customWidth="1"/>
    <col min="13321" max="13540" width="11.42578125" style="5"/>
    <col min="13541" max="13541" width="44.85546875" style="5" customWidth="1"/>
    <col min="13542" max="13542" width="5.5703125" style="5" bestFit="1" customWidth="1"/>
    <col min="13543" max="13545" width="4.85546875" style="5" customWidth="1"/>
    <col min="13546" max="13546" width="2.42578125" style="5" customWidth="1"/>
    <col min="13547" max="13548" width="4.42578125" style="5" customWidth="1"/>
    <col min="13549" max="13550" width="6.5703125" style="5" bestFit="1" customWidth="1"/>
    <col min="13551" max="13551" width="1.28515625" style="5" customWidth="1"/>
    <col min="13552" max="13553" width="5" style="5" customWidth="1"/>
    <col min="13554" max="13554" width="1.7109375" style="5" customWidth="1"/>
    <col min="13555" max="13560" width="4.42578125" style="5" customWidth="1"/>
    <col min="13561" max="13561" width="5.28515625" style="5" customWidth="1"/>
    <col min="13562" max="13576" width="6.7109375" style="5" customWidth="1"/>
    <col min="13577" max="13796" width="11.42578125" style="5"/>
    <col min="13797" max="13797" width="44.85546875" style="5" customWidth="1"/>
    <col min="13798" max="13798" width="5.5703125" style="5" bestFit="1" customWidth="1"/>
    <col min="13799" max="13801" width="4.85546875" style="5" customWidth="1"/>
    <col min="13802" max="13802" width="2.42578125" style="5" customWidth="1"/>
    <col min="13803" max="13804" width="4.42578125" style="5" customWidth="1"/>
    <col min="13805" max="13806" width="6.5703125" style="5" bestFit="1" customWidth="1"/>
    <col min="13807" max="13807" width="1.28515625" style="5" customWidth="1"/>
    <col min="13808" max="13809" width="5" style="5" customWidth="1"/>
    <col min="13810" max="13810" width="1.7109375" style="5" customWidth="1"/>
    <col min="13811" max="13816" width="4.42578125" style="5" customWidth="1"/>
    <col min="13817" max="13817" width="5.28515625" style="5" customWidth="1"/>
    <col min="13818" max="13832" width="6.7109375" style="5" customWidth="1"/>
    <col min="13833" max="14052" width="11.42578125" style="5"/>
    <col min="14053" max="14053" width="44.85546875" style="5" customWidth="1"/>
    <col min="14054" max="14054" width="5.5703125" style="5" bestFit="1" customWidth="1"/>
    <col min="14055" max="14057" width="4.85546875" style="5" customWidth="1"/>
    <col min="14058" max="14058" width="2.42578125" style="5" customWidth="1"/>
    <col min="14059" max="14060" width="4.42578125" style="5" customWidth="1"/>
    <col min="14061" max="14062" width="6.5703125" style="5" bestFit="1" customWidth="1"/>
    <col min="14063" max="14063" width="1.28515625" style="5" customWidth="1"/>
    <col min="14064" max="14065" width="5" style="5" customWidth="1"/>
    <col min="14066" max="14066" width="1.7109375" style="5" customWidth="1"/>
    <col min="14067" max="14072" width="4.42578125" style="5" customWidth="1"/>
    <col min="14073" max="14073" width="5.28515625" style="5" customWidth="1"/>
    <col min="14074" max="14088" width="6.7109375" style="5" customWidth="1"/>
    <col min="14089" max="14308" width="11.42578125" style="5"/>
    <col min="14309" max="14309" width="44.85546875" style="5" customWidth="1"/>
    <col min="14310" max="14310" width="5.5703125" style="5" bestFit="1" customWidth="1"/>
    <col min="14311" max="14313" width="4.85546875" style="5" customWidth="1"/>
    <col min="14314" max="14314" width="2.42578125" style="5" customWidth="1"/>
    <col min="14315" max="14316" width="4.42578125" style="5" customWidth="1"/>
    <col min="14317" max="14318" width="6.5703125" style="5" bestFit="1" customWidth="1"/>
    <col min="14319" max="14319" width="1.28515625" style="5" customWidth="1"/>
    <col min="14320" max="14321" width="5" style="5" customWidth="1"/>
    <col min="14322" max="14322" width="1.7109375" style="5" customWidth="1"/>
    <col min="14323" max="14328" width="4.42578125" style="5" customWidth="1"/>
    <col min="14329" max="14329" width="5.28515625" style="5" customWidth="1"/>
    <col min="14330" max="14344" width="6.7109375" style="5" customWidth="1"/>
    <col min="14345" max="14564" width="11.42578125" style="5"/>
    <col min="14565" max="14565" width="44.85546875" style="5" customWidth="1"/>
    <col min="14566" max="14566" width="5.5703125" style="5" bestFit="1" customWidth="1"/>
    <col min="14567" max="14569" width="4.85546875" style="5" customWidth="1"/>
    <col min="14570" max="14570" width="2.42578125" style="5" customWidth="1"/>
    <col min="14571" max="14572" width="4.42578125" style="5" customWidth="1"/>
    <col min="14573" max="14574" width="6.5703125" style="5" bestFit="1" customWidth="1"/>
    <col min="14575" max="14575" width="1.28515625" style="5" customWidth="1"/>
    <col min="14576" max="14577" width="5" style="5" customWidth="1"/>
    <col min="14578" max="14578" width="1.7109375" style="5" customWidth="1"/>
    <col min="14579" max="14584" width="4.42578125" style="5" customWidth="1"/>
    <col min="14585" max="14585" width="5.28515625" style="5" customWidth="1"/>
    <col min="14586" max="14600" width="6.7109375" style="5" customWidth="1"/>
    <col min="14601" max="14820" width="11.42578125" style="5"/>
    <col min="14821" max="14821" width="44.85546875" style="5" customWidth="1"/>
    <col min="14822" max="14822" width="5.5703125" style="5" bestFit="1" customWidth="1"/>
    <col min="14823" max="14825" width="4.85546875" style="5" customWidth="1"/>
    <col min="14826" max="14826" width="2.42578125" style="5" customWidth="1"/>
    <col min="14827" max="14828" width="4.42578125" style="5" customWidth="1"/>
    <col min="14829" max="14830" width="6.5703125" style="5" bestFit="1" customWidth="1"/>
    <col min="14831" max="14831" width="1.28515625" style="5" customWidth="1"/>
    <col min="14832" max="14833" width="5" style="5" customWidth="1"/>
    <col min="14834" max="14834" width="1.7109375" style="5" customWidth="1"/>
    <col min="14835" max="14840" width="4.42578125" style="5" customWidth="1"/>
    <col min="14841" max="14841" width="5.28515625" style="5" customWidth="1"/>
    <col min="14842" max="14856" width="6.7109375" style="5" customWidth="1"/>
    <col min="14857" max="15076" width="11.42578125" style="5"/>
    <col min="15077" max="15077" width="44.85546875" style="5" customWidth="1"/>
    <col min="15078" max="15078" width="5.5703125" style="5" bestFit="1" customWidth="1"/>
    <col min="15079" max="15081" width="4.85546875" style="5" customWidth="1"/>
    <col min="15082" max="15082" width="2.42578125" style="5" customWidth="1"/>
    <col min="15083" max="15084" width="4.42578125" style="5" customWidth="1"/>
    <col min="15085" max="15086" width="6.5703125" style="5" bestFit="1" customWidth="1"/>
    <col min="15087" max="15087" width="1.28515625" style="5" customWidth="1"/>
    <col min="15088" max="15089" width="5" style="5" customWidth="1"/>
    <col min="15090" max="15090" width="1.7109375" style="5" customWidth="1"/>
    <col min="15091" max="15096" width="4.42578125" style="5" customWidth="1"/>
    <col min="15097" max="15097" width="5.28515625" style="5" customWidth="1"/>
    <col min="15098" max="15112" width="6.7109375" style="5" customWidth="1"/>
    <col min="15113" max="15332" width="11.42578125" style="5"/>
    <col min="15333" max="15333" width="44.85546875" style="5" customWidth="1"/>
    <col min="15334" max="15334" width="5.5703125" style="5" bestFit="1" customWidth="1"/>
    <col min="15335" max="15337" width="4.85546875" style="5" customWidth="1"/>
    <col min="15338" max="15338" width="2.42578125" style="5" customWidth="1"/>
    <col min="15339" max="15340" width="4.42578125" style="5" customWidth="1"/>
    <col min="15341" max="15342" width="6.5703125" style="5" bestFit="1" customWidth="1"/>
    <col min="15343" max="15343" width="1.28515625" style="5" customWidth="1"/>
    <col min="15344" max="15345" width="5" style="5" customWidth="1"/>
    <col min="15346" max="15346" width="1.7109375" style="5" customWidth="1"/>
    <col min="15347" max="15352" width="4.42578125" style="5" customWidth="1"/>
    <col min="15353" max="15353" width="5.28515625" style="5" customWidth="1"/>
    <col min="15354" max="15368" width="6.7109375" style="5" customWidth="1"/>
    <col min="15369" max="15588" width="11.42578125" style="5"/>
    <col min="15589" max="15589" width="44.85546875" style="5" customWidth="1"/>
    <col min="15590" max="15590" width="5.5703125" style="5" bestFit="1" customWidth="1"/>
    <col min="15591" max="15593" width="4.85546875" style="5" customWidth="1"/>
    <col min="15594" max="15594" width="2.42578125" style="5" customWidth="1"/>
    <col min="15595" max="15596" width="4.42578125" style="5" customWidth="1"/>
    <col min="15597" max="15598" width="6.5703125" style="5" bestFit="1" customWidth="1"/>
    <col min="15599" max="15599" width="1.28515625" style="5" customWidth="1"/>
    <col min="15600" max="15601" width="5" style="5" customWidth="1"/>
    <col min="15602" max="15602" width="1.7109375" style="5" customWidth="1"/>
    <col min="15603" max="15608" width="4.42578125" style="5" customWidth="1"/>
    <col min="15609" max="15609" width="5.28515625" style="5" customWidth="1"/>
    <col min="15610" max="15624" width="6.7109375" style="5" customWidth="1"/>
    <col min="15625" max="15844" width="11.42578125" style="5"/>
    <col min="15845" max="15845" width="44.85546875" style="5" customWidth="1"/>
    <col min="15846" max="15846" width="5.5703125" style="5" bestFit="1" customWidth="1"/>
    <col min="15847" max="15849" width="4.85546875" style="5" customWidth="1"/>
    <col min="15850" max="15850" width="2.42578125" style="5" customWidth="1"/>
    <col min="15851" max="15852" width="4.42578125" style="5" customWidth="1"/>
    <col min="15853" max="15854" width="6.5703125" style="5" bestFit="1" customWidth="1"/>
    <col min="15855" max="15855" width="1.28515625" style="5" customWidth="1"/>
    <col min="15856" max="15857" width="5" style="5" customWidth="1"/>
    <col min="15858" max="15858" width="1.7109375" style="5" customWidth="1"/>
    <col min="15859" max="15864" width="4.42578125" style="5" customWidth="1"/>
    <col min="15865" max="15865" width="5.28515625" style="5" customWidth="1"/>
    <col min="15866" max="15880" width="6.7109375" style="5" customWidth="1"/>
    <col min="15881" max="16100" width="11.42578125" style="5"/>
    <col min="16101" max="16101" width="44.85546875" style="5" customWidth="1"/>
    <col min="16102" max="16102" width="5.5703125" style="5" bestFit="1" customWidth="1"/>
    <col min="16103" max="16105" width="4.85546875" style="5" customWidth="1"/>
    <col min="16106" max="16106" width="2.42578125" style="5" customWidth="1"/>
    <col min="16107" max="16108" width="4.42578125" style="5" customWidth="1"/>
    <col min="16109" max="16110" width="6.5703125" style="5" bestFit="1" customWidth="1"/>
    <col min="16111" max="16111" width="1.28515625" style="5" customWidth="1"/>
    <col min="16112" max="16113" width="5" style="5" customWidth="1"/>
    <col min="16114" max="16114" width="1.7109375" style="5" customWidth="1"/>
    <col min="16115" max="16120" width="4.42578125" style="5" customWidth="1"/>
    <col min="16121" max="16121" width="5.28515625" style="5" customWidth="1"/>
    <col min="16122" max="16136" width="6.7109375" style="5" customWidth="1"/>
    <col min="16137" max="16384" width="11.42578125" style="5"/>
  </cols>
  <sheetData>
    <row r="1" spans="1:14" s="3" customFormat="1" ht="19.5" thickBot="1" x14ac:dyDescent="0.35">
      <c r="A1" s="378" t="s">
        <v>336</v>
      </c>
      <c r="B1" s="378"/>
      <c r="C1" s="378"/>
      <c r="D1" s="378"/>
      <c r="E1" s="378"/>
      <c r="F1" s="378"/>
      <c r="G1" s="378"/>
      <c r="H1" s="378"/>
      <c r="I1" s="378"/>
      <c r="J1" s="378"/>
      <c r="L1" s="179"/>
      <c r="M1" s="285" t="s">
        <v>195</v>
      </c>
      <c r="N1" s="179"/>
    </row>
    <row r="2" spans="1:14" s="3" customFormat="1" x14ac:dyDescent="0.2">
      <c r="A2" s="378" t="s">
        <v>155</v>
      </c>
      <c r="B2" s="378"/>
      <c r="C2" s="378"/>
      <c r="D2" s="378"/>
      <c r="E2" s="378"/>
      <c r="F2" s="378"/>
      <c r="G2" s="378"/>
      <c r="H2" s="378"/>
      <c r="I2" s="378"/>
      <c r="J2" s="378"/>
      <c r="L2" s="179"/>
      <c r="M2" s="179"/>
      <c r="N2" s="179"/>
    </row>
    <row r="3" spans="1:14" s="3" customFormat="1" x14ac:dyDescent="0.2">
      <c r="A3" s="378" t="s">
        <v>361</v>
      </c>
      <c r="B3" s="378"/>
      <c r="C3" s="378"/>
      <c r="D3" s="378"/>
      <c r="E3" s="378"/>
      <c r="F3" s="378"/>
      <c r="G3" s="378"/>
      <c r="H3" s="378"/>
      <c r="I3" s="378"/>
      <c r="J3" s="378"/>
    </row>
    <row r="4" spans="1:14" s="3" customFormat="1" x14ac:dyDescent="0.2">
      <c r="A4" s="378" t="s">
        <v>177</v>
      </c>
      <c r="B4" s="378"/>
      <c r="C4" s="378"/>
      <c r="D4" s="378"/>
      <c r="E4" s="378"/>
      <c r="F4" s="378"/>
      <c r="G4" s="378"/>
      <c r="H4" s="378"/>
      <c r="I4" s="378"/>
      <c r="J4" s="378"/>
    </row>
    <row r="5" spans="1:14" s="3" customFormat="1" x14ac:dyDescent="0.2">
      <c r="A5" s="378" t="s">
        <v>409</v>
      </c>
      <c r="B5" s="378"/>
      <c r="C5" s="378"/>
      <c r="D5" s="378"/>
      <c r="E5" s="378"/>
      <c r="F5" s="378"/>
      <c r="G5" s="378"/>
      <c r="H5" s="378"/>
      <c r="I5" s="378"/>
      <c r="J5" s="378"/>
    </row>
    <row r="6" spans="1:14" s="3" customFormat="1" ht="13.5" thickBot="1" x14ac:dyDescent="0.25">
      <c r="A6" s="394"/>
      <c r="B6" s="394"/>
      <c r="C6" s="394"/>
      <c r="D6" s="394"/>
      <c r="E6" s="394"/>
      <c r="F6" s="394"/>
      <c r="G6" s="394"/>
      <c r="H6" s="46"/>
      <c r="I6" s="46"/>
      <c r="J6" s="46"/>
    </row>
    <row r="7" spans="1:14" s="3" customFormat="1" x14ac:dyDescent="0.2">
      <c r="A7" s="393" t="s">
        <v>45</v>
      </c>
      <c r="B7" s="355" t="s">
        <v>0</v>
      </c>
      <c r="C7" s="355" t="s">
        <v>183</v>
      </c>
      <c r="D7" s="29" t="s">
        <v>175</v>
      </c>
      <c r="E7" s="29" t="s">
        <v>176</v>
      </c>
      <c r="F7" s="29" t="s">
        <v>172</v>
      </c>
      <c r="G7" s="29" t="s">
        <v>173</v>
      </c>
      <c r="H7" s="29" t="s">
        <v>170</v>
      </c>
      <c r="I7" s="29" t="s">
        <v>171</v>
      </c>
      <c r="J7" s="353" t="s">
        <v>167</v>
      </c>
    </row>
    <row r="8" spans="1:14" s="3" customFormat="1" ht="13.5" thickBot="1" x14ac:dyDescent="0.25">
      <c r="A8" s="391"/>
      <c r="B8" s="354"/>
      <c r="C8" s="354"/>
      <c r="D8" s="30" t="s">
        <v>261</v>
      </c>
      <c r="E8" s="30" t="s">
        <v>271</v>
      </c>
      <c r="F8" s="30" t="s">
        <v>261</v>
      </c>
      <c r="G8" s="30" t="s">
        <v>262</v>
      </c>
      <c r="H8" s="30" t="s">
        <v>271</v>
      </c>
      <c r="I8" s="30" t="s">
        <v>262</v>
      </c>
      <c r="J8" s="354" t="s">
        <v>167</v>
      </c>
    </row>
    <row r="9" spans="1:14" ht="15" customHeight="1" x14ac:dyDescent="0.2">
      <c r="A9" s="395" t="s">
        <v>5</v>
      </c>
      <c r="B9" s="395"/>
      <c r="C9" s="395"/>
      <c r="D9" s="395"/>
      <c r="E9" s="395"/>
      <c r="F9" s="395"/>
      <c r="G9" s="395"/>
      <c r="H9" s="395"/>
      <c r="I9" s="395"/>
      <c r="J9" s="395"/>
    </row>
    <row r="10" spans="1:14" ht="7.5" customHeight="1" x14ac:dyDescent="0.2">
      <c r="A10" s="31"/>
      <c r="B10" s="31"/>
      <c r="C10" s="31"/>
      <c r="D10" s="31"/>
      <c r="E10" s="31"/>
      <c r="F10" s="31"/>
      <c r="G10" s="31"/>
      <c r="H10" s="52"/>
      <c r="I10" s="52"/>
      <c r="J10" s="52"/>
    </row>
    <row r="11" spans="1:14" s="13" customFormat="1" ht="13.5" x14ac:dyDescent="0.25">
      <c r="A11" s="47" t="s">
        <v>0</v>
      </c>
      <c r="B11" s="237">
        <f t="shared" ref="B11:J11" si="0">+B13+B31</f>
        <v>13425</v>
      </c>
      <c r="C11" s="237">
        <f t="shared" si="0"/>
        <v>64</v>
      </c>
      <c r="D11" s="237">
        <f t="shared" si="0"/>
        <v>84</v>
      </c>
      <c r="E11" s="237">
        <f t="shared" si="0"/>
        <v>9187</v>
      </c>
      <c r="F11" s="237">
        <f t="shared" si="0"/>
        <v>101</v>
      </c>
      <c r="G11" s="237">
        <f t="shared" si="0"/>
        <v>2249</v>
      </c>
      <c r="H11" s="237">
        <f t="shared" si="0"/>
        <v>85</v>
      </c>
      <c r="I11" s="237">
        <f t="shared" si="0"/>
        <v>1420</v>
      </c>
      <c r="J11" s="238">
        <f t="shared" si="0"/>
        <v>235</v>
      </c>
    </row>
    <row r="12" spans="1:14" ht="8.25" customHeight="1" x14ac:dyDescent="0.2">
      <c r="A12" s="53"/>
      <c r="B12" s="239"/>
      <c r="C12" s="239"/>
      <c r="D12" s="239"/>
      <c r="E12" s="239"/>
      <c r="F12" s="239"/>
      <c r="G12" s="239"/>
      <c r="H12" s="239"/>
      <c r="I12" s="239"/>
      <c r="J12" s="240"/>
    </row>
    <row r="13" spans="1:14" s="3" customFormat="1" x14ac:dyDescent="0.2">
      <c r="A13" s="54" t="s">
        <v>191</v>
      </c>
      <c r="B13" s="241">
        <f t="shared" ref="B13:J13" si="1">SUM(B15:B29)</f>
        <v>2936</v>
      </c>
      <c r="C13" s="241">
        <f t="shared" si="1"/>
        <v>27</v>
      </c>
      <c r="D13" s="241">
        <f t="shared" si="1"/>
        <v>1</v>
      </c>
      <c r="E13" s="241">
        <f t="shared" si="1"/>
        <v>205</v>
      </c>
      <c r="F13" s="241">
        <f t="shared" si="1"/>
        <v>35</v>
      </c>
      <c r="G13" s="241">
        <f t="shared" si="1"/>
        <v>1783</v>
      </c>
      <c r="H13" s="241">
        <f t="shared" si="1"/>
        <v>7</v>
      </c>
      <c r="I13" s="241">
        <f t="shared" si="1"/>
        <v>755</v>
      </c>
      <c r="J13" s="241">
        <f t="shared" si="1"/>
        <v>123</v>
      </c>
    </row>
    <row r="14" spans="1:14" x14ac:dyDescent="0.2">
      <c r="A14" s="55"/>
      <c r="B14" s="239"/>
      <c r="C14" s="239"/>
      <c r="D14" s="239"/>
      <c r="E14" s="239"/>
      <c r="F14" s="239"/>
      <c r="G14" s="239"/>
      <c r="H14" s="234"/>
      <c r="I14" s="234"/>
      <c r="J14" s="212"/>
    </row>
    <row r="15" spans="1:14" x14ac:dyDescent="0.2">
      <c r="A15" s="55" t="s">
        <v>57</v>
      </c>
      <c r="B15" s="239">
        <v>62</v>
      </c>
      <c r="C15" s="240">
        <v>0</v>
      </c>
      <c r="D15" s="239">
        <v>0</v>
      </c>
      <c r="E15" s="239">
        <v>51</v>
      </c>
      <c r="F15" s="240">
        <v>0</v>
      </c>
      <c r="G15" s="240">
        <v>1</v>
      </c>
      <c r="H15" s="240">
        <v>0</v>
      </c>
      <c r="I15" s="234">
        <v>10</v>
      </c>
      <c r="J15" s="240">
        <v>0</v>
      </c>
    </row>
    <row r="16" spans="1:14" x14ac:dyDescent="0.2">
      <c r="A16" s="55" t="s">
        <v>58</v>
      </c>
      <c r="B16" s="239">
        <v>55</v>
      </c>
      <c r="C16" s="240">
        <v>0</v>
      </c>
      <c r="D16" s="239">
        <v>0</v>
      </c>
      <c r="E16" s="239">
        <v>42</v>
      </c>
      <c r="F16" s="240">
        <v>0</v>
      </c>
      <c r="G16" s="240">
        <v>0</v>
      </c>
      <c r="H16" s="240">
        <v>0</v>
      </c>
      <c r="I16" s="234">
        <v>13</v>
      </c>
      <c r="J16" s="240">
        <v>0</v>
      </c>
    </row>
    <row r="17" spans="1:10" x14ac:dyDescent="0.2">
      <c r="A17" s="55" t="s">
        <v>59</v>
      </c>
      <c r="B17" s="239">
        <v>56</v>
      </c>
      <c r="C17" s="240">
        <v>0</v>
      </c>
      <c r="D17" s="239">
        <v>0</v>
      </c>
      <c r="E17" s="239">
        <v>45</v>
      </c>
      <c r="F17" s="240">
        <v>0</v>
      </c>
      <c r="G17" s="240">
        <v>0</v>
      </c>
      <c r="H17" s="240">
        <v>0</v>
      </c>
      <c r="I17" s="234">
        <v>11</v>
      </c>
      <c r="J17" s="240">
        <v>0</v>
      </c>
    </row>
    <row r="18" spans="1:10" x14ac:dyDescent="0.2">
      <c r="A18" s="55" t="s">
        <v>60</v>
      </c>
      <c r="B18" s="239">
        <v>60</v>
      </c>
      <c r="C18" s="240">
        <v>0</v>
      </c>
      <c r="D18" s="239">
        <v>0</v>
      </c>
      <c r="E18" s="239">
        <v>48</v>
      </c>
      <c r="F18" s="240">
        <v>0</v>
      </c>
      <c r="G18" s="240">
        <v>1</v>
      </c>
      <c r="H18" s="240">
        <v>0</v>
      </c>
      <c r="I18" s="234">
        <v>11</v>
      </c>
      <c r="J18" s="240">
        <v>0</v>
      </c>
    </row>
    <row r="19" spans="1:10" x14ac:dyDescent="0.2">
      <c r="A19" s="55" t="s">
        <v>64</v>
      </c>
      <c r="B19" s="239">
        <v>164</v>
      </c>
      <c r="C19" s="240">
        <v>0</v>
      </c>
      <c r="D19" s="239">
        <v>0</v>
      </c>
      <c r="E19" s="239">
        <v>4</v>
      </c>
      <c r="F19" s="240">
        <v>0</v>
      </c>
      <c r="G19" s="240">
        <v>26</v>
      </c>
      <c r="H19" s="240">
        <v>0</v>
      </c>
      <c r="I19" s="234">
        <v>131</v>
      </c>
      <c r="J19" s="240">
        <v>3</v>
      </c>
    </row>
    <row r="20" spans="1:10" x14ac:dyDescent="0.2">
      <c r="A20" s="55" t="s">
        <v>66</v>
      </c>
      <c r="B20" s="239">
        <v>468</v>
      </c>
      <c r="C20" s="240">
        <v>1</v>
      </c>
      <c r="D20" s="239">
        <v>0</v>
      </c>
      <c r="E20" s="239">
        <v>0</v>
      </c>
      <c r="F20" s="240">
        <v>6</v>
      </c>
      <c r="G20" s="240">
        <v>346</v>
      </c>
      <c r="H20" s="240">
        <v>2</v>
      </c>
      <c r="I20" s="234">
        <v>109</v>
      </c>
      <c r="J20" s="240">
        <v>4</v>
      </c>
    </row>
    <row r="21" spans="1:10" x14ac:dyDescent="0.2">
      <c r="A21" s="55" t="s">
        <v>67</v>
      </c>
      <c r="B21" s="239">
        <v>306</v>
      </c>
      <c r="C21" s="240">
        <v>2</v>
      </c>
      <c r="D21" s="239">
        <v>0</v>
      </c>
      <c r="E21" s="239">
        <v>1</v>
      </c>
      <c r="F21" s="240">
        <v>2</v>
      </c>
      <c r="G21" s="240">
        <v>215</v>
      </c>
      <c r="H21" s="240">
        <v>1</v>
      </c>
      <c r="I21" s="234">
        <v>80</v>
      </c>
      <c r="J21" s="240">
        <v>5</v>
      </c>
    </row>
    <row r="22" spans="1:10" x14ac:dyDescent="0.2">
      <c r="A22" s="55" t="s">
        <v>65</v>
      </c>
      <c r="B22" s="239">
        <v>287</v>
      </c>
      <c r="C22" s="239">
        <v>17</v>
      </c>
      <c r="D22" s="239">
        <v>0</v>
      </c>
      <c r="E22" s="239">
        <v>1</v>
      </c>
      <c r="F22" s="239">
        <v>1</v>
      </c>
      <c r="G22" s="239">
        <v>68</v>
      </c>
      <c r="H22" s="234">
        <v>1</v>
      </c>
      <c r="I22" s="234">
        <v>124</v>
      </c>
      <c r="J22" s="212">
        <v>75</v>
      </c>
    </row>
    <row r="23" spans="1:10" x14ac:dyDescent="0.2">
      <c r="A23" s="55" t="s">
        <v>93</v>
      </c>
      <c r="B23" s="239">
        <v>391</v>
      </c>
      <c r="C23" s="239">
        <v>3</v>
      </c>
      <c r="D23" s="239">
        <v>0</v>
      </c>
      <c r="E23" s="239">
        <v>1</v>
      </c>
      <c r="F23" s="239">
        <v>3</v>
      </c>
      <c r="G23" s="239">
        <v>262</v>
      </c>
      <c r="H23" s="234">
        <v>0</v>
      </c>
      <c r="I23" s="234">
        <v>115</v>
      </c>
      <c r="J23" s="212">
        <v>7</v>
      </c>
    </row>
    <row r="24" spans="1:10" x14ac:dyDescent="0.2">
      <c r="A24" s="55" t="s">
        <v>78</v>
      </c>
      <c r="B24" s="239">
        <v>239</v>
      </c>
      <c r="C24" s="239">
        <v>2</v>
      </c>
      <c r="D24" s="239">
        <v>0</v>
      </c>
      <c r="E24" s="239">
        <v>0</v>
      </c>
      <c r="F24" s="239">
        <v>8</v>
      </c>
      <c r="G24" s="239">
        <v>194</v>
      </c>
      <c r="H24" s="234">
        <v>0</v>
      </c>
      <c r="I24" s="234">
        <v>33</v>
      </c>
      <c r="J24" s="212">
        <v>2</v>
      </c>
    </row>
    <row r="25" spans="1:10" x14ac:dyDescent="0.2">
      <c r="A25" s="55" t="s">
        <v>69</v>
      </c>
      <c r="B25" s="239">
        <v>294</v>
      </c>
      <c r="C25" s="239">
        <v>0</v>
      </c>
      <c r="D25" s="239">
        <v>0</v>
      </c>
      <c r="E25" s="239">
        <v>0</v>
      </c>
      <c r="F25" s="239">
        <v>7</v>
      </c>
      <c r="G25" s="239">
        <v>253</v>
      </c>
      <c r="H25" s="234">
        <v>1</v>
      </c>
      <c r="I25" s="234">
        <v>31</v>
      </c>
      <c r="J25" s="212">
        <v>2</v>
      </c>
    </row>
    <row r="26" spans="1:10" x14ac:dyDescent="0.2">
      <c r="A26" s="55" t="s">
        <v>68</v>
      </c>
      <c r="B26" s="239">
        <v>372</v>
      </c>
      <c r="C26" s="239">
        <v>1</v>
      </c>
      <c r="D26" s="239">
        <v>1</v>
      </c>
      <c r="E26" s="239">
        <v>5</v>
      </c>
      <c r="F26" s="239">
        <v>3</v>
      </c>
      <c r="G26" s="239">
        <v>301</v>
      </c>
      <c r="H26" s="234">
        <v>2</v>
      </c>
      <c r="I26" s="234">
        <v>55</v>
      </c>
      <c r="J26" s="212">
        <v>4</v>
      </c>
    </row>
    <row r="27" spans="1:10" x14ac:dyDescent="0.2">
      <c r="A27" s="55" t="s">
        <v>393</v>
      </c>
      <c r="B27" s="239">
        <v>2</v>
      </c>
      <c r="C27" s="239">
        <v>0</v>
      </c>
      <c r="D27" s="239">
        <v>0</v>
      </c>
      <c r="E27" s="239">
        <v>0</v>
      </c>
      <c r="F27" s="239">
        <v>0</v>
      </c>
      <c r="G27" s="239">
        <v>2</v>
      </c>
      <c r="H27" s="234">
        <v>0</v>
      </c>
      <c r="I27" s="234">
        <v>0</v>
      </c>
      <c r="J27" s="212">
        <v>0</v>
      </c>
    </row>
    <row r="28" spans="1:10" x14ac:dyDescent="0.2">
      <c r="A28" s="55" t="s">
        <v>338</v>
      </c>
      <c r="B28" s="239">
        <v>11</v>
      </c>
      <c r="C28" s="239">
        <v>0</v>
      </c>
      <c r="D28" s="239">
        <v>0</v>
      </c>
      <c r="E28" s="239">
        <v>1</v>
      </c>
      <c r="F28" s="239">
        <v>4</v>
      </c>
      <c r="G28" s="239">
        <v>4</v>
      </c>
      <c r="H28" s="234">
        <v>0</v>
      </c>
      <c r="I28" s="234">
        <v>0</v>
      </c>
      <c r="J28" s="212">
        <v>2</v>
      </c>
    </row>
    <row r="29" spans="1:10" x14ac:dyDescent="0.2">
      <c r="A29" s="55" t="s">
        <v>95</v>
      </c>
      <c r="B29" s="239">
        <v>169</v>
      </c>
      <c r="C29" s="239">
        <v>1</v>
      </c>
      <c r="D29" s="239">
        <v>0</v>
      </c>
      <c r="E29" s="239">
        <v>6</v>
      </c>
      <c r="F29" s="239">
        <v>1</v>
      </c>
      <c r="G29" s="239">
        <v>110</v>
      </c>
      <c r="H29" s="234">
        <v>0</v>
      </c>
      <c r="I29" s="234">
        <v>32</v>
      </c>
      <c r="J29" s="212">
        <v>19</v>
      </c>
    </row>
    <row r="30" spans="1:10" ht="6.75" customHeight="1" x14ac:dyDescent="0.2">
      <c r="A30" s="55"/>
      <c r="B30" s="239"/>
      <c r="C30" s="239"/>
      <c r="D30" s="239"/>
      <c r="E30" s="239"/>
      <c r="F30" s="239"/>
      <c r="G30" s="239"/>
      <c r="H30" s="234"/>
      <c r="I30" s="234"/>
      <c r="J30" s="212"/>
    </row>
    <row r="31" spans="1:10" x14ac:dyDescent="0.2">
      <c r="A31" s="54" t="s">
        <v>192</v>
      </c>
      <c r="B31" s="241">
        <f>SUM(B33:B43)</f>
        <v>10489</v>
      </c>
      <c r="C31" s="241">
        <f t="shared" ref="C31:J31" si="2">SUM(C33:C43)</f>
        <v>37</v>
      </c>
      <c r="D31" s="241">
        <f t="shared" si="2"/>
        <v>83</v>
      </c>
      <c r="E31" s="241">
        <f t="shared" si="2"/>
        <v>8982</v>
      </c>
      <c r="F31" s="241">
        <f t="shared" si="2"/>
        <v>66</v>
      </c>
      <c r="G31" s="241">
        <f t="shared" si="2"/>
        <v>466</v>
      </c>
      <c r="H31" s="241">
        <f t="shared" si="2"/>
        <v>78</v>
      </c>
      <c r="I31" s="241">
        <f t="shared" si="2"/>
        <v>665</v>
      </c>
      <c r="J31" s="242">
        <f t="shared" si="2"/>
        <v>112</v>
      </c>
    </row>
    <row r="32" spans="1:10" ht="6.75" customHeight="1" x14ac:dyDescent="0.2">
      <c r="A32" s="55"/>
      <c r="B32" s="239"/>
      <c r="C32" s="239"/>
      <c r="D32" s="239"/>
      <c r="E32" s="239"/>
      <c r="F32" s="239"/>
      <c r="G32" s="239"/>
      <c r="H32" s="234"/>
      <c r="I32" s="234"/>
      <c r="J32" s="212"/>
    </row>
    <row r="33" spans="1:10" x14ac:dyDescent="0.2">
      <c r="A33" s="55" t="s">
        <v>72</v>
      </c>
      <c r="B33" s="239">
        <v>767</v>
      </c>
      <c r="C33" s="239">
        <v>0</v>
      </c>
      <c r="D33" s="239">
        <v>3</v>
      </c>
      <c r="E33" s="239">
        <v>618</v>
      </c>
      <c r="F33" s="239">
        <v>4</v>
      </c>
      <c r="G33" s="239">
        <v>52</v>
      </c>
      <c r="H33" s="234">
        <v>5</v>
      </c>
      <c r="I33" s="234">
        <v>65</v>
      </c>
      <c r="J33" s="212">
        <v>20</v>
      </c>
    </row>
    <row r="34" spans="1:10" x14ac:dyDescent="0.2">
      <c r="A34" s="55" t="s">
        <v>73</v>
      </c>
      <c r="B34" s="239">
        <v>289</v>
      </c>
      <c r="C34" s="239">
        <v>3</v>
      </c>
      <c r="D34" s="239">
        <v>2</v>
      </c>
      <c r="E34" s="239">
        <v>271</v>
      </c>
      <c r="F34" s="239">
        <v>2</v>
      </c>
      <c r="G34" s="239">
        <v>3</v>
      </c>
      <c r="H34" s="234">
        <v>1</v>
      </c>
      <c r="I34" s="234">
        <v>6</v>
      </c>
      <c r="J34" s="212">
        <v>1</v>
      </c>
    </row>
    <row r="35" spans="1:10" x14ac:dyDescent="0.2">
      <c r="A35" s="55" t="s">
        <v>74</v>
      </c>
      <c r="B35" s="239">
        <v>254</v>
      </c>
      <c r="C35" s="239">
        <v>1</v>
      </c>
      <c r="D35" s="239">
        <v>1</v>
      </c>
      <c r="E35" s="239">
        <v>224</v>
      </c>
      <c r="F35" s="239">
        <v>1</v>
      </c>
      <c r="G35" s="239">
        <v>7</v>
      </c>
      <c r="H35" s="234">
        <v>2</v>
      </c>
      <c r="I35" s="234">
        <v>14</v>
      </c>
      <c r="J35" s="212">
        <v>4</v>
      </c>
    </row>
    <row r="36" spans="1:10" x14ac:dyDescent="0.2">
      <c r="A36" s="55" t="s">
        <v>96</v>
      </c>
      <c r="B36" s="239">
        <v>2378</v>
      </c>
      <c r="C36" s="239">
        <v>6</v>
      </c>
      <c r="D36" s="239">
        <v>24</v>
      </c>
      <c r="E36" s="239">
        <v>2151</v>
      </c>
      <c r="F36" s="239">
        <v>9</v>
      </c>
      <c r="G36" s="239">
        <v>60</v>
      </c>
      <c r="H36" s="234">
        <v>23</v>
      </c>
      <c r="I36" s="234">
        <v>101</v>
      </c>
      <c r="J36" s="212">
        <v>4</v>
      </c>
    </row>
    <row r="37" spans="1:10" x14ac:dyDescent="0.2">
      <c r="A37" s="55" t="s">
        <v>97</v>
      </c>
      <c r="B37" s="239">
        <v>236</v>
      </c>
      <c r="C37" s="239">
        <v>2</v>
      </c>
      <c r="D37" s="239">
        <v>4</v>
      </c>
      <c r="E37" s="239">
        <v>202</v>
      </c>
      <c r="F37" s="239">
        <v>2</v>
      </c>
      <c r="G37" s="239">
        <v>7</v>
      </c>
      <c r="H37" s="234">
        <v>0</v>
      </c>
      <c r="I37" s="234">
        <v>17</v>
      </c>
      <c r="J37" s="212">
        <v>2</v>
      </c>
    </row>
    <row r="38" spans="1:10" x14ac:dyDescent="0.2">
      <c r="A38" s="55" t="s">
        <v>98</v>
      </c>
      <c r="B38" s="239">
        <v>11</v>
      </c>
      <c r="C38" s="239">
        <v>0</v>
      </c>
      <c r="D38" s="239">
        <v>0</v>
      </c>
      <c r="E38" s="239">
        <v>8</v>
      </c>
      <c r="F38" s="239">
        <v>0</v>
      </c>
      <c r="G38" s="239">
        <v>2</v>
      </c>
      <c r="H38" s="234">
        <v>0</v>
      </c>
      <c r="I38" s="234">
        <v>1</v>
      </c>
      <c r="J38" s="212">
        <v>0</v>
      </c>
    </row>
    <row r="39" spans="1:10" ht="12.75" customHeight="1" x14ac:dyDescent="0.2">
      <c r="A39" s="55" t="s">
        <v>75</v>
      </c>
      <c r="B39" s="239">
        <v>1920</v>
      </c>
      <c r="C39" s="239">
        <v>4</v>
      </c>
      <c r="D39" s="239">
        <v>11</v>
      </c>
      <c r="E39" s="239">
        <v>1740</v>
      </c>
      <c r="F39" s="239">
        <v>8</v>
      </c>
      <c r="G39" s="239">
        <v>43</v>
      </c>
      <c r="H39" s="234">
        <v>7</v>
      </c>
      <c r="I39" s="234">
        <v>94</v>
      </c>
      <c r="J39" s="212">
        <v>13</v>
      </c>
    </row>
    <row r="40" spans="1:10" x14ac:dyDescent="0.2">
      <c r="A40" s="55" t="s">
        <v>99</v>
      </c>
      <c r="B40" s="239">
        <v>2788</v>
      </c>
      <c r="C40" s="239">
        <v>15</v>
      </c>
      <c r="D40" s="239">
        <v>21</v>
      </c>
      <c r="E40" s="239">
        <v>2423</v>
      </c>
      <c r="F40" s="239">
        <v>14</v>
      </c>
      <c r="G40" s="239">
        <v>53</v>
      </c>
      <c r="H40" s="234">
        <v>33</v>
      </c>
      <c r="I40" s="234">
        <v>211</v>
      </c>
      <c r="J40" s="212">
        <v>18</v>
      </c>
    </row>
    <row r="41" spans="1:10" x14ac:dyDescent="0.2">
      <c r="A41" s="55" t="s">
        <v>100</v>
      </c>
      <c r="B41" s="239">
        <v>1294</v>
      </c>
      <c r="C41" s="239">
        <v>3</v>
      </c>
      <c r="D41" s="239">
        <v>16</v>
      </c>
      <c r="E41" s="239">
        <v>1141</v>
      </c>
      <c r="F41" s="239">
        <v>11</v>
      </c>
      <c r="G41" s="239">
        <v>35</v>
      </c>
      <c r="H41" s="234">
        <v>7</v>
      </c>
      <c r="I41" s="234">
        <v>62</v>
      </c>
      <c r="J41" s="212">
        <v>19</v>
      </c>
    </row>
    <row r="42" spans="1:10" ht="14.25" customHeight="1" x14ac:dyDescent="0.2">
      <c r="A42" s="55" t="s">
        <v>193</v>
      </c>
      <c r="B42" s="239">
        <v>59</v>
      </c>
      <c r="C42" s="239">
        <v>0</v>
      </c>
      <c r="D42" s="239">
        <v>0</v>
      </c>
      <c r="E42" s="239">
        <v>50</v>
      </c>
      <c r="F42" s="239">
        <v>1</v>
      </c>
      <c r="G42" s="239">
        <v>2</v>
      </c>
      <c r="H42" s="234">
        <v>0</v>
      </c>
      <c r="I42" s="234">
        <v>3</v>
      </c>
      <c r="J42" s="212">
        <v>3</v>
      </c>
    </row>
    <row r="43" spans="1:10" x14ac:dyDescent="0.2">
      <c r="A43" s="55" t="s">
        <v>102</v>
      </c>
      <c r="B43" s="239">
        <v>493</v>
      </c>
      <c r="C43" s="239">
        <v>3</v>
      </c>
      <c r="D43" s="239">
        <v>1</v>
      </c>
      <c r="E43" s="239">
        <v>154</v>
      </c>
      <c r="F43" s="234">
        <v>14</v>
      </c>
      <c r="G43" s="234">
        <v>202</v>
      </c>
      <c r="H43" s="234">
        <v>0</v>
      </c>
      <c r="I43" s="234">
        <v>91</v>
      </c>
      <c r="J43" s="212">
        <v>28</v>
      </c>
    </row>
    <row r="44" spans="1:10" s="19" customFormat="1" x14ac:dyDescent="0.2">
      <c r="A44" s="26"/>
      <c r="B44" s="56"/>
      <c r="C44" s="56"/>
      <c r="D44" s="56"/>
      <c r="E44" s="56"/>
      <c r="F44" s="56"/>
      <c r="G44" s="56"/>
      <c r="H44" s="56"/>
      <c r="I44" s="56"/>
      <c r="J44" s="52"/>
    </row>
    <row r="45" spans="1:10" s="19" customFormat="1" x14ac:dyDescent="0.2">
      <c r="A45" s="385" t="s">
        <v>11</v>
      </c>
      <c r="B45" s="385"/>
      <c r="C45" s="385"/>
      <c r="D45" s="385"/>
      <c r="E45" s="385"/>
      <c r="F45" s="385"/>
      <c r="G45" s="385"/>
      <c r="H45" s="385"/>
      <c r="I45" s="385"/>
      <c r="J45" s="385"/>
    </row>
    <row r="46" spans="1:10" s="19" customFormat="1" ht="8.25" customHeight="1" x14ac:dyDescent="0.2">
      <c r="A46" s="38"/>
      <c r="B46" s="38"/>
      <c r="C46" s="38"/>
      <c r="D46" s="38"/>
      <c r="E46" s="38"/>
      <c r="F46" s="38"/>
      <c r="G46" s="38"/>
      <c r="H46" s="52"/>
      <c r="I46" s="52"/>
      <c r="J46" s="52"/>
    </row>
    <row r="47" spans="1:10" s="19" customFormat="1" x14ac:dyDescent="0.2">
      <c r="A47" s="45" t="s">
        <v>0</v>
      </c>
      <c r="B47" s="57">
        <f>SUM(C47:J47)</f>
        <v>100.00000000000001</v>
      </c>
      <c r="C47" s="57">
        <f t="shared" ref="C47:J47" si="3">+C11/$B11*100</f>
        <v>0.47672253258845443</v>
      </c>
      <c r="D47" s="57">
        <f t="shared" si="3"/>
        <v>0.62569832402234637</v>
      </c>
      <c r="E47" s="57">
        <f t="shared" si="3"/>
        <v>68.432029795158286</v>
      </c>
      <c r="F47" s="57">
        <f t="shared" si="3"/>
        <v>0.75232774674115455</v>
      </c>
      <c r="G47" s="57">
        <f t="shared" si="3"/>
        <v>16.752327746741155</v>
      </c>
      <c r="H47" s="57">
        <f t="shared" si="3"/>
        <v>0.63314711359404097</v>
      </c>
      <c r="I47" s="57">
        <f t="shared" si="3"/>
        <v>10.577281191806332</v>
      </c>
      <c r="J47" s="57">
        <f t="shared" si="3"/>
        <v>1.7504655493482308</v>
      </c>
    </row>
    <row r="48" spans="1:10" s="19" customFormat="1" ht="6.75" customHeight="1" x14ac:dyDescent="0.2">
      <c r="A48" s="53"/>
      <c r="B48" s="57"/>
      <c r="C48" s="57"/>
      <c r="D48" s="57"/>
      <c r="E48" s="57"/>
      <c r="F48" s="57"/>
      <c r="G48" s="57"/>
      <c r="H48" s="57"/>
      <c r="I48" s="57"/>
      <c r="J48" s="57"/>
    </row>
    <row r="49" spans="1:10" s="19" customFormat="1" x14ac:dyDescent="0.2">
      <c r="A49" s="54" t="s">
        <v>191</v>
      </c>
      <c r="B49" s="57">
        <f>SUM(C49:J49)</f>
        <v>100</v>
      </c>
      <c r="C49" s="57">
        <f t="shared" ref="C49:J49" si="4">+C13/$B13*100</f>
        <v>0.91961852861035431</v>
      </c>
      <c r="D49" s="57">
        <f t="shared" si="4"/>
        <v>3.405994550408719E-2</v>
      </c>
      <c r="E49" s="57">
        <f t="shared" si="4"/>
        <v>6.9822888283378752</v>
      </c>
      <c r="F49" s="57">
        <f t="shared" si="4"/>
        <v>1.1920980926430518</v>
      </c>
      <c r="G49" s="57">
        <f t="shared" si="4"/>
        <v>60.728882833787466</v>
      </c>
      <c r="H49" s="57">
        <f t="shared" si="4"/>
        <v>0.23841961852861035</v>
      </c>
      <c r="I49" s="57">
        <f t="shared" si="4"/>
        <v>25.71525885558583</v>
      </c>
      <c r="J49" s="57">
        <f t="shared" si="4"/>
        <v>4.1893732970027253</v>
      </c>
    </row>
    <row r="50" spans="1:10" s="19" customFormat="1" ht="4.5" customHeight="1" x14ac:dyDescent="0.2">
      <c r="A50" s="55"/>
      <c r="B50" s="57"/>
      <c r="C50" s="57"/>
      <c r="D50" s="57"/>
      <c r="E50" s="57"/>
      <c r="F50" s="57"/>
      <c r="G50" s="57"/>
      <c r="H50" s="57"/>
      <c r="I50" s="57"/>
      <c r="J50" s="57"/>
    </row>
    <row r="51" spans="1:10" x14ac:dyDescent="0.2">
      <c r="A51" s="55" t="s">
        <v>57</v>
      </c>
      <c r="B51" s="58">
        <f t="shared" ref="B51:B65" si="5">SUM(C51:J51)</f>
        <v>100</v>
      </c>
      <c r="C51" s="58">
        <f t="shared" ref="C51:J60" si="6">+C15/$B15*100</f>
        <v>0</v>
      </c>
      <c r="D51" s="58">
        <f t="shared" si="6"/>
        <v>0</v>
      </c>
      <c r="E51" s="58">
        <f t="shared" si="6"/>
        <v>82.258064516129039</v>
      </c>
      <c r="F51" s="58">
        <f t="shared" si="6"/>
        <v>0</v>
      </c>
      <c r="G51" s="58">
        <f t="shared" si="6"/>
        <v>1.6129032258064515</v>
      </c>
      <c r="H51" s="58">
        <f t="shared" si="6"/>
        <v>0</v>
      </c>
      <c r="I51" s="58">
        <f t="shared" si="6"/>
        <v>16.129032258064516</v>
      </c>
      <c r="J51" s="58">
        <f t="shared" si="6"/>
        <v>0</v>
      </c>
    </row>
    <row r="52" spans="1:10" x14ac:dyDescent="0.2">
      <c r="A52" s="55" t="s">
        <v>58</v>
      </c>
      <c r="B52" s="58">
        <f t="shared" si="5"/>
        <v>100.00000000000001</v>
      </c>
      <c r="C52" s="58">
        <f t="shared" si="6"/>
        <v>0</v>
      </c>
      <c r="D52" s="58">
        <f t="shared" si="6"/>
        <v>0</v>
      </c>
      <c r="E52" s="58">
        <f t="shared" si="6"/>
        <v>76.363636363636374</v>
      </c>
      <c r="F52" s="58">
        <f t="shared" si="6"/>
        <v>0</v>
      </c>
      <c r="G52" s="58">
        <f t="shared" si="6"/>
        <v>0</v>
      </c>
      <c r="H52" s="58">
        <f t="shared" si="6"/>
        <v>0</v>
      </c>
      <c r="I52" s="58">
        <f t="shared" si="6"/>
        <v>23.636363636363637</v>
      </c>
      <c r="J52" s="58">
        <f t="shared" si="6"/>
        <v>0</v>
      </c>
    </row>
    <row r="53" spans="1:10" x14ac:dyDescent="0.2">
      <c r="A53" s="55" t="s">
        <v>59</v>
      </c>
      <c r="B53" s="58">
        <f t="shared" si="5"/>
        <v>100</v>
      </c>
      <c r="C53" s="58">
        <f t="shared" si="6"/>
        <v>0</v>
      </c>
      <c r="D53" s="58">
        <f t="shared" si="6"/>
        <v>0</v>
      </c>
      <c r="E53" s="58">
        <f t="shared" si="6"/>
        <v>80.357142857142861</v>
      </c>
      <c r="F53" s="58">
        <f t="shared" si="6"/>
        <v>0</v>
      </c>
      <c r="G53" s="58">
        <f t="shared" si="6"/>
        <v>0</v>
      </c>
      <c r="H53" s="58">
        <f t="shared" si="6"/>
        <v>0</v>
      </c>
      <c r="I53" s="58">
        <f t="shared" si="6"/>
        <v>19.642857142857142</v>
      </c>
      <c r="J53" s="58">
        <f t="shared" si="6"/>
        <v>0</v>
      </c>
    </row>
    <row r="54" spans="1:10" x14ac:dyDescent="0.2">
      <c r="A54" s="55" t="s">
        <v>60</v>
      </c>
      <c r="B54" s="58">
        <f t="shared" si="5"/>
        <v>100</v>
      </c>
      <c r="C54" s="58">
        <f t="shared" si="6"/>
        <v>0</v>
      </c>
      <c r="D54" s="58">
        <f t="shared" si="6"/>
        <v>0</v>
      </c>
      <c r="E54" s="58">
        <f t="shared" si="6"/>
        <v>80</v>
      </c>
      <c r="F54" s="58">
        <f t="shared" si="6"/>
        <v>0</v>
      </c>
      <c r="G54" s="58">
        <f t="shared" si="6"/>
        <v>1.6666666666666667</v>
      </c>
      <c r="H54" s="58">
        <f t="shared" si="6"/>
        <v>0</v>
      </c>
      <c r="I54" s="58">
        <f t="shared" si="6"/>
        <v>18.333333333333332</v>
      </c>
      <c r="J54" s="58">
        <f t="shared" si="6"/>
        <v>0</v>
      </c>
    </row>
    <row r="55" spans="1:10" x14ac:dyDescent="0.2">
      <c r="A55" s="55" t="s">
        <v>64</v>
      </c>
      <c r="B55" s="58">
        <f t="shared" si="5"/>
        <v>100</v>
      </c>
      <c r="C55" s="58">
        <f t="shared" si="6"/>
        <v>0</v>
      </c>
      <c r="D55" s="58">
        <f t="shared" si="6"/>
        <v>0</v>
      </c>
      <c r="E55" s="58">
        <f t="shared" si="6"/>
        <v>2.4390243902439024</v>
      </c>
      <c r="F55" s="58">
        <f t="shared" si="6"/>
        <v>0</v>
      </c>
      <c r="G55" s="58">
        <f t="shared" si="6"/>
        <v>15.853658536585366</v>
      </c>
      <c r="H55" s="58">
        <f t="shared" si="6"/>
        <v>0</v>
      </c>
      <c r="I55" s="58">
        <f t="shared" si="6"/>
        <v>79.878048780487802</v>
      </c>
      <c r="J55" s="58">
        <f t="shared" si="6"/>
        <v>1.8292682926829267</v>
      </c>
    </row>
    <row r="56" spans="1:10" x14ac:dyDescent="0.2">
      <c r="A56" s="55" t="s">
        <v>66</v>
      </c>
      <c r="B56" s="58">
        <f t="shared" si="5"/>
        <v>100.00000000000001</v>
      </c>
      <c r="C56" s="58">
        <f t="shared" si="6"/>
        <v>0.21367521367521369</v>
      </c>
      <c r="D56" s="58">
        <f t="shared" si="6"/>
        <v>0</v>
      </c>
      <c r="E56" s="58">
        <f t="shared" si="6"/>
        <v>0</v>
      </c>
      <c r="F56" s="58">
        <f t="shared" si="6"/>
        <v>1.2820512820512819</v>
      </c>
      <c r="G56" s="58">
        <f t="shared" si="6"/>
        <v>73.931623931623932</v>
      </c>
      <c r="H56" s="58">
        <f t="shared" si="6"/>
        <v>0.42735042735042739</v>
      </c>
      <c r="I56" s="58">
        <f t="shared" si="6"/>
        <v>23.29059829059829</v>
      </c>
      <c r="J56" s="58">
        <f t="shared" si="6"/>
        <v>0.85470085470085477</v>
      </c>
    </row>
    <row r="57" spans="1:10" x14ac:dyDescent="0.2">
      <c r="A57" s="55" t="s">
        <v>67</v>
      </c>
      <c r="B57" s="58">
        <f t="shared" si="5"/>
        <v>100.00000000000001</v>
      </c>
      <c r="C57" s="58">
        <f t="shared" si="6"/>
        <v>0.65359477124183007</v>
      </c>
      <c r="D57" s="58">
        <f t="shared" si="6"/>
        <v>0</v>
      </c>
      <c r="E57" s="58">
        <f t="shared" si="6"/>
        <v>0.32679738562091504</v>
      </c>
      <c r="F57" s="58">
        <f t="shared" si="6"/>
        <v>0.65359477124183007</v>
      </c>
      <c r="G57" s="58">
        <f t="shared" si="6"/>
        <v>70.261437908496731</v>
      </c>
      <c r="H57" s="58">
        <f t="shared" si="6"/>
        <v>0.32679738562091504</v>
      </c>
      <c r="I57" s="58">
        <f t="shared" si="6"/>
        <v>26.143790849673206</v>
      </c>
      <c r="J57" s="58">
        <f t="shared" si="6"/>
        <v>1.6339869281045754</v>
      </c>
    </row>
    <row r="58" spans="1:10" s="19" customFormat="1" x14ac:dyDescent="0.2">
      <c r="A58" s="55" t="s">
        <v>65</v>
      </c>
      <c r="B58" s="58">
        <f t="shared" si="5"/>
        <v>100</v>
      </c>
      <c r="C58" s="58">
        <f t="shared" si="6"/>
        <v>5.9233449477351918</v>
      </c>
      <c r="D58" s="58">
        <f t="shared" si="6"/>
        <v>0</v>
      </c>
      <c r="E58" s="58">
        <f t="shared" si="6"/>
        <v>0.34843205574912894</v>
      </c>
      <c r="F58" s="58">
        <f t="shared" si="6"/>
        <v>0.34843205574912894</v>
      </c>
      <c r="G58" s="58">
        <f t="shared" si="6"/>
        <v>23.693379790940767</v>
      </c>
      <c r="H58" s="58">
        <f t="shared" si="6"/>
        <v>0.34843205574912894</v>
      </c>
      <c r="I58" s="58">
        <f t="shared" si="6"/>
        <v>43.20557491289199</v>
      </c>
      <c r="J58" s="58">
        <f t="shared" si="6"/>
        <v>26.132404181184672</v>
      </c>
    </row>
    <row r="59" spans="1:10" s="19" customFormat="1" x14ac:dyDescent="0.2">
      <c r="A59" s="55" t="s">
        <v>93</v>
      </c>
      <c r="B59" s="58">
        <f t="shared" si="5"/>
        <v>100.00000000000001</v>
      </c>
      <c r="C59" s="58">
        <f t="shared" si="6"/>
        <v>0.76726342710997442</v>
      </c>
      <c r="D59" s="58">
        <f t="shared" si="6"/>
        <v>0</v>
      </c>
      <c r="E59" s="58">
        <f t="shared" si="6"/>
        <v>0.25575447570332482</v>
      </c>
      <c r="F59" s="58">
        <f t="shared" si="6"/>
        <v>0.76726342710997442</v>
      </c>
      <c r="G59" s="58">
        <f t="shared" si="6"/>
        <v>67.007672634271103</v>
      </c>
      <c r="H59" s="58">
        <f t="shared" si="6"/>
        <v>0</v>
      </c>
      <c r="I59" s="58">
        <f t="shared" si="6"/>
        <v>29.411764705882355</v>
      </c>
      <c r="J59" s="58">
        <f t="shared" si="6"/>
        <v>1.7902813299232736</v>
      </c>
    </row>
    <row r="60" spans="1:10" s="19" customFormat="1" x14ac:dyDescent="0.2">
      <c r="A60" s="55" t="s">
        <v>78</v>
      </c>
      <c r="B60" s="58">
        <f t="shared" si="5"/>
        <v>100</v>
      </c>
      <c r="C60" s="58">
        <f t="shared" si="6"/>
        <v>0.83682008368200833</v>
      </c>
      <c r="D60" s="58">
        <f t="shared" si="6"/>
        <v>0</v>
      </c>
      <c r="E60" s="58">
        <f t="shared" si="6"/>
        <v>0</v>
      </c>
      <c r="F60" s="58">
        <f t="shared" si="6"/>
        <v>3.3472803347280333</v>
      </c>
      <c r="G60" s="58">
        <f t="shared" si="6"/>
        <v>81.171548117154813</v>
      </c>
      <c r="H60" s="58">
        <f t="shared" si="6"/>
        <v>0</v>
      </c>
      <c r="I60" s="58">
        <f t="shared" si="6"/>
        <v>13.807531380753138</v>
      </c>
      <c r="J60" s="58">
        <f t="shared" si="6"/>
        <v>0.83682008368200833</v>
      </c>
    </row>
    <row r="61" spans="1:10" s="19" customFormat="1" x14ac:dyDescent="0.2">
      <c r="A61" s="55" t="s">
        <v>69</v>
      </c>
      <c r="B61" s="58">
        <f t="shared" si="5"/>
        <v>100</v>
      </c>
      <c r="C61" s="58">
        <f>+C25/B25*100</f>
        <v>0</v>
      </c>
      <c r="D61" s="58">
        <f>+D25/B25*100</f>
        <v>0</v>
      </c>
      <c r="E61" s="58">
        <f>+E25/B25*100</f>
        <v>0</v>
      </c>
      <c r="F61" s="58">
        <f>+F25/B25*100</f>
        <v>2.3809523809523809</v>
      </c>
      <c r="G61" s="58">
        <f>+G25/B25*100</f>
        <v>86.054421768707485</v>
      </c>
      <c r="H61" s="58">
        <f>+H25/B25*100</f>
        <v>0.3401360544217687</v>
      </c>
      <c r="I61" s="58">
        <f>+I25/B25*100</f>
        <v>10.544217687074831</v>
      </c>
      <c r="J61" s="58">
        <f>+J25/B25*100</f>
        <v>0.68027210884353739</v>
      </c>
    </row>
    <row r="62" spans="1:10" s="19" customFormat="1" x14ac:dyDescent="0.2">
      <c r="A62" s="55" t="s">
        <v>68</v>
      </c>
      <c r="B62" s="58">
        <f t="shared" si="5"/>
        <v>99.999999999999986</v>
      </c>
      <c r="C62" s="58">
        <f t="shared" ref="C62:C65" si="7">+C26/B26*100</f>
        <v>0.26881720430107531</v>
      </c>
      <c r="D62" s="58">
        <f t="shared" ref="D62:D65" si="8">+D26/B26*100</f>
        <v>0.26881720430107531</v>
      </c>
      <c r="E62" s="58">
        <f t="shared" ref="E62:E65" si="9">+E26/B26*100</f>
        <v>1.3440860215053763</v>
      </c>
      <c r="F62" s="58">
        <f t="shared" ref="F62:F65" si="10">+F26/B26*100</f>
        <v>0.80645161290322576</v>
      </c>
      <c r="G62" s="58">
        <f t="shared" ref="G62:G65" si="11">+G26/B26*100</f>
        <v>80.913978494623649</v>
      </c>
      <c r="H62" s="58">
        <f t="shared" ref="H62:H65" si="12">+H26/B26*100</f>
        <v>0.53763440860215062</v>
      </c>
      <c r="I62" s="58">
        <f t="shared" ref="I62:I65" si="13">+I26/B26*100</f>
        <v>14.78494623655914</v>
      </c>
      <c r="J62" s="58">
        <f t="shared" ref="J62:J65" si="14">+J26/B26*100</f>
        <v>1.0752688172043012</v>
      </c>
    </row>
    <row r="63" spans="1:10" s="19" customFormat="1" x14ac:dyDescent="0.2">
      <c r="A63" s="55" t="s">
        <v>393</v>
      </c>
      <c r="B63" s="58">
        <f t="shared" si="5"/>
        <v>100</v>
      </c>
      <c r="C63" s="58">
        <f t="shared" si="7"/>
        <v>0</v>
      </c>
      <c r="D63" s="58">
        <f t="shared" si="8"/>
        <v>0</v>
      </c>
      <c r="E63" s="58">
        <f t="shared" si="9"/>
        <v>0</v>
      </c>
      <c r="F63" s="58">
        <f t="shared" si="10"/>
        <v>0</v>
      </c>
      <c r="G63" s="58">
        <f t="shared" si="11"/>
        <v>100</v>
      </c>
      <c r="H63" s="58">
        <f t="shared" si="12"/>
        <v>0</v>
      </c>
      <c r="I63" s="58">
        <f t="shared" si="13"/>
        <v>0</v>
      </c>
      <c r="J63" s="58">
        <f t="shared" si="14"/>
        <v>0</v>
      </c>
    </row>
    <row r="64" spans="1:10" s="19" customFormat="1" x14ac:dyDescent="0.2">
      <c r="A64" s="55" t="s">
        <v>338</v>
      </c>
      <c r="B64" s="58">
        <f t="shared" si="5"/>
        <v>100.00000000000001</v>
      </c>
      <c r="C64" s="58">
        <f t="shared" si="7"/>
        <v>0</v>
      </c>
      <c r="D64" s="58">
        <f t="shared" si="8"/>
        <v>0</v>
      </c>
      <c r="E64" s="58">
        <f t="shared" si="9"/>
        <v>9.0909090909090917</v>
      </c>
      <c r="F64" s="58">
        <f t="shared" si="10"/>
        <v>36.363636363636367</v>
      </c>
      <c r="G64" s="58">
        <f t="shared" si="11"/>
        <v>36.363636363636367</v>
      </c>
      <c r="H64" s="58">
        <f t="shared" si="12"/>
        <v>0</v>
      </c>
      <c r="I64" s="58">
        <f t="shared" si="13"/>
        <v>0</v>
      </c>
      <c r="J64" s="58">
        <f t="shared" si="14"/>
        <v>18.181818181818183</v>
      </c>
    </row>
    <row r="65" spans="1:10" s="19" customFormat="1" x14ac:dyDescent="0.2">
      <c r="A65" s="55" t="s">
        <v>95</v>
      </c>
      <c r="B65" s="58">
        <f t="shared" si="5"/>
        <v>100</v>
      </c>
      <c r="C65" s="58">
        <f t="shared" si="7"/>
        <v>0.59171597633136097</v>
      </c>
      <c r="D65" s="58">
        <f t="shared" si="8"/>
        <v>0</v>
      </c>
      <c r="E65" s="58">
        <f t="shared" si="9"/>
        <v>3.5502958579881656</v>
      </c>
      <c r="F65" s="58">
        <f t="shared" si="10"/>
        <v>0.59171597633136097</v>
      </c>
      <c r="G65" s="58">
        <f t="shared" si="11"/>
        <v>65.088757396449708</v>
      </c>
      <c r="H65" s="58">
        <f t="shared" si="12"/>
        <v>0</v>
      </c>
      <c r="I65" s="58">
        <f t="shared" si="13"/>
        <v>18.934911242603551</v>
      </c>
      <c r="J65" s="58">
        <f t="shared" si="14"/>
        <v>11.242603550295858</v>
      </c>
    </row>
    <row r="66" spans="1:10" s="19" customFormat="1" x14ac:dyDescent="0.2">
      <c r="A66" s="55"/>
      <c r="B66" s="57"/>
      <c r="C66" s="57"/>
      <c r="D66" s="57"/>
      <c r="E66" s="57"/>
      <c r="F66" s="57"/>
      <c r="G66" s="57"/>
      <c r="H66" s="57"/>
      <c r="I66" s="57"/>
      <c r="J66" s="57"/>
    </row>
    <row r="67" spans="1:10" s="19" customFormat="1" x14ac:dyDescent="0.2">
      <c r="A67" s="54" t="s">
        <v>192</v>
      </c>
      <c r="B67" s="57">
        <f>SUM(C67:J67)</f>
        <v>100</v>
      </c>
      <c r="C67" s="57">
        <f t="shared" ref="C67:J67" si="15">+C31/$B31*100</f>
        <v>0.35275050052435886</v>
      </c>
      <c r="D67" s="57">
        <f t="shared" si="15"/>
        <v>0.79130517685194013</v>
      </c>
      <c r="E67" s="57">
        <f t="shared" si="15"/>
        <v>85.632567451615984</v>
      </c>
      <c r="F67" s="57">
        <f t="shared" si="15"/>
        <v>0.62923062255696449</v>
      </c>
      <c r="G67" s="57">
        <f t="shared" si="15"/>
        <v>4.4427495471446274</v>
      </c>
      <c r="H67" s="57">
        <f t="shared" si="15"/>
        <v>0.74363619029459438</v>
      </c>
      <c r="I67" s="57">
        <f t="shared" si="15"/>
        <v>6.3399752121269897</v>
      </c>
      <c r="J67" s="57">
        <f t="shared" si="15"/>
        <v>1.0677852988845458</v>
      </c>
    </row>
    <row r="68" spans="1:10" s="19" customFormat="1" x14ac:dyDescent="0.2">
      <c r="A68" s="55"/>
      <c r="B68" s="57"/>
      <c r="C68" s="57"/>
      <c r="D68" s="57"/>
      <c r="E68" s="57"/>
      <c r="F68" s="57"/>
      <c r="G68" s="57"/>
      <c r="H68" s="57"/>
      <c r="I68" s="57"/>
      <c r="J68" s="57"/>
    </row>
    <row r="69" spans="1:10" s="19" customFormat="1" x14ac:dyDescent="0.2">
      <c r="A69" s="55" t="s">
        <v>72</v>
      </c>
      <c r="B69" s="58">
        <f>SUM(C69:J69)</f>
        <v>100</v>
      </c>
      <c r="C69" s="58">
        <f t="shared" ref="C69:J79" si="16">+C33/$B33*100</f>
        <v>0</v>
      </c>
      <c r="D69" s="58">
        <f t="shared" si="16"/>
        <v>0.39113428943937423</v>
      </c>
      <c r="E69" s="58">
        <f t="shared" si="16"/>
        <v>80.573663624511084</v>
      </c>
      <c r="F69" s="58">
        <f t="shared" si="16"/>
        <v>0.5215123859191656</v>
      </c>
      <c r="G69" s="58">
        <f t="shared" si="16"/>
        <v>6.7796610169491522</v>
      </c>
      <c r="H69" s="58">
        <f t="shared" si="16"/>
        <v>0.65189048239895697</v>
      </c>
      <c r="I69" s="58">
        <f t="shared" si="16"/>
        <v>8.4745762711864394</v>
      </c>
      <c r="J69" s="58">
        <f t="shared" si="16"/>
        <v>2.6075619295958279</v>
      </c>
    </row>
    <row r="70" spans="1:10" s="19" customFormat="1" x14ac:dyDescent="0.2">
      <c r="A70" s="55" t="s">
        <v>73</v>
      </c>
      <c r="B70" s="58">
        <f t="shared" ref="B70:B79" si="17">SUM(C70:J70)</f>
        <v>99.999999999999986</v>
      </c>
      <c r="C70" s="58">
        <f t="shared" si="16"/>
        <v>1.0380622837370241</v>
      </c>
      <c r="D70" s="58">
        <f t="shared" si="16"/>
        <v>0.69204152249134954</v>
      </c>
      <c r="E70" s="58">
        <f t="shared" si="16"/>
        <v>93.771626297577853</v>
      </c>
      <c r="F70" s="58">
        <f t="shared" si="16"/>
        <v>0.69204152249134954</v>
      </c>
      <c r="G70" s="58">
        <f t="shared" si="16"/>
        <v>1.0380622837370241</v>
      </c>
      <c r="H70" s="58">
        <f t="shared" si="16"/>
        <v>0.34602076124567477</v>
      </c>
      <c r="I70" s="58">
        <f t="shared" si="16"/>
        <v>2.0761245674740483</v>
      </c>
      <c r="J70" s="58">
        <f t="shared" si="16"/>
        <v>0.34602076124567477</v>
      </c>
    </row>
    <row r="71" spans="1:10" s="19" customFormat="1" x14ac:dyDescent="0.2">
      <c r="A71" s="55" t="s">
        <v>74</v>
      </c>
      <c r="B71" s="58">
        <f t="shared" si="17"/>
        <v>100</v>
      </c>
      <c r="C71" s="58">
        <f t="shared" si="16"/>
        <v>0.39370078740157477</v>
      </c>
      <c r="D71" s="58">
        <f t="shared" si="16"/>
        <v>0.39370078740157477</v>
      </c>
      <c r="E71" s="58">
        <f t="shared" si="16"/>
        <v>88.188976377952756</v>
      </c>
      <c r="F71" s="58">
        <f t="shared" si="16"/>
        <v>0.39370078740157477</v>
      </c>
      <c r="G71" s="58">
        <f t="shared" si="16"/>
        <v>2.7559055118110236</v>
      </c>
      <c r="H71" s="58">
        <f t="shared" si="16"/>
        <v>0.78740157480314954</v>
      </c>
      <c r="I71" s="58">
        <f t="shared" si="16"/>
        <v>5.5118110236220472</v>
      </c>
      <c r="J71" s="58">
        <f t="shared" si="16"/>
        <v>1.5748031496062991</v>
      </c>
    </row>
    <row r="72" spans="1:10" s="19" customFormat="1" x14ac:dyDescent="0.2">
      <c r="A72" s="55" t="s">
        <v>96</v>
      </c>
      <c r="B72" s="58">
        <f t="shared" si="17"/>
        <v>100</v>
      </c>
      <c r="C72" s="58">
        <f t="shared" si="16"/>
        <v>0.25231286795626579</v>
      </c>
      <c r="D72" s="58">
        <f t="shared" si="16"/>
        <v>1.0092514718250631</v>
      </c>
      <c r="E72" s="58">
        <f t="shared" si="16"/>
        <v>90.454163162321279</v>
      </c>
      <c r="F72" s="58">
        <f t="shared" si="16"/>
        <v>0.37846930193439865</v>
      </c>
      <c r="G72" s="58">
        <f t="shared" si="16"/>
        <v>2.5231286795626575</v>
      </c>
      <c r="H72" s="58">
        <f t="shared" si="16"/>
        <v>0.96719932716568557</v>
      </c>
      <c r="I72" s="58">
        <f t="shared" si="16"/>
        <v>4.2472666105971406</v>
      </c>
      <c r="J72" s="58">
        <f t="shared" si="16"/>
        <v>0.16820857863751051</v>
      </c>
    </row>
    <row r="73" spans="1:10" s="19" customFormat="1" x14ac:dyDescent="0.2">
      <c r="A73" s="55" t="s">
        <v>97</v>
      </c>
      <c r="B73" s="58">
        <f t="shared" si="17"/>
        <v>100</v>
      </c>
      <c r="C73" s="58">
        <f t="shared" si="16"/>
        <v>0.84745762711864403</v>
      </c>
      <c r="D73" s="58">
        <f t="shared" si="16"/>
        <v>1.6949152542372881</v>
      </c>
      <c r="E73" s="58">
        <f t="shared" si="16"/>
        <v>85.593220338983059</v>
      </c>
      <c r="F73" s="58">
        <f t="shared" si="16"/>
        <v>0.84745762711864403</v>
      </c>
      <c r="G73" s="58">
        <f t="shared" si="16"/>
        <v>2.9661016949152543</v>
      </c>
      <c r="H73" s="58">
        <f t="shared" si="16"/>
        <v>0</v>
      </c>
      <c r="I73" s="58">
        <f t="shared" si="16"/>
        <v>7.2033898305084749</v>
      </c>
      <c r="J73" s="58">
        <f t="shared" si="16"/>
        <v>0.84745762711864403</v>
      </c>
    </row>
    <row r="74" spans="1:10" s="19" customFormat="1" x14ac:dyDescent="0.2">
      <c r="A74" s="55" t="s">
        <v>98</v>
      </c>
      <c r="B74" s="58">
        <f t="shared" si="17"/>
        <v>100.00000000000001</v>
      </c>
      <c r="C74" s="58">
        <f t="shared" si="16"/>
        <v>0</v>
      </c>
      <c r="D74" s="58">
        <f t="shared" si="16"/>
        <v>0</v>
      </c>
      <c r="E74" s="58">
        <f t="shared" si="16"/>
        <v>72.727272727272734</v>
      </c>
      <c r="F74" s="58">
        <f t="shared" si="16"/>
        <v>0</v>
      </c>
      <c r="G74" s="58">
        <f t="shared" si="16"/>
        <v>18.181818181818183</v>
      </c>
      <c r="H74" s="58">
        <f t="shared" si="16"/>
        <v>0</v>
      </c>
      <c r="I74" s="58">
        <f t="shared" si="16"/>
        <v>9.0909090909090917</v>
      </c>
      <c r="J74" s="58">
        <f t="shared" si="16"/>
        <v>0</v>
      </c>
    </row>
    <row r="75" spans="1:10" s="19" customFormat="1" x14ac:dyDescent="0.2">
      <c r="A75" s="55" t="s">
        <v>75</v>
      </c>
      <c r="B75" s="58">
        <f t="shared" si="17"/>
        <v>99.999999999999986</v>
      </c>
      <c r="C75" s="58">
        <f t="shared" si="16"/>
        <v>0.20833333333333334</v>
      </c>
      <c r="D75" s="58">
        <f t="shared" si="16"/>
        <v>0.57291666666666663</v>
      </c>
      <c r="E75" s="58">
        <f t="shared" si="16"/>
        <v>90.625</v>
      </c>
      <c r="F75" s="58">
        <f t="shared" si="16"/>
        <v>0.41666666666666669</v>
      </c>
      <c r="G75" s="58">
        <f t="shared" si="16"/>
        <v>2.2395833333333335</v>
      </c>
      <c r="H75" s="58">
        <f t="shared" si="16"/>
        <v>0.36458333333333331</v>
      </c>
      <c r="I75" s="58">
        <f t="shared" si="16"/>
        <v>4.895833333333333</v>
      </c>
      <c r="J75" s="58">
        <f t="shared" si="16"/>
        <v>0.67708333333333337</v>
      </c>
    </row>
    <row r="76" spans="1:10" s="19" customFormat="1" x14ac:dyDescent="0.2">
      <c r="A76" s="55" t="s">
        <v>99</v>
      </c>
      <c r="B76" s="58">
        <f t="shared" si="17"/>
        <v>100</v>
      </c>
      <c r="C76" s="58">
        <f t="shared" si="16"/>
        <v>0.53802008608321383</v>
      </c>
      <c r="D76" s="58">
        <f t="shared" si="16"/>
        <v>0.75322812051649923</v>
      </c>
      <c r="E76" s="58">
        <f t="shared" si="16"/>
        <v>86.908177905308463</v>
      </c>
      <c r="F76" s="58">
        <f t="shared" si="16"/>
        <v>0.50215208034433279</v>
      </c>
      <c r="G76" s="58">
        <f t="shared" si="16"/>
        <v>1.9010043041606886</v>
      </c>
      <c r="H76" s="58">
        <f t="shared" si="16"/>
        <v>1.1836441893830703</v>
      </c>
      <c r="I76" s="58">
        <f t="shared" si="16"/>
        <v>7.5681492109038739</v>
      </c>
      <c r="J76" s="58">
        <f t="shared" si="16"/>
        <v>0.64562410329985653</v>
      </c>
    </row>
    <row r="77" spans="1:10" s="19" customFormat="1" x14ac:dyDescent="0.2">
      <c r="A77" s="55" t="s">
        <v>100</v>
      </c>
      <c r="B77" s="58">
        <f t="shared" si="17"/>
        <v>99.999999999999986</v>
      </c>
      <c r="C77" s="58">
        <f t="shared" si="16"/>
        <v>0.23183925811437403</v>
      </c>
      <c r="D77" s="58">
        <f t="shared" si="16"/>
        <v>1.2364760432766615</v>
      </c>
      <c r="E77" s="58">
        <f t="shared" si="16"/>
        <v>88.176197836166921</v>
      </c>
      <c r="F77" s="58">
        <f t="shared" si="16"/>
        <v>0.85007727975270475</v>
      </c>
      <c r="G77" s="58">
        <f t="shared" si="16"/>
        <v>2.7047913446676968</v>
      </c>
      <c r="H77" s="58">
        <f t="shared" si="16"/>
        <v>0.54095826893353938</v>
      </c>
      <c r="I77" s="58">
        <f t="shared" si="16"/>
        <v>4.7913446676970635</v>
      </c>
      <c r="J77" s="58">
        <f t="shared" si="16"/>
        <v>1.4683153013910355</v>
      </c>
    </row>
    <row r="78" spans="1:10" s="19" customFormat="1" ht="13.5" customHeight="1" x14ac:dyDescent="0.2">
      <c r="A78" s="55" t="s">
        <v>193</v>
      </c>
      <c r="B78" s="58">
        <f t="shared" si="17"/>
        <v>99.999999999999986</v>
      </c>
      <c r="C78" s="40">
        <f t="shared" si="16"/>
        <v>0</v>
      </c>
      <c r="D78" s="40">
        <f t="shared" si="16"/>
        <v>0</v>
      </c>
      <c r="E78" s="40">
        <f t="shared" si="16"/>
        <v>84.745762711864401</v>
      </c>
      <c r="F78" s="40">
        <f t="shared" si="16"/>
        <v>1.6949152542372881</v>
      </c>
      <c r="G78" s="40">
        <f t="shared" si="16"/>
        <v>3.3898305084745761</v>
      </c>
      <c r="H78" s="40">
        <f t="shared" si="16"/>
        <v>0</v>
      </c>
      <c r="I78" s="40">
        <f t="shared" si="16"/>
        <v>5.0847457627118651</v>
      </c>
      <c r="J78" s="40">
        <f t="shared" si="16"/>
        <v>5.0847457627118651</v>
      </c>
    </row>
    <row r="79" spans="1:10" s="19" customFormat="1" ht="13.5" thickBot="1" x14ac:dyDescent="0.25">
      <c r="A79" s="59" t="s">
        <v>102</v>
      </c>
      <c r="B79" s="43">
        <f t="shared" si="17"/>
        <v>100.00000000000001</v>
      </c>
      <c r="C79" s="43">
        <f t="shared" si="16"/>
        <v>0.6085192697768762</v>
      </c>
      <c r="D79" s="43">
        <f t="shared" si="16"/>
        <v>0.20283975659229209</v>
      </c>
      <c r="E79" s="43">
        <f t="shared" si="16"/>
        <v>31.237322515212984</v>
      </c>
      <c r="F79" s="43">
        <f t="shared" si="16"/>
        <v>2.8397565922920891</v>
      </c>
      <c r="G79" s="43">
        <f t="shared" si="16"/>
        <v>40.973630831643007</v>
      </c>
      <c r="H79" s="43">
        <f t="shared" si="16"/>
        <v>0</v>
      </c>
      <c r="I79" s="43">
        <f t="shared" si="16"/>
        <v>18.458417849898581</v>
      </c>
      <c r="J79" s="43">
        <f t="shared" si="16"/>
        <v>5.6795131845841782</v>
      </c>
    </row>
    <row r="80" spans="1:10" x14ac:dyDescent="0.2">
      <c r="A80" s="364" t="s">
        <v>234</v>
      </c>
      <c r="B80" s="364"/>
      <c r="C80" s="364"/>
      <c r="D80" s="364"/>
      <c r="E80" s="364"/>
      <c r="F80" s="364"/>
      <c r="G80" s="364"/>
      <c r="H80" s="364"/>
      <c r="I80" s="364"/>
      <c r="J80" s="364"/>
    </row>
  </sheetData>
  <mergeCells count="13">
    <mergeCell ref="A80:J80"/>
    <mergeCell ref="A1:J1"/>
    <mergeCell ref="A45:J45"/>
    <mergeCell ref="A7:A8"/>
    <mergeCell ref="A2:J2"/>
    <mergeCell ref="A3:J3"/>
    <mergeCell ref="A4:J4"/>
    <mergeCell ref="A5:J5"/>
    <mergeCell ref="J7:J8"/>
    <mergeCell ref="A6:G6"/>
    <mergeCell ref="B7:B8"/>
    <mergeCell ref="C7:C8"/>
    <mergeCell ref="A9:J9"/>
  </mergeCells>
  <hyperlinks>
    <hyperlink ref="M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opLeftCell="A4" zoomScaleNormal="100" workbookViewId="0">
      <selection sqref="A1:H1"/>
    </sheetView>
  </sheetViews>
  <sheetFormatPr baseColWidth="10" defaultRowHeight="12.75" x14ac:dyDescent="0.2"/>
  <cols>
    <col min="1" max="1" width="8.42578125" style="191" customWidth="1"/>
    <col min="2" max="2" width="8.5703125" style="179" customWidth="1"/>
    <col min="3" max="3" width="10.7109375" style="179" bestFit="1" customWidth="1"/>
    <col min="4" max="4" width="10.85546875" style="179" bestFit="1" customWidth="1"/>
    <col min="5" max="5" width="10" style="179" bestFit="1" customWidth="1"/>
    <col min="6" max="6" width="12.85546875" style="179" bestFit="1" customWidth="1"/>
    <col min="7" max="7" width="10.42578125" style="179" bestFit="1" customWidth="1"/>
    <col min="8" max="8" width="7.85546875" style="179" bestFit="1" customWidth="1"/>
    <col min="9" max="256" width="11.42578125" style="179"/>
    <col min="257" max="257" width="8.42578125" style="179" customWidth="1"/>
    <col min="258" max="258" width="10" style="179" customWidth="1"/>
    <col min="259" max="259" width="11" style="179" customWidth="1"/>
    <col min="260" max="260" width="10.85546875" style="179" bestFit="1" customWidth="1"/>
    <col min="261" max="261" width="11.85546875" style="179" customWidth="1"/>
    <col min="262" max="262" width="12.85546875" style="179" bestFit="1" customWidth="1"/>
    <col min="263" max="264" width="10" style="179" customWidth="1"/>
    <col min="265" max="512" width="11.42578125" style="179"/>
    <col min="513" max="513" width="8.42578125" style="179" customWidth="1"/>
    <col min="514" max="514" width="10" style="179" customWidth="1"/>
    <col min="515" max="515" width="11" style="179" customWidth="1"/>
    <col min="516" max="516" width="10.85546875" style="179" bestFit="1" customWidth="1"/>
    <col min="517" max="517" width="11.85546875" style="179" customWidth="1"/>
    <col min="518" max="518" width="12.85546875" style="179" bestFit="1" customWidth="1"/>
    <col min="519" max="520" width="10" style="179" customWidth="1"/>
    <col min="521" max="768" width="11.42578125" style="179"/>
    <col min="769" max="769" width="8.42578125" style="179" customWidth="1"/>
    <col min="770" max="770" width="10" style="179" customWidth="1"/>
    <col min="771" max="771" width="11" style="179" customWidth="1"/>
    <col min="772" max="772" width="10.85546875" style="179" bestFit="1" customWidth="1"/>
    <col min="773" max="773" width="11.85546875" style="179" customWidth="1"/>
    <col min="774" max="774" width="12.85546875" style="179" bestFit="1" customWidth="1"/>
    <col min="775" max="776" width="10" style="179" customWidth="1"/>
    <col min="777" max="1024" width="11.42578125" style="179"/>
    <col min="1025" max="1025" width="8.42578125" style="179" customWidth="1"/>
    <col min="1026" max="1026" width="10" style="179" customWidth="1"/>
    <col min="1027" max="1027" width="11" style="179" customWidth="1"/>
    <col min="1028" max="1028" width="10.85546875" style="179" bestFit="1" customWidth="1"/>
    <col min="1029" max="1029" width="11.85546875" style="179" customWidth="1"/>
    <col min="1030" max="1030" width="12.85546875" style="179" bestFit="1" customWidth="1"/>
    <col min="1031" max="1032" width="10" style="179" customWidth="1"/>
    <col min="1033" max="1280" width="11.42578125" style="179"/>
    <col min="1281" max="1281" width="8.42578125" style="179" customWidth="1"/>
    <col min="1282" max="1282" width="10" style="179" customWidth="1"/>
    <col min="1283" max="1283" width="11" style="179" customWidth="1"/>
    <col min="1284" max="1284" width="10.85546875" style="179" bestFit="1" customWidth="1"/>
    <col min="1285" max="1285" width="11.85546875" style="179" customWidth="1"/>
    <col min="1286" max="1286" width="12.85546875" style="179" bestFit="1" customWidth="1"/>
    <col min="1287" max="1288" width="10" style="179" customWidth="1"/>
    <col min="1289" max="1536" width="11.42578125" style="179"/>
    <col min="1537" max="1537" width="8.42578125" style="179" customWidth="1"/>
    <col min="1538" max="1538" width="10" style="179" customWidth="1"/>
    <col min="1539" max="1539" width="11" style="179" customWidth="1"/>
    <col min="1540" max="1540" width="10.85546875" style="179" bestFit="1" customWidth="1"/>
    <col min="1541" max="1541" width="11.85546875" style="179" customWidth="1"/>
    <col min="1542" max="1542" width="12.85546875" style="179" bestFit="1" customWidth="1"/>
    <col min="1543" max="1544" width="10" style="179" customWidth="1"/>
    <col min="1545" max="1792" width="11.42578125" style="179"/>
    <col min="1793" max="1793" width="8.42578125" style="179" customWidth="1"/>
    <col min="1794" max="1794" width="10" style="179" customWidth="1"/>
    <col min="1795" max="1795" width="11" style="179" customWidth="1"/>
    <col min="1796" max="1796" width="10.85546875" style="179" bestFit="1" customWidth="1"/>
    <col min="1797" max="1797" width="11.85546875" style="179" customWidth="1"/>
    <col min="1798" max="1798" width="12.85546875" style="179" bestFit="1" customWidth="1"/>
    <col min="1799" max="1800" width="10" style="179" customWidth="1"/>
    <col min="1801" max="2048" width="11.42578125" style="179"/>
    <col min="2049" max="2049" width="8.42578125" style="179" customWidth="1"/>
    <col min="2050" max="2050" width="10" style="179" customWidth="1"/>
    <col min="2051" max="2051" width="11" style="179" customWidth="1"/>
    <col min="2052" max="2052" width="10.85546875" style="179" bestFit="1" customWidth="1"/>
    <col min="2053" max="2053" width="11.85546875" style="179" customWidth="1"/>
    <col min="2054" max="2054" width="12.85546875" style="179" bestFit="1" customWidth="1"/>
    <col min="2055" max="2056" width="10" style="179" customWidth="1"/>
    <col min="2057" max="2304" width="11.42578125" style="179"/>
    <col min="2305" max="2305" width="8.42578125" style="179" customWidth="1"/>
    <col min="2306" max="2306" width="10" style="179" customWidth="1"/>
    <col min="2307" max="2307" width="11" style="179" customWidth="1"/>
    <col min="2308" max="2308" width="10.85546875" style="179" bestFit="1" customWidth="1"/>
    <col min="2309" max="2309" width="11.85546875" style="179" customWidth="1"/>
    <col min="2310" max="2310" width="12.85546875" style="179" bestFit="1" customWidth="1"/>
    <col min="2311" max="2312" width="10" style="179" customWidth="1"/>
    <col min="2313" max="2560" width="11.42578125" style="179"/>
    <col min="2561" max="2561" width="8.42578125" style="179" customWidth="1"/>
    <col min="2562" max="2562" width="10" style="179" customWidth="1"/>
    <col min="2563" max="2563" width="11" style="179" customWidth="1"/>
    <col min="2564" max="2564" width="10.85546875" style="179" bestFit="1" customWidth="1"/>
    <col min="2565" max="2565" width="11.85546875" style="179" customWidth="1"/>
    <col min="2566" max="2566" width="12.85546875" style="179" bestFit="1" customWidth="1"/>
    <col min="2567" max="2568" width="10" style="179" customWidth="1"/>
    <col min="2569" max="2816" width="11.42578125" style="179"/>
    <col min="2817" max="2817" width="8.42578125" style="179" customWidth="1"/>
    <col min="2818" max="2818" width="10" style="179" customWidth="1"/>
    <col min="2819" max="2819" width="11" style="179" customWidth="1"/>
    <col min="2820" max="2820" width="10.85546875" style="179" bestFit="1" customWidth="1"/>
    <col min="2821" max="2821" width="11.85546875" style="179" customWidth="1"/>
    <col min="2822" max="2822" width="12.85546875" style="179" bestFit="1" customWidth="1"/>
    <col min="2823" max="2824" width="10" style="179" customWidth="1"/>
    <col min="2825" max="3072" width="11.42578125" style="179"/>
    <col min="3073" max="3073" width="8.42578125" style="179" customWidth="1"/>
    <col min="3074" max="3074" width="10" style="179" customWidth="1"/>
    <col min="3075" max="3075" width="11" style="179" customWidth="1"/>
    <col min="3076" max="3076" width="10.85546875" style="179" bestFit="1" customWidth="1"/>
    <col min="3077" max="3077" width="11.85546875" style="179" customWidth="1"/>
    <col min="3078" max="3078" width="12.85546875" style="179" bestFit="1" customWidth="1"/>
    <col min="3079" max="3080" width="10" style="179" customWidth="1"/>
    <col min="3081" max="3328" width="11.42578125" style="179"/>
    <col min="3329" max="3329" width="8.42578125" style="179" customWidth="1"/>
    <col min="3330" max="3330" width="10" style="179" customWidth="1"/>
    <col min="3331" max="3331" width="11" style="179" customWidth="1"/>
    <col min="3332" max="3332" width="10.85546875" style="179" bestFit="1" customWidth="1"/>
    <col min="3333" max="3333" width="11.85546875" style="179" customWidth="1"/>
    <col min="3334" max="3334" width="12.85546875" style="179" bestFit="1" customWidth="1"/>
    <col min="3335" max="3336" width="10" style="179" customWidth="1"/>
    <col min="3337" max="3584" width="11.42578125" style="179"/>
    <col min="3585" max="3585" width="8.42578125" style="179" customWidth="1"/>
    <col min="3586" max="3586" width="10" style="179" customWidth="1"/>
    <col min="3587" max="3587" width="11" style="179" customWidth="1"/>
    <col min="3588" max="3588" width="10.85546875" style="179" bestFit="1" customWidth="1"/>
    <col min="3589" max="3589" width="11.85546875" style="179" customWidth="1"/>
    <col min="3590" max="3590" width="12.85546875" style="179" bestFit="1" customWidth="1"/>
    <col min="3591" max="3592" width="10" style="179" customWidth="1"/>
    <col min="3593" max="3840" width="11.42578125" style="179"/>
    <col min="3841" max="3841" width="8.42578125" style="179" customWidth="1"/>
    <col min="3842" max="3842" width="10" style="179" customWidth="1"/>
    <col min="3843" max="3843" width="11" style="179" customWidth="1"/>
    <col min="3844" max="3844" width="10.85546875" style="179" bestFit="1" customWidth="1"/>
    <col min="3845" max="3845" width="11.85546875" style="179" customWidth="1"/>
    <col min="3846" max="3846" width="12.85546875" style="179" bestFit="1" customWidth="1"/>
    <col min="3847" max="3848" width="10" style="179" customWidth="1"/>
    <col min="3849" max="4096" width="11.42578125" style="179"/>
    <col min="4097" max="4097" width="8.42578125" style="179" customWidth="1"/>
    <col min="4098" max="4098" width="10" style="179" customWidth="1"/>
    <col min="4099" max="4099" width="11" style="179" customWidth="1"/>
    <col min="4100" max="4100" width="10.85546875" style="179" bestFit="1" customWidth="1"/>
    <col min="4101" max="4101" width="11.85546875" style="179" customWidth="1"/>
    <col min="4102" max="4102" width="12.85546875" style="179" bestFit="1" customWidth="1"/>
    <col min="4103" max="4104" width="10" style="179" customWidth="1"/>
    <col min="4105" max="4352" width="11.42578125" style="179"/>
    <col min="4353" max="4353" width="8.42578125" style="179" customWidth="1"/>
    <col min="4354" max="4354" width="10" style="179" customWidth="1"/>
    <col min="4355" max="4355" width="11" style="179" customWidth="1"/>
    <col min="4356" max="4356" width="10.85546875" style="179" bestFit="1" customWidth="1"/>
    <col min="4357" max="4357" width="11.85546875" style="179" customWidth="1"/>
    <col min="4358" max="4358" width="12.85546875" style="179" bestFit="1" customWidth="1"/>
    <col min="4359" max="4360" width="10" style="179" customWidth="1"/>
    <col min="4361" max="4608" width="11.42578125" style="179"/>
    <col min="4609" max="4609" width="8.42578125" style="179" customWidth="1"/>
    <col min="4610" max="4610" width="10" style="179" customWidth="1"/>
    <col min="4611" max="4611" width="11" style="179" customWidth="1"/>
    <col min="4612" max="4612" width="10.85546875" style="179" bestFit="1" customWidth="1"/>
    <col min="4613" max="4613" width="11.85546875" style="179" customWidth="1"/>
    <col min="4614" max="4614" width="12.85546875" style="179" bestFit="1" customWidth="1"/>
    <col min="4615" max="4616" width="10" style="179" customWidth="1"/>
    <col min="4617" max="4864" width="11.42578125" style="179"/>
    <col min="4865" max="4865" width="8.42578125" style="179" customWidth="1"/>
    <col min="4866" max="4866" width="10" style="179" customWidth="1"/>
    <col min="4867" max="4867" width="11" style="179" customWidth="1"/>
    <col min="4868" max="4868" width="10.85546875" style="179" bestFit="1" customWidth="1"/>
    <col min="4869" max="4869" width="11.85546875" style="179" customWidth="1"/>
    <col min="4870" max="4870" width="12.85546875" style="179" bestFit="1" customWidth="1"/>
    <col min="4871" max="4872" width="10" style="179" customWidth="1"/>
    <col min="4873" max="5120" width="11.42578125" style="179"/>
    <col min="5121" max="5121" width="8.42578125" style="179" customWidth="1"/>
    <col min="5122" max="5122" width="10" style="179" customWidth="1"/>
    <col min="5123" max="5123" width="11" style="179" customWidth="1"/>
    <col min="5124" max="5124" width="10.85546875" style="179" bestFit="1" customWidth="1"/>
    <col min="5125" max="5125" width="11.85546875" style="179" customWidth="1"/>
    <col min="5126" max="5126" width="12.85546875" style="179" bestFit="1" customWidth="1"/>
    <col min="5127" max="5128" width="10" style="179" customWidth="1"/>
    <col min="5129" max="5376" width="11.42578125" style="179"/>
    <col min="5377" max="5377" width="8.42578125" style="179" customWidth="1"/>
    <col min="5378" max="5378" width="10" style="179" customWidth="1"/>
    <col min="5379" max="5379" width="11" style="179" customWidth="1"/>
    <col min="5380" max="5380" width="10.85546875" style="179" bestFit="1" customWidth="1"/>
    <col min="5381" max="5381" width="11.85546875" style="179" customWidth="1"/>
    <col min="5382" max="5382" width="12.85546875" style="179" bestFit="1" customWidth="1"/>
    <col min="5383" max="5384" width="10" style="179" customWidth="1"/>
    <col min="5385" max="5632" width="11.42578125" style="179"/>
    <col min="5633" max="5633" width="8.42578125" style="179" customWidth="1"/>
    <col min="5634" max="5634" width="10" style="179" customWidth="1"/>
    <col min="5635" max="5635" width="11" style="179" customWidth="1"/>
    <col min="5636" max="5636" width="10.85546875" style="179" bestFit="1" customWidth="1"/>
    <col min="5637" max="5637" width="11.85546875" style="179" customWidth="1"/>
    <col min="5638" max="5638" width="12.85546875" style="179" bestFit="1" customWidth="1"/>
    <col min="5639" max="5640" width="10" style="179" customWidth="1"/>
    <col min="5641" max="5888" width="11.42578125" style="179"/>
    <col min="5889" max="5889" width="8.42578125" style="179" customWidth="1"/>
    <col min="5890" max="5890" width="10" style="179" customWidth="1"/>
    <col min="5891" max="5891" width="11" style="179" customWidth="1"/>
    <col min="5892" max="5892" width="10.85546875" style="179" bestFit="1" customWidth="1"/>
    <col min="5893" max="5893" width="11.85546875" style="179" customWidth="1"/>
    <col min="5894" max="5894" width="12.85546875" style="179" bestFit="1" customWidth="1"/>
    <col min="5895" max="5896" width="10" style="179" customWidth="1"/>
    <col min="5897" max="6144" width="11.42578125" style="179"/>
    <col min="6145" max="6145" width="8.42578125" style="179" customWidth="1"/>
    <col min="6146" max="6146" width="10" style="179" customWidth="1"/>
    <col min="6147" max="6147" width="11" style="179" customWidth="1"/>
    <col min="6148" max="6148" width="10.85546875" style="179" bestFit="1" customWidth="1"/>
    <col min="6149" max="6149" width="11.85546875" style="179" customWidth="1"/>
    <col min="6150" max="6150" width="12.85546875" style="179" bestFit="1" customWidth="1"/>
    <col min="6151" max="6152" width="10" style="179" customWidth="1"/>
    <col min="6153" max="6400" width="11.42578125" style="179"/>
    <col min="6401" max="6401" width="8.42578125" style="179" customWidth="1"/>
    <col min="6402" max="6402" width="10" style="179" customWidth="1"/>
    <col min="6403" max="6403" width="11" style="179" customWidth="1"/>
    <col min="6404" max="6404" width="10.85546875" style="179" bestFit="1" customWidth="1"/>
    <col min="6405" max="6405" width="11.85546875" style="179" customWidth="1"/>
    <col min="6406" max="6406" width="12.85546875" style="179" bestFit="1" customWidth="1"/>
    <col min="6407" max="6408" width="10" style="179" customWidth="1"/>
    <col min="6409" max="6656" width="11.42578125" style="179"/>
    <col min="6657" max="6657" width="8.42578125" style="179" customWidth="1"/>
    <col min="6658" max="6658" width="10" style="179" customWidth="1"/>
    <col min="6659" max="6659" width="11" style="179" customWidth="1"/>
    <col min="6660" max="6660" width="10.85546875" style="179" bestFit="1" customWidth="1"/>
    <col min="6661" max="6661" width="11.85546875" style="179" customWidth="1"/>
    <col min="6662" max="6662" width="12.85546875" style="179" bestFit="1" customWidth="1"/>
    <col min="6663" max="6664" width="10" style="179" customWidth="1"/>
    <col min="6665" max="6912" width="11.42578125" style="179"/>
    <col min="6913" max="6913" width="8.42578125" style="179" customWidth="1"/>
    <col min="6914" max="6914" width="10" style="179" customWidth="1"/>
    <col min="6915" max="6915" width="11" style="179" customWidth="1"/>
    <col min="6916" max="6916" width="10.85546875" style="179" bestFit="1" customWidth="1"/>
    <col min="6917" max="6917" width="11.85546875" style="179" customWidth="1"/>
    <col min="6918" max="6918" width="12.85546875" style="179" bestFit="1" customWidth="1"/>
    <col min="6919" max="6920" width="10" style="179" customWidth="1"/>
    <col min="6921" max="7168" width="11.42578125" style="179"/>
    <col min="7169" max="7169" width="8.42578125" style="179" customWidth="1"/>
    <col min="7170" max="7170" width="10" style="179" customWidth="1"/>
    <col min="7171" max="7171" width="11" style="179" customWidth="1"/>
    <col min="7172" max="7172" width="10.85546875" style="179" bestFit="1" customWidth="1"/>
    <col min="7173" max="7173" width="11.85546875" style="179" customWidth="1"/>
    <col min="7174" max="7174" width="12.85546875" style="179" bestFit="1" customWidth="1"/>
    <col min="7175" max="7176" width="10" style="179" customWidth="1"/>
    <col min="7177" max="7424" width="11.42578125" style="179"/>
    <col min="7425" max="7425" width="8.42578125" style="179" customWidth="1"/>
    <col min="7426" max="7426" width="10" style="179" customWidth="1"/>
    <col min="7427" max="7427" width="11" style="179" customWidth="1"/>
    <col min="7428" max="7428" width="10.85546875" style="179" bestFit="1" customWidth="1"/>
    <col min="7429" max="7429" width="11.85546875" style="179" customWidth="1"/>
    <col min="7430" max="7430" width="12.85546875" style="179" bestFit="1" customWidth="1"/>
    <col min="7431" max="7432" width="10" style="179" customWidth="1"/>
    <col min="7433" max="7680" width="11.42578125" style="179"/>
    <col min="7681" max="7681" width="8.42578125" style="179" customWidth="1"/>
    <col min="7682" max="7682" width="10" style="179" customWidth="1"/>
    <col min="7683" max="7683" width="11" style="179" customWidth="1"/>
    <col min="7684" max="7684" width="10.85546875" style="179" bestFit="1" customWidth="1"/>
    <col min="7685" max="7685" width="11.85546875" style="179" customWidth="1"/>
    <col min="7686" max="7686" width="12.85546875" style="179" bestFit="1" customWidth="1"/>
    <col min="7687" max="7688" width="10" style="179" customWidth="1"/>
    <col min="7689" max="7936" width="11.42578125" style="179"/>
    <col min="7937" max="7937" width="8.42578125" style="179" customWidth="1"/>
    <col min="7938" max="7938" width="10" style="179" customWidth="1"/>
    <col min="7939" max="7939" width="11" style="179" customWidth="1"/>
    <col min="7940" max="7940" width="10.85546875" style="179" bestFit="1" customWidth="1"/>
    <col min="7941" max="7941" width="11.85546875" style="179" customWidth="1"/>
    <col min="7942" max="7942" width="12.85546875" style="179" bestFit="1" customWidth="1"/>
    <col min="7943" max="7944" width="10" style="179" customWidth="1"/>
    <col min="7945" max="8192" width="11.42578125" style="179"/>
    <col min="8193" max="8193" width="8.42578125" style="179" customWidth="1"/>
    <col min="8194" max="8194" width="10" style="179" customWidth="1"/>
    <col min="8195" max="8195" width="11" style="179" customWidth="1"/>
    <col min="8196" max="8196" width="10.85546875" style="179" bestFit="1" customWidth="1"/>
    <col min="8197" max="8197" width="11.85546875" style="179" customWidth="1"/>
    <col min="8198" max="8198" width="12.85546875" style="179" bestFit="1" customWidth="1"/>
    <col min="8199" max="8200" width="10" style="179" customWidth="1"/>
    <col min="8201" max="8448" width="11.42578125" style="179"/>
    <col min="8449" max="8449" width="8.42578125" style="179" customWidth="1"/>
    <col min="8450" max="8450" width="10" style="179" customWidth="1"/>
    <col min="8451" max="8451" width="11" style="179" customWidth="1"/>
    <col min="8452" max="8452" width="10.85546875" style="179" bestFit="1" customWidth="1"/>
    <col min="8453" max="8453" width="11.85546875" style="179" customWidth="1"/>
    <col min="8454" max="8454" width="12.85546875" style="179" bestFit="1" customWidth="1"/>
    <col min="8455" max="8456" width="10" style="179" customWidth="1"/>
    <col min="8457" max="8704" width="11.42578125" style="179"/>
    <col min="8705" max="8705" width="8.42578125" style="179" customWidth="1"/>
    <col min="8706" max="8706" width="10" style="179" customWidth="1"/>
    <col min="8707" max="8707" width="11" style="179" customWidth="1"/>
    <col min="8708" max="8708" width="10.85546875" style="179" bestFit="1" customWidth="1"/>
    <col min="8709" max="8709" width="11.85546875" style="179" customWidth="1"/>
    <col min="8710" max="8710" width="12.85546875" style="179" bestFit="1" customWidth="1"/>
    <col min="8711" max="8712" width="10" style="179" customWidth="1"/>
    <col min="8713" max="8960" width="11.42578125" style="179"/>
    <col min="8961" max="8961" width="8.42578125" style="179" customWidth="1"/>
    <col min="8962" max="8962" width="10" style="179" customWidth="1"/>
    <col min="8963" max="8963" width="11" style="179" customWidth="1"/>
    <col min="8964" max="8964" width="10.85546875" style="179" bestFit="1" customWidth="1"/>
    <col min="8965" max="8965" width="11.85546875" style="179" customWidth="1"/>
    <col min="8966" max="8966" width="12.85546875" style="179" bestFit="1" customWidth="1"/>
    <col min="8967" max="8968" width="10" style="179" customWidth="1"/>
    <col min="8969" max="9216" width="11.42578125" style="179"/>
    <col min="9217" max="9217" width="8.42578125" style="179" customWidth="1"/>
    <col min="9218" max="9218" width="10" style="179" customWidth="1"/>
    <col min="9219" max="9219" width="11" style="179" customWidth="1"/>
    <col min="9220" max="9220" width="10.85546875" style="179" bestFit="1" customWidth="1"/>
    <col min="9221" max="9221" width="11.85546875" style="179" customWidth="1"/>
    <col min="9222" max="9222" width="12.85546875" style="179" bestFit="1" customWidth="1"/>
    <col min="9223" max="9224" width="10" style="179" customWidth="1"/>
    <col min="9225" max="9472" width="11.42578125" style="179"/>
    <col min="9473" max="9473" width="8.42578125" style="179" customWidth="1"/>
    <col min="9474" max="9474" width="10" style="179" customWidth="1"/>
    <col min="9475" max="9475" width="11" style="179" customWidth="1"/>
    <col min="9476" max="9476" width="10.85546875" style="179" bestFit="1" customWidth="1"/>
    <col min="9477" max="9477" width="11.85546875" style="179" customWidth="1"/>
    <col min="9478" max="9478" width="12.85546875" style="179" bestFit="1" customWidth="1"/>
    <col min="9479" max="9480" width="10" style="179" customWidth="1"/>
    <col min="9481" max="9728" width="11.42578125" style="179"/>
    <col min="9729" max="9729" width="8.42578125" style="179" customWidth="1"/>
    <col min="9730" max="9730" width="10" style="179" customWidth="1"/>
    <col min="9731" max="9731" width="11" style="179" customWidth="1"/>
    <col min="9732" max="9732" width="10.85546875" style="179" bestFit="1" customWidth="1"/>
    <col min="9733" max="9733" width="11.85546875" style="179" customWidth="1"/>
    <col min="9734" max="9734" width="12.85546875" style="179" bestFit="1" customWidth="1"/>
    <col min="9735" max="9736" width="10" style="179" customWidth="1"/>
    <col min="9737" max="9984" width="11.42578125" style="179"/>
    <col min="9985" max="9985" width="8.42578125" style="179" customWidth="1"/>
    <col min="9986" max="9986" width="10" style="179" customWidth="1"/>
    <col min="9987" max="9987" width="11" style="179" customWidth="1"/>
    <col min="9988" max="9988" width="10.85546875" style="179" bestFit="1" customWidth="1"/>
    <col min="9989" max="9989" width="11.85546875" style="179" customWidth="1"/>
    <col min="9990" max="9990" width="12.85546875" style="179" bestFit="1" customWidth="1"/>
    <col min="9991" max="9992" width="10" style="179" customWidth="1"/>
    <col min="9993" max="10240" width="11.42578125" style="179"/>
    <col min="10241" max="10241" width="8.42578125" style="179" customWidth="1"/>
    <col min="10242" max="10242" width="10" style="179" customWidth="1"/>
    <col min="10243" max="10243" width="11" style="179" customWidth="1"/>
    <col min="10244" max="10244" width="10.85546875" style="179" bestFit="1" customWidth="1"/>
    <col min="10245" max="10245" width="11.85546875" style="179" customWidth="1"/>
    <col min="10246" max="10246" width="12.85546875" style="179" bestFit="1" customWidth="1"/>
    <col min="10247" max="10248" width="10" style="179" customWidth="1"/>
    <col min="10249" max="10496" width="11.42578125" style="179"/>
    <col min="10497" max="10497" width="8.42578125" style="179" customWidth="1"/>
    <col min="10498" max="10498" width="10" style="179" customWidth="1"/>
    <col min="10499" max="10499" width="11" style="179" customWidth="1"/>
    <col min="10500" max="10500" width="10.85546875" style="179" bestFit="1" customWidth="1"/>
    <col min="10501" max="10501" width="11.85546875" style="179" customWidth="1"/>
    <col min="10502" max="10502" width="12.85546875" style="179" bestFit="1" customWidth="1"/>
    <col min="10503" max="10504" width="10" style="179" customWidth="1"/>
    <col min="10505" max="10752" width="11.42578125" style="179"/>
    <col min="10753" max="10753" width="8.42578125" style="179" customWidth="1"/>
    <col min="10754" max="10754" width="10" style="179" customWidth="1"/>
    <col min="10755" max="10755" width="11" style="179" customWidth="1"/>
    <col min="10756" max="10756" width="10.85546875" style="179" bestFit="1" customWidth="1"/>
    <col min="10757" max="10757" width="11.85546875" style="179" customWidth="1"/>
    <col min="10758" max="10758" width="12.85546875" style="179" bestFit="1" customWidth="1"/>
    <col min="10759" max="10760" width="10" style="179" customWidth="1"/>
    <col min="10761" max="11008" width="11.42578125" style="179"/>
    <col min="11009" max="11009" width="8.42578125" style="179" customWidth="1"/>
    <col min="11010" max="11010" width="10" style="179" customWidth="1"/>
    <col min="11011" max="11011" width="11" style="179" customWidth="1"/>
    <col min="11012" max="11012" width="10.85546875" style="179" bestFit="1" customWidth="1"/>
    <col min="11013" max="11013" width="11.85546875" style="179" customWidth="1"/>
    <col min="11014" max="11014" width="12.85546875" style="179" bestFit="1" customWidth="1"/>
    <col min="11015" max="11016" width="10" style="179" customWidth="1"/>
    <col min="11017" max="11264" width="11.42578125" style="179"/>
    <col min="11265" max="11265" width="8.42578125" style="179" customWidth="1"/>
    <col min="11266" max="11266" width="10" style="179" customWidth="1"/>
    <col min="11267" max="11267" width="11" style="179" customWidth="1"/>
    <col min="11268" max="11268" width="10.85546875" style="179" bestFit="1" customWidth="1"/>
    <col min="11269" max="11269" width="11.85546875" style="179" customWidth="1"/>
    <col min="11270" max="11270" width="12.85546875" style="179" bestFit="1" customWidth="1"/>
    <col min="11271" max="11272" width="10" style="179" customWidth="1"/>
    <col min="11273" max="11520" width="11.42578125" style="179"/>
    <col min="11521" max="11521" width="8.42578125" style="179" customWidth="1"/>
    <col min="11522" max="11522" width="10" style="179" customWidth="1"/>
    <col min="11523" max="11523" width="11" style="179" customWidth="1"/>
    <col min="11524" max="11524" width="10.85546875" style="179" bestFit="1" customWidth="1"/>
    <col min="11525" max="11525" width="11.85546875" style="179" customWidth="1"/>
    <col min="11526" max="11526" width="12.85546875" style="179" bestFit="1" customWidth="1"/>
    <col min="11527" max="11528" width="10" style="179" customWidth="1"/>
    <col min="11529" max="11776" width="11.42578125" style="179"/>
    <col min="11777" max="11777" width="8.42578125" style="179" customWidth="1"/>
    <col min="11778" max="11778" width="10" style="179" customWidth="1"/>
    <col min="11779" max="11779" width="11" style="179" customWidth="1"/>
    <col min="11780" max="11780" width="10.85546875" style="179" bestFit="1" customWidth="1"/>
    <col min="11781" max="11781" width="11.85546875" style="179" customWidth="1"/>
    <col min="11782" max="11782" width="12.85546875" style="179" bestFit="1" customWidth="1"/>
    <col min="11783" max="11784" width="10" style="179" customWidth="1"/>
    <col min="11785" max="12032" width="11.42578125" style="179"/>
    <col min="12033" max="12033" width="8.42578125" style="179" customWidth="1"/>
    <col min="12034" max="12034" width="10" style="179" customWidth="1"/>
    <col min="12035" max="12035" width="11" style="179" customWidth="1"/>
    <col min="12036" max="12036" width="10.85546875" style="179" bestFit="1" customWidth="1"/>
    <col min="12037" max="12037" width="11.85546875" style="179" customWidth="1"/>
    <col min="12038" max="12038" width="12.85546875" style="179" bestFit="1" customWidth="1"/>
    <col min="12039" max="12040" width="10" style="179" customWidth="1"/>
    <col min="12041" max="12288" width="11.42578125" style="179"/>
    <col min="12289" max="12289" width="8.42578125" style="179" customWidth="1"/>
    <col min="12290" max="12290" width="10" style="179" customWidth="1"/>
    <col min="12291" max="12291" width="11" style="179" customWidth="1"/>
    <col min="12292" max="12292" width="10.85546875" style="179" bestFit="1" customWidth="1"/>
    <col min="12293" max="12293" width="11.85546875" style="179" customWidth="1"/>
    <col min="12294" max="12294" width="12.85546875" style="179" bestFit="1" customWidth="1"/>
    <col min="12295" max="12296" width="10" style="179" customWidth="1"/>
    <col min="12297" max="12544" width="11.42578125" style="179"/>
    <col min="12545" max="12545" width="8.42578125" style="179" customWidth="1"/>
    <col min="12546" max="12546" width="10" style="179" customWidth="1"/>
    <col min="12547" max="12547" width="11" style="179" customWidth="1"/>
    <col min="12548" max="12548" width="10.85546875" style="179" bestFit="1" customWidth="1"/>
    <col min="12549" max="12549" width="11.85546875" style="179" customWidth="1"/>
    <col min="12550" max="12550" width="12.85546875" style="179" bestFit="1" customWidth="1"/>
    <col min="12551" max="12552" width="10" style="179" customWidth="1"/>
    <col min="12553" max="12800" width="11.42578125" style="179"/>
    <col min="12801" max="12801" width="8.42578125" style="179" customWidth="1"/>
    <col min="12802" max="12802" width="10" style="179" customWidth="1"/>
    <col min="12803" max="12803" width="11" style="179" customWidth="1"/>
    <col min="12804" max="12804" width="10.85546875" style="179" bestFit="1" customWidth="1"/>
    <col min="12805" max="12805" width="11.85546875" style="179" customWidth="1"/>
    <col min="12806" max="12806" width="12.85546875" style="179" bestFit="1" customWidth="1"/>
    <col min="12807" max="12808" width="10" style="179" customWidth="1"/>
    <col min="12809" max="13056" width="11.42578125" style="179"/>
    <col min="13057" max="13057" width="8.42578125" style="179" customWidth="1"/>
    <col min="13058" max="13058" width="10" style="179" customWidth="1"/>
    <col min="13059" max="13059" width="11" style="179" customWidth="1"/>
    <col min="13060" max="13060" width="10.85546875" style="179" bestFit="1" customWidth="1"/>
    <col min="13061" max="13061" width="11.85546875" style="179" customWidth="1"/>
    <col min="13062" max="13062" width="12.85546875" style="179" bestFit="1" customWidth="1"/>
    <col min="13063" max="13064" width="10" style="179" customWidth="1"/>
    <col min="13065" max="13312" width="11.42578125" style="179"/>
    <col min="13313" max="13313" width="8.42578125" style="179" customWidth="1"/>
    <col min="13314" max="13314" width="10" style="179" customWidth="1"/>
    <col min="13315" max="13315" width="11" style="179" customWidth="1"/>
    <col min="13316" max="13316" width="10.85546875" style="179" bestFit="1" customWidth="1"/>
    <col min="13317" max="13317" width="11.85546875" style="179" customWidth="1"/>
    <col min="13318" max="13318" width="12.85546875" style="179" bestFit="1" customWidth="1"/>
    <col min="13319" max="13320" width="10" style="179" customWidth="1"/>
    <col min="13321" max="13568" width="11.42578125" style="179"/>
    <col min="13569" max="13569" width="8.42578125" style="179" customWidth="1"/>
    <col min="13570" max="13570" width="10" style="179" customWidth="1"/>
    <col min="13571" max="13571" width="11" style="179" customWidth="1"/>
    <col min="13572" max="13572" width="10.85546875" style="179" bestFit="1" customWidth="1"/>
    <col min="13573" max="13573" width="11.85546875" style="179" customWidth="1"/>
    <col min="13574" max="13574" width="12.85546875" style="179" bestFit="1" customWidth="1"/>
    <col min="13575" max="13576" width="10" style="179" customWidth="1"/>
    <col min="13577" max="13824" width="11.42578125" style="179"/>
    <col min="13825" max="13825" width="8.42578125" style="179" customWidth="1"/>
    <col min="13826" max="13826" width="10" style="179" customWidth="1"/>
    <col min="13827" max="13827" width="11" style="179" customWidth="1"/>
    <col min="13828" max="13828" width="10.85546875" style="179" bestFit="1" customWidth="1"/>
    <col min="13829" max="13829" width="11.85546875" style="179" customWidth="1"/>
    <col min="13830" max="13830" width="12.85546875" style="179" bestFit="1" customWidth="1"/>
    <col min="13831" max="13832" width="10" style="179" customWidth="1"/>
    <col min="13833" max="14080" width="11.42578125" style="179"/>
    <col min="14081" max="14081" width="8.42578125" style="179" customWidth="1"/>
    <col min="14082" max="14082" width="10" style="179" customWidth="1"/>
    <col min="14083" max="14083" width="11" style="179" customWidth="1"/>
    <col min="14084" max="14084" width="10.85546875" style="179" bestFit="1" customWidth="1"/>
    <col min="14085" max="14085" width="11.85546875" style="179" customWidth="1"/>
    <col min="14086" max="14086" width="12.85546875" style="179" bestFit="1" customWidth="1"/>
    <col min="14087" max="14088" width="10" style="179" customWidth="1"/>
    <col min="14089" max="14336" width="11.42578125" style="179"/>
    <col min="14337" max="14337" width="8.42578125" style="179" customWidth="1"/>
    <col min="14338" max="14338" width="10" style="179" customWidth="1"/>
    <col min="14339" max="14339" width="11" style="179" customWidth="1"/>
    <col min="14340" max="14340" width="10.85546875" style="179" bestFit="1" customWidth="1"/>
    <col min="14341" max="14341" width="11.85546875" style="179" customWidth="1"/>
    <col min="14342" max="14342" width="12.85546875" style="179" bestFit="1" customWidth="1"/>
    <col min="14343" max="14344" width="10" style="179" customWidth="1"/>
    <col min="14345" max="14592" width="11.42578125" style="179"/>
    <col min="14593" max="14593" width="8.42578125" style="179" customWidth="1"/>
    <col min="14594" max="14594" width="10" style="179" customWidth="1"/>
    <col min="14595" max="14595" width="11" style="179" customWidth="1"/>
    <col min="14596" max="14596" width="10.85546875" style="179" bestFit="1" customWidth="1"/>
    <col min="14597" max="14597" width="11.85546875" style="179" customWidth="1"/>
    <col min="14598" max="14598" width="12.85546875" style="179" bestFit="1" customWidth="1"/>
    <col min="14599" max="14600" width="10" style="179" customWidth="1"/>
    <col min="14601" max="14848" width="11.42578125" style="179"/>
    <col min="14849" max="14849" width="8.42578125" style="179" customWidth="1"/>
    <col min="14850" max="14850" width="10" style="179" customWidth="1"/>
    <col min="14851" max="14851" width="11" style="179" customWidth="1"/>
    <col min="14852" max="14852" width="10.85546875" style="179" bestFit="1" customWidth="1"/>
    <col min="14853" max="14853" width="11.85546875" style="179" customWidth="1"/>
    <col min="14854" max="14854" width="12.85546875" style="179" bestFit="1" customWidth="1"/>
    <col min="14855" max="14856" width="10" style="179" customWidth="1"/>
    <col min="14857" max="15104" width="11.42578125" style="179"/>
    <col min="15105" max="15105" width="8.42578125" style="179" customWidth="1"/>
    <col min="15106" max="15106" width="10" style="179" customWidth="1"/>
    <col min="15107" max="15107" width="11" style="179" customWidth="1"/>
    <col min="15108" max="15108" width="10.85546875" style="179" bestFit="1" customWidth="1"/>
    <col min="15109" max="15109" width="11.85546875" style="179" customWidth="1"/>
    <col min="15110" max="15110" width="12.85546875" style="179" bestFit="1" customWidth="1"/>
    <col min="15111" max="15112" width="10" style="179" customWidth="1"/>
    <col min="15113" max="15360" width="11.42578125" style="179"/>
    <col min="15361" max="15361" width="8.42578125" style="179" customWidth="1"/>
    <col min="15362" max="15362" width="10" style="179" customWidth="1"/>
    <col min="15363" max="15363" width="11" style="179" customWidth="1"/>
    <col min="15364" max="15364" width="10.85546875" style="179" bestFit="1" customWidth="1"/>
    <col min="15365" max="15365" width="11.85546875" style="179" customWidth="1"/>
    <col min="15366" max="15366" width="12.85546875" style="179" bestFit="1" customWidth="1"/>
    <col min="15367" max="15368" width="10" style="179" customWidth="1"/>
    <col min="15369" max="15616" width="11.42578125" style="179"/>
    <col min="15617" max="15617" width="8.42578125" style="179" customWidth="1"/>
    <col min="15618" max="15618" width="10" style="179" customWidth="1"/>
    <col min="15619" max="15619" width="11" style="179" customWidth="1"/>
    <col min="15620" max="15620" width="10.85546875" style="179" bestFit="1" customWidth="1"/>
    <col min="15621" max="15621" width="11.85546875" style="179" customWidth="1"/>
    <col min="15622" max="15622" width="12.85546875" style="179" bestFit="1" customWidth="1"/>
    <col min="15623" max="15624" width="10" style="179" customWidth="1"/>
    <col min="15625" max="15872" width="11.42578125" style="179"/>
    <col min="15873" max="15873" width="8.42578125" style="179" customWidth="1"/>
    <col min="15874" max="15874" width="10" style="179" customWidth="1"/>
    <col min="15875" max="15875" width="11" style="179" customWidth="1"/>
    <col min="15876" max="15876" width="10.85546875" style="179" bestFit="1" customWidth="1"/>
    <col min="15877" max="15877" width="11.85546875" style="179" customWidth="1"/>
    <col min="15878" max="15878" width="12.85546875" style="179" bestFit="1" customWidth="1"/>
    <col min="15879" max="15880" width="10" style="179" customWidth="1"/>
    <col min="15881" max="16128" width="11.42578125" style="179"/>
    <col min="16129" max="16129" width="8.42578125" style="179" customWidth="1"/>
    <col min="16130" max="16130" width="10" style="179" customWidth="1"/>
    <col min="16131" max="16131" width="11" style="179" customWidth="1"/>
    <col min="16132" max="16132" width="10.85546875" style="179" bestFit="1" customWidth="1"/>
    <col min="16133" max="16133" width="11.85546875" style="179" customWidth="1"/>
    <col min="16134" max="16134" width="12.85546875" style="179" bestFit="1" customWidth="1"/>
    <col min="16135" max="16136" width="10" style="179" customWidth="1"/>
    <col min="16137" max="16384" width="11.42578125" style="179"/>
  </cols>
  <sheetData>
    <row r="1" spans="1:12" ht="15.75" thickBot="1" x14ac:dyDescent="0.3">
      <c r="A1" s="340" t="s">
        <v>209</v>
      </c>
      <c r="B1" s="340"/>
      <c r="C1" s="340"/>
      <c r="D1" s="340"/>
      <c r="E1" s="340"/>
      <c r="F1" s="340"/>
      <c r="G1" s="340"/>
      <c r="H1" s="340"/>
      <c r="J1"/>
      <c r="K1"/>
      <c r="L1"/>
    </row>
    <row r="2" spans="1:12" ht="19.5" thickBot="1" x14ac:dyDescent="0.35">
      <c r="A2" s="341" t="s">
        <v>136</v>
      </c>
      <c r="B2" s="341"/>
      <c r="C2" s="341"/>
      <c r="D2" s="341"/>
      <c r="E2" s="341"/>
      <c r="F2" s="341"/>
      <c r="G2" s="341"/>
      <c r="H2" s="341"/>
      <c r="K2" s="285" t="s">
        <v>195</v>
      </c>
      <c r="L2" s="284"/>
    </row>
    <row r="3" spans="1:12" x14ac:dyDescent="0.2">
      <c r="A3" s="341" t="s">
        <v>368</v>
      </c>
      <c r="B3" s="341"/>
      <c r="C3" s="341"/>
      <c r="D3" s="341"/>
      <c r="E3" s="341"/>
      <c r="F3" s="341"/>
      <c r="G3" s="341"/>
      <c r="H3" s="341"/>
    </row>
    <row r="4" spans="1:12" x14ac:dyDescent="0.2">
      <c r="A4" s="340" t="s">
        <v>361</v>
      </c>
      <c r="B4" s="340"/>
      <c r="C4" s="340"/>
      <c r="D4" s="340"/>
      <c r="E4" s="340"/>
      <c r="F4" s="340"/>
      <c r="G4" s="340"/>
      <c r="H4" s="340"/>
    </row>
    <row r="5" spans="1:12" x14ac:dyDescent="0.2">
      <c r="A5" s="342" t="s">
        <v>400</v>
      </c>
      <c r="B5" s="342"/>
      <c r="C5" s="342"/>
      <c r="D5" s="342"/>
      <c r="E5" s="342"/>
      <c r="F5" s="342"/>
      <c r="G5" s="342"/>
      <c r="H5" s="342"/>
    </row>
    <row r="6" spans="1:12" ht="13.5" thickBot="1" x14ac:dyDescent="0.25">
      <c r="A6" s="180"/>
      <c r="B6" s="181"/>
      <c r="C6" s="181"/>
      <c r="D6" s="181"/>
      <c r="E6" s="181"/>
      <c r="F6" s="181"/>
      <c r="G6" s="181"/>
      <c r="H6" s="181"/>
    </row>
    <row r="7" spans="1:12" ht="39" thickBot="1" x14ac:dyDescent="0.25">
      <c r="A7" s="174" t="s">
        <v>126</v>
      </c>
      <c r="B7" s="175" t="s">
        <v>0</v>
      </c>
      <c r="C7" s="175" t="s">
        <v>127</v>
      </c>
      <c r="D7" s="176" t="s">
        <v>128</v>
      </c>
      <c r="E7" s="175" t="s">
        <v>132</v>
      </c>
      <c r="F7" s="175" t="s">
        <v>133</v>
      </c>
      <c r="G7" s="175" t="s">
        <v>134</v>
      </c>
      <c r="H7" s="175" t="s">
        <v>135</v>
      </c>
    </row>
    <row r="8" spans="1:12" x14ac:dyDescent="0.2">
      <c r="A8" s="182"/>
      <c r="B8" s="183"/>
      <c r="C8" s="183"/>
      <c r="D8" s="183"/>
      <c r="E8" s="183"/>
      <c r="F8" s="183"/>
      <c r="G8" s="183"/>
      <c r="H8" s="183"/>
    </row>
    <row r="9" spans="1:12" x14ac:dyDescent="0.2">
      <c r="A9" s="184">
        <v>1986</v>
      </c>
      <c r="B9" s="185">
        <f t="shared" ref="B9:B24" si="0">+C9+D9+E9+F9+G9</f>
        <v>3036</v>
      </c>
      <c r="C9" s="185">
        <v>70</v>
      </c>
      <c r="D9" s="185">
        <v>1744</v>
      </c>
      <c r="E9" s="185">
        <v>22</v>
      </c>
      <c r="F9" s="185">
        <v>1181</v>
      </c>
      <c r="G9" s="185">
        <v>19</v>
      </c>
      <c r="H9" s="185" t="s">
        <v>129</v>
      </c>
    </row>
    <row r="10" spans="1:12" x14ac:dyDescent="0.2">
      <c r="A10" s="184">
        <v>1987</v>
      </c>
      <c r="B10" s="185">
        <f t="shared" si="0"/>
        <v>3163</v>
      </c>
      <c r="C10" s="185">
        <v>106</v>
      </c>
      <c r="D10" s="185">
        <v>1772</v>
      </c>
      <c r="E10" s="185">
        <v>21</v>
      </c>
      <c r="F10" s="185">
        <v>1244</v>
      </c>
      <c r="G10" s="185">
        <v>20</v>
      </c>
      <c r="H10" s="185" t="s">
        <v>129</v>
      </c>
    </row>
    <row r="11" spans="1:12" x14ac:dyDescent="0.2">
      <c r="A11" s="184">
        <v>1988</v>
      </c>
      <c r="B11" s="185">
        <f t="shared" si="0"/>
        <v>3880</v>
      </c>
      <c r="C11" s="185">
        <v>242</v>
      </c>
      <c r="D11" s="185">
        <v>2151</v>
      </c>
      <c r="E11" s="185">
        <v>19</v>
      </c>
      <c r="F11" s="185">
        <v>1432</v>
      </c>
      <c r="G11" s="185">
        <v>36</v>
      </c>
      <c r="H11" s="185" t="s">
        <v>129</v>
      </c>
    </row>
    <row r="12" spans="1:12" x14ac:dyDescent="0.2">
      <c r="A12" s="184">
        <v>1989</v>
      </c>
      <c r="B12" s="185">
        <f t="shared" si="0"/>
        <v>3178</v>
      </c>
      <c r="C12" s="185">
        <v>144</v>
      </c>
      <c r="D12" s="185">
        <v>1837</v>
      </c>
      <c r="E12" s="185">
        <v>17</v>
      </c>
      <c r="F12" s="185">
        <v>1150</v>
      </c>
      <c r="G12" s="185">
        <v>30</v>
      </c>
      <c r="H12" s="185" t="s">
        <v>129</v>
      </c>
    </row>
    <row r="13" spans="1:12" x14ac:dyDescent="0.2">
      <c r="A13" s="184">
        <v>1990</v>
      </c>
      <c r="B13" s="185">
        <f t="shared" si="0"/>
        <v>3832</v>
      </c>
      <c r="C13" s="185">
        <v>191</v>
      </c>
      <c r="D13" s="185">
        <v>2015</v>
      </c>
      <c r="E13" s="185">
        <v>14</v>
      </c>
      <c r="F13" s="185">
        <v>1539</v>
      </c>
      <c r="G13" s="185">
        <v>73</v>
      </c>
      <c r="H13" s="185" t="s">
        <v>129</v>
      </c>
    </row>
    <row r="14" spans="1:12" x14ac:dyDescent="0.2">
      <c r="A14" s="184">
        <v>1991</v>
      </c>
      <c r="B14" s="185">
        <f t="shared" si="0"/>
        <v>3872</v>
      </c>
      <c r="C14" s="185">
        <v>266</v>
      </c>
      <c r="D14" s="185">
        <v>2025</v>
      </c>
      <c r="E14" s="185">
        <v>11</v>
      </c>
      <c r="F14" s="185">
        <v>1511</v>
      </c>
      <c r="G14" s="185">
        <v>59</v>
      </c>
      <c r="H14" s="185" t="s">
        <v>129</v>
      </c>
    </row>
    <row r="15" spans="1:12" x14ac:dyDescent="0.2">
      <c r="A15" s="184">
        <v>1992</v>
      </c>
      <c r="B15" s="185">
        <f t="shared" si="0"/>
        <v>3944</v>
      </c>
      <c r="C15" s="185">
        <v>250</v>
      </c>
      <c r="D15" s="185">
        <v>2101</v>
      </c>
      <c r="E15" s="185">
        <v>12</v>
      </c>
      <c r="F15" s="185">
        <v>1528</v>
      </c>
      <c r="G15" s="185">
        <v>53</v>
      </c>
      <c r="H15" s="185" t="s">
        <v>129</v>
      </c>
    </row>
    <row r="16" spans="1:12" x14ac:dyDescent="0.2">
      <c r="A16" s="184">
        <v>1993</v>
      </c>
      <c r="B16" s="185">
        <f t="shared" si="0"/>
        <v>4235</v>
      </c>
      <c r="C16" s="186">
        <v>292</v>
      </c>
      <c r="D16" s="185">
        <v>2226</v>
      </c>
      <c r="E16" s="185">
        <v>14</v>
      </c>
      <c r="F16" s="185">
        <v>1642</v>
      </c>
      <c r="G16" s="185">
        <v>61</v>
      </c>
      <c r="H16" s="185" t="s">
        <v>129</v>
      </c>
    </row>
    <row r="17" spans="1:11" x14ac:dyDescent="0.2">
      <c r="A17" s="184">
        <v>1994</v>
      </c>
      <c r="B17" s="185">
        <f t="shared" si="0"/>
        <v>4283</v>
      </c>
      <c r="C17" s="185">
        <v>245</v>
      </c>
      <c r="D17" s="185">
        <v>2401</v>
      </c>
      <c r="E17" s="185">
        <v>16</v>
      </c>
      <c r="F17" s="185">
        <v>1577</v>
      </c>
      <c r="G17" s="185">
        <v>44</v>
      </c>
      <c r="H17" s="185" t="s">
        <v>129</v>
      </c>
    </row>
    <row r="18" spans="1:11" x14ac:dyDescent="0.2">
      <c r="A18" s="184">
        <v>1995</v>
      </c>
      <c r="B18" s="185">
        <f t="shared" si="0"/>
        <v>4401</v>
      </c>
      <c r="C18" s="185">
        <v>198</v>
      </c>
      <c r="D18" s="185">
        <v>2449</v>
      </c>
      <c r="E18" s="185">
        <v>12</v>
      </c>
      <c r="F18" s="185">
        <v>1708</v>
      </c>
      <c r="G18" s="185">
        <v>34</v>
      </c>
      <c r="H18" s="185" t="s">
        <v>129</v>
      </c>
      <c r="K18" s="252"/>
    </row>
    <row r="19" spans="1:11" x14ac:dyDescent="0.2">
      <c r="A19" s="184">
        <v>1996</v>
      </c>
      <c r="B19" s="185">
        <f t="shared" si="0"/>
        <v>4568</v>
      </c>
      <c r="C19" s="185">
        <v>191</v>
      </c>
      <c r="D19" s="185">
        <v>2616</v>
      </c>
      <c r="E19" s="185">
        <v>11</v>
      </c>
      <c r="F19" s="185">
        <v>1716</v>
      </c>
      <c r="G19" s="185">
        <v>34</v>
      </c>
      <c r="H19" s="185" t="s">
        <v>129</v>
      </c>
    </row>
    <row r="20" spans="1:11" x14ac:dyDescent="0.2">
      <c r="A20" s="184">
        <v>1997</v>
      </c>
      <c r="B20" s="185">
        <f t="shared" si="0"/>
        <v>4951</v>
      </c>
      <c r="C20" s="185">
        <v>201</v>
      </c>
      <c r="D20" s="185">
        <v>2782</v>
      </c>
      <c r="E20" s="185">
        <v>9</v>
      </c>
      <c r="F20" s="185">
        <v>1915</v>
      </c>
      <c r="G20" s="185">
        <v>44</v>
      </c>
      <c r="H20" s="185" t="s">
        <v>129</v>
      </c>
    </row>
    <row r="21" spans="1:11" x14ac:dyDescent="0.2">
      <c r="A21" s="187">
        <v>1998</v>
      </c>
      <c r="B21" s="185">
        <f t="shared" si="0"/>
        <v>4962</v>
      </c>
      <c r="C21" s="186">
        <v>189</v>
      </c>
      <c r="D21" s="186">
        <v>2646</v>
      </c>
      <c r="E21" s="186">
        <v>10</v>
      </c>
      <c r="F21" s="186">
        <v>2079</v>
      </c>
      <c r="G21" s="186">
        <v>38</v>
      </c>
      <c r="H21" s="185" t="s">
        <v>129</v>
      </c>
      <c r="I21" s="188"/>
    </row>
    <row r="22" spans="1:11" x14ac:dyDescent="0.2">
      <c r="A22" s="187">
        <v>1999</v>
      </c>
      <c r="B22" s="185">
        <f t="shared" si="0"/>
        <v>5028</v>
      </c>
      <c r="C22" s="186">
        <v>180</v>
      </c>
      <c r="D22" s="186">
        <v>2652</v>
      </c>
      <c r="E22" s="186">
        <v>9</v>
      </c>
      <c r="F22" s="186">
        <v>2156</v>
      </c>
      <c r="G22" s="186">
        <v>31</v>
      </c>
      <c r="H22" s="185" t="s">
        <v>129</v>
      </c>
      <c r="I22" s="188"/>
    </row>
    <row r="23" spans="1:11" x14ac:dyDescent="0.2">
      <c r="A23" s="187">
        <v>2000</v>
      </c>
      <c r="B23" s="185">
        <f t="shared" si="0"/>
        <v>5283</v>
      </c>
      <c r="C23" s="186">
        <v>171</v>
      </c>
      <c r="D23" s="186">
        <v>2684</v>
      </c>
      <c r="E23" s="186">
        <v>10</v>
      </c>
      <c r="F23" s="186">
        <v>2388</v>
      </c>
      <c r="G23" s="186">
        <v>30</v>
      </c>
      <c r="H23" s="185" t="s">
        <v>129</v>
      </c>
      <c r="I23" s="188"/>
    </row>
    <row r="24" spans="1:11" x14ac:dyDescent="0.2">
      <c r="A24" s="187">
        <v>2001</v>
      </c>
      <c r="B24" s="185">
        <f t="shared" si="0"/>
        <v>5427</v>
      </c>
      <c r="C24" s="186">
        <v>187</v>
      </c>
      <c r="D24" s="186">
        <v>2737</v>
      </c>
      <c r="E24" s="186">
        <v>11</v>
      </c>
      <c r="F24" s="186">
        <v>2461</v>
      </c>
      <c r="G24" s="186">
        <v>31</v>
      </c>
      <c r="H24" s="185" t="s">
        <v>129</v>
      </c>
    </row>
    <row r="25" spans="1:11" x14ac:dyDescent="0.2">
      <c r="A25" s="187">
        <v>2002</v>
      </c>
      <c r="B25" s="186">
        <f t="shared" ref="B25:B34" si="1">+C25+D25+E25+F25+G25+H25</f>
        <v>5702</v>
      </c>
      <c r="C25" s="186">
        <v>266</v>
      </c>
      <c r="D25" s="186">
        <v>2761</v>
      </c>
      <c r="E25" s="186">
        <v>8</v>
      </c>
      <c r="F25" s="186">
        <v>2516</v>
      </c>
      <c r="G25" s="186">
        <v>46</v>
      </c>
      <c r="H25" s="186">
        <v>105</v>
      </c>
    </row>
    <row r="26" spans="1:11" x14ac:dyDescent="0.2">
      <c r="A26" s="187">
        <v>2003</v>
      </c>
      <c r="B26" s="186">
        <f t="shared" si="1"/>
        <v>6005</v>
      </c>
      <c r="C26" s="186">
        <v>344</v>
      </c>
      <c r="D26" s="186">
        <v>2831</v>
      </c>
      <c r="E26" s="186">
        <v>8</v>
      </c>
      <c r="F26" s="186">
        <v>2688</v>
      </c>
      <c r="G26" s="186">
        <v>41</v>
      </c>
      <c r="H26" s="186">
        <v>93</v>
      </c>
      <c r="I26" s="188"/>
    </row>
    <row r="27" spans="1:11" x14ac:dyDescent="0.2">
      <c r="A27" s="187">
        <v>2004</v>
      </c>
      <c r="B27" s="186">
        <f t="shared" si="1"/>
        <v>6055</v>
      </c>
      <c r="C27" s="186">
        <v>362</v>
      </c>
      <c r="D27" s="186">
        <v>2860</v>
      </c>
      <c r="E27" s="186">
        <v>9</v>
      </c>
      <c r="F27" s="186">
        <v>2658</v>
      </c>
      <c r="G27" s="186">
        <v>42</v>
      </c>
      <c r="H27" s="186">
        <v>124</v>
      </c>
      <c r="I27" s="188"/>
    </row>
    <row r="28" spans="1:11" x14ac:dyDescent="0.2">
      <c r="A28" s="187">
        <v>2005</v>
      </c>
      <c r="B28" s="186">
        <f t="shared" si="1"/>
        <v>6404</v>
      </c>
      <c r="C28" s="186">
        <v>444</v>
      </c>
      <c r="D28" s="186">
        <v>3007</v>
      </c>
      <c r="E28" s="186">
        <v>6</v>
      </c>
      <c r="F28" s="186">
        <v>2763</v>
      </c>
      <c r="G28" s="186">
        <v>33</v>
      </c>
      <c r="H28" s="186">
        <v>151</v>
      </c>
      <c r="I28" s="188"/>
    </row>
    <row r="29" spans="1:11" x14ac:dyDescent="0.2">
      <c r="A29" s="187">
        <v>2006</v>
      </c>
      <c r="B29" s="186">
        <f t="shared" si="1"/>
        <v>6574</v>
      </c>
      <c r="C29" s="186">
        <v>508</v>
      </c>
      <c r="D29" s="186">
        <v>2899</v>
      </c>
      <c r="E29" s="186">
        <v>11</v>
      </c>
      <c r="F29" s="186">
        <v>2958</v>
      </c>
      <c r="G29" s="186">
        <v>43</v>
      </c>
      <c r="H29" s="186">
        <v>155</v>
      </c>
      <c r="I29" s="188"/>
    </row>
    <row r="30" spans="1:11" x14ac:dyDescent="0.2">
      <c r="A30" s="187">
        <v>2007</v>
      </c>
      <c r="B30" s="186">
        <f>+C30+D30+E30+F30+G30+H30</f>
        <v>6620</v>
      </c>
      <c r="C30" s="186">
        <v>275</v>
      </c>
      <c r="D30" s="186">
        <v>3005</v>
      </c>
      <c r="E30" s="186">
        <v>6</v>
      </c>
      <c r="F30" s="186">
        <v>3100</v>
      </c>
      <c r="G30" s="186">
        <v>43</v>
      </c>
      <c r="H30" s="186">
        <v>191</v>
      </c>
      <c r="I30" s="188"/>
    </row>
    <row r="31" spans="1:11" s="188" customFormat="1" x14ac:dyDescent="0.2">
      <c r="A31" s="187">
        <v>2008</v>
      </c>
      <c r="B31" s="186">
        <f>+C31+D31+E31+F31+G31+H31</f>
        <v>7277</v>
      </c>
      <c r="C31" s="186">
        <v>495</v>
      </c>
      <c r="D31" s="186">
        <v>3095</v>
      </c>
      <c r="E31" s="186">
        <v>5</v>
      </c>
      <c r="F31" s="186">
        <v>3472</v>
      </c>
      <c r="G31" s="186">
        <v>39</v>
      </c>
      <c r="H31" s="186">
        <v>171</v>
      </c>
    </row>
    <row r="32" spans="1:11" s="188" customFormat="1" x14ac:dyDescent="0.2">
      <c r="A32" s="187">
        <v>2009</v>
      </c>
      <c r="B32" s="186">
        <f>+C32+D32+E32+F32+G32+H32</f>
        <v>7382</v>
      </c>
      <c r="C32" s="186">
        <v>611</v>
      </c>
      <c r="D32" s="186">
        <v>3075</v>
      </c>
      <c r="E32" s="186">
        <v>8</v>
      </c>
      <c r="F32" s="186">
        <v>3481</v>
      </c>
      <c r="G32" s="186">
        <v>36</v>
      </c>
      <c r="H32" s="186">
        <v>171</v>
      </c>
    </row>
    <row r="33" spans="1:18" s="188" customFormat="1" x14ac:dyDescent="0.2">
      <c r="A33" s="187">
        <v>2010</v>
      </c>
      <c r="B33" s="186">
        <f>+C33+D33+E33+F33+G33+H33</f>
        <v>7871</v>
      </c>
      <c r="C33" s="186">
        <v>460</v>
      </c>
      <c r="D33" s="186">
        <v>3589</v>
      </c>
      <c r="E33" s="186">
        <v>8</v>
      </c>
      <c r="F33" s="186">
        <v>3505</v>
      </c>
      <c r="G33" s="186">
        <v>24</v>
      </c>
      <c r="H33" s="186">
        <v>285</v>
      </c>
    </row>
    <row r="34" spans="1:18" x14ac:dyDescent="0.2">
      <c r="A34" s="187">
        <v>2011</v>
      </c>
      <c r="B34" s="186">
        <f t="shared" si="1"/>
        <v>7947</v>
      </c>
      <c r="C34" s="186">
        <v>400</v>
      </c>
      <c r="D34" s="186">
        <v>3575</v>
      </c>
      <c r="E34" s="186">
        <v>7</v>
      </c>
      <c r="F34" s="186">
        <v>3712</v>
      </c>
      <c r="G34" s="186">
        <v>41</v>
      </c>
      <c r="H34" s="186">
        <v>212</v>
      </c>
    </row>
    <row r="35" spans="1:18" x14ac:dyDescent="0.2">
      <c r="A35" s="187">
        <v>2012</v>
      </c>
      <c r="B35" s="186" t="s">
        <v>131</v>
      </c>
      <c r="C35" s="186" t="s">
        <v>131</v>
      </c>
      <c r="D35" s="186" t="s">
        <v>131</v>
      </c>
      <c r="E35" s="186" t="s">
        <v>131</v>
      </c>
      <c r="F35" s="186" t="s">
        <v>131</v>
      </c>
      <c r="G35" s="186" t="s">
        <v>131</v>
      </c>
      <c r="H35" s="186" t="s">
        <v>131</v>
      </c>
    </row>
    <row r="36" spans="1:18" x14ac:dyDescent="0.2">
      <c r="A36" s="187">
        <v>2013</v>
      </c>
      <c r="B36" s="186" t="s">
        <v>131</v>
      </c>
      <c r="C36" s="186" t="s">
        <v>131</v>
      </c>
      <c r="D36" s="186" t="s">
        <v>131</v>
      </c>
      <c r="E36" s="186" t="s">
        <v>131</v>
      </c>
      <c r="F36" s="186" t="s">
        <v>131</v>
      </c>
      <c r="G36" s="186" t="s">
        <v>131</v>
      </c>
      <c r="H36" s="186" t="s">
        <v>131</v>
      </c>
      <c r="R36" s="192"/>
    </row>
    <row r="37" spans="1:18" x14ac:dyDescent="0.2">
      <c r="A37" s="187">
        <v>2014</v>
      </c>
      <c r="B37" s="186">
        <v>9187</v>
      </c>
      <c r="C37" s="186">
        <v>497</v>
      </c>
      <c r="D37" s="186">
        <v>3958</v>
      </c>
      <c r="E37" s="186">
        <v>5</v>
      </c>
      <c r="F37" s="186">
        <v>4401</v>
      </c>
      <c r="G37" s="186">
        <v>87</v>
      </c>
      <c r="H37" s="186">
        <v>239</v>
      </c>
    </row>
    <row r="38" spans="1:18" x14ac:dyDescent="0.2">
      <c r="A38" s="187">
        <v>2015</v>
      </c>
      <c r="B38" s="186">
        <v>9866</v>
      </c>
      <c r="C38" s="186">
        <v>704</v>
      </c>
      <c r="D38" s="186">
        <v>4164</v>
      </c>
      <c r="E38" s="186">
        <v>4</v>
      </c>
      <c r="F38" s="186">
        <v>4539</v>
      </c>
      <c r="G38" s="186">
        <v>120</v>
      </c>
      <c r="H38" s="186">
        <v>335</v>
      </c>
      <c r="J38" s="192"/>
      <c r="K38" s="192"/>
      <c r="L38" s="192"/>
      <c r="M38" s="192"/>
      <c r="N38" s="192"/>
      <c r="O38" s="192"/>
      <c r="P38" s="192"/>
    </row>
    <row r="39" spans="1:18" x14ac:dyDescent="0.2">
      <c r="A39" s="187">
        <v>2016</v>
      </c>
      <c r="B39" s="186">
        <f>+C39+D39+E39+F39+H39+G39</f>
        <v>9982</v>
      </c>
      <c r="C39" s="186">
        <v>608</v>
      </c>
      <c r="D39" s="186">
        <v>4169</v>
      </c>
      <c r="E39" s="186">
        <v>6</v>
      </c>
      <c r="F39" s="186">
        <v>4720</v>
      </c>
      <c r="G39" s="186">
        <v>65</v>
      </c>
      <c r="H39" s="186">
        <v>414</v>
      </c>
    </row>
    <row r="40" spans="1:18" x14ac:dyDescent="0.2">
      <c r="A40" s="187">
        <v>2017</v>
      </c>
      <c r="B40" s="186">
        <f>+C40+D40+E40+F40+H40+G40</f>
        <v>10018</v>
      </c>
      <c r="C40" s="186">
        <v>550</v>
      </c>
      <c r="D40" s="186">
        <v>4398</v>
      </c>
      <c r="E40" s="186">
        <v>8</v>
      </c>
      <c r="F40" s="186">
        <v>4671</v>
      </c>
      <c r="G40" s="186">
        <v>56</v>
      </c>
      <c r="H40" s="186">
        <v>335</v>
      </c>
    </row>
    <row r="41" spans="1:18" ht="13.5" thickBot="1" x14ac:dyDescent="0.25">
      <c r="A41" s="187">
        <v>2018</v>
      </c>
      <c r="B41" s="186">
        <f>+C41+D41+E41+F41+H41+G41</f>
        <v>9853</v>
      </c>
      <c r="C41" s="186">
        <v>445</v>
      </c>
      <c r="D41" s="186">
        <v>4219</v>
      </c>
      <c r="E41" s="186">
        <v>8</v>
      </c>
      <c r="F41" s="186">
        <v>4710</v>
      </c>
      <c r="G41" s="186">
        <v>76</v>
      </c>
      <c r="H41" s="186">
        <v>395</v>
      </c>
    </row>
    <row r="42" spans="1:18" ht="33" customHeight="1" x14ac:dyDescent="0.2">
      <c r="A42" s="343" t="s">
        <v>240</v>
      </c>
      <c r="B42" s="343"/>
      <c r="C42" s="343"/>
      <c r="D42" s="343"/>
      <c r="E42" s="343"/>
      <c r="F42" s="343"/>
      <c r="G42" s="343"/>
      <c r="H42" s="343"/>
    </row>
    <row r="43" spans="1:18" x14ac:dyDescent="0.2">
      <c r="A43" s="338" t="s">
        <v>236</v>
      </c>
      <c r="B43" s="338"/>
      <c r="C43" s="338"/>
      <c r="D43" s="338"/>
      <c r="E43" s="338"/>
      <c r="F43" s="338"/>
      <c r="G43" s="338"/>
      <c r="H43" s="338"/>
    </row>
    <row r="44" spans="1:18" x14ac:dyDescent="0.2">
      <c r="A44" s="339" t="s">
        <v>232</v>
      </c>
      <c r="B44" s="339"/>
      <c r="C44" s="339"/>
      <c r="D44" s="339"/>
      <c r="E44" s="339"/>
      <c r="F44" s="339"/>
      <c r="G44" s="339"/>
      <c r="H44" s="339"/>
    </row>
  </sheetData>
  <mergeCells count="8">
    <mergeCell ref="A42:H42"/>
    <mergeCell ref="A43:H43"/>
    <mergeCell ref="A44:H44"/>
    <mergeCell ref="A1:H1"/>
    <mergeCell ref="A2:H2"/>
    <mergeCell ref="A3:H3"/>
    <mergeCell ref="A4:H4"/>
    <mergeCell ref="A5:H5"/>
  </mergeCells>
  <hyperlinks>
    <hyperlink ref="K2" location="INDICE!A1" display="INDICE"/>
  </hyperlinks>
  <printOptions horizontalCentered="1"/>
  <pageMargins left="0.6" right="0.6" top="0.78740157480314965" bottom="1" header="0.51181102362204722" footer="0.51181102362204722"/>
  <pageSetup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workbookViewId="0">
      <selection activeCell="A3" sqref="A3:J3"/>
    </sheetView>
  </sheetViews>
  <sheetFormatPr baseColWidth="10" defaultRowHeight="12.75" x14ac:dyDescent="0.2"/>
  <cols>
    <col min="1" max="1" width="19.7109375" style="18" customWidth="1"/>
    <col min="2" max="10" width="9.7109375" style="19" customWidth="1"/>
    <col min="11" max="12" width="6.7109375" style="19" customWidth="1"/>
    <col min="13" max="13" width="11.140625" style="19" bestFit="1" customWidth="1"/>
    <col min="14" max="231" width="11.42578125" style="5"/>
    <col min="232" max="232" width="17.7109375" style="5" customWidth="1"/>
    <col min="233" max="233" width="5.5703125" style="5" bestFit="1" customWidth="1"/>
    <col min="234" max="236" width="4.85546875" style="5" customWidth="1"/>
    <col min="237" max="237" width="2.42578125" style="5" customWidth="1"/>
    <col min="238" max="239" width="4.42578125" style="5" customWidth="1"/>
    <col min="240" max="241" width="5.42578125" style="5" bestFit="1" customWidth="1"/>
    <col min="242" max="242" width="1.28515625" style="5" customWidth="1"/>
    <col min="243" max="244" width="5" style="5" customWidth="1"/>
    <col min="245" max="245" width="1.7109375" style="5" customWidth="1"/>
    <col min="246" max="251" width="4.42578125" style="5" customWidth="1"/>
    <col min="252" max="252" width="5.140625" style="5" bestFit="1" customWidth="1"/>
    <col min="253" max="269" width="6.7109375" style="5" customWidth="1"/>
    <col min="270" max="487" width="11.42578125" style="5"/>
    <col min="488" max="488" width="17.7109375" style="5" customWidth="1"/>
    <col min="489" max="489" width="5.5703125" style="5" bestFit="1" customWidth="1"/>
    <col min="490" max="492" width="4.85546875" style="5" customWidth="1"/>
    <col min="493" max="493" width="2.42578125" style="5" customWidth="1"/>
    <col min="494" max="495" width="4.42578125" style="5" customWidth="1"/>
    <col min="496" max="497" width="5.42578125" style="5" bestFit="1" customWidth="1"/>
    <col min="498" max="498" width="1.28515625" style="5" customWidth="1"/>
    <col min="499" max="500" width="5" style="5" customWidth="1"/>
    <col min="501" max="501" width="1.7109375" style="5" customWidth="1"/>
    <col min="502" max="507" width="4.42578125" style="5" customWidth="1"/>
    <col min="508" max="508" width="5.140625" style="5" bestFit="1" customWidth="1"/>
    <col min="509" max="525" width="6.7109375" style="5" customWidth="1"/>
    <col min="526" max="743" width="11.42578125" style="5"/>
    <col min="744" max="744" width="17.7109375" style="5" customWidth="1"/>
    <col min="745" max="745" width="5.5703125" style="5" bestFit="1" customWidth="1"/>
    <col min="746" max="748" width="4.85546875" style="5" customWidth="1"/>
    <col min="749" max="749" width="2.42578125" style="5" customWidth="1"/>
    <col min="750" max="751" width="4.42578125" style="5" customWidth="1"/>
    <col min="752" max="753" width="5.42578125" style="5" bestFit="1" customWidth="1"/>
    <col min="754" max="754" width="1.28515625" style="5" customWidth="1"/>
    <col min="755" max="756" width="5" style="5" customWidth="1"/>
    <col min="757" max="757" width="1.7109375" style="5" customWidth="1"/>
    <col min="758" max="763" width="4.42578125" style="5" customWidth="1"/>
    <col min="764" max="764" width="5.140625" style="5" bestFit="1" customWidth="1"/>
    <col min="765" max="781" width="6.7109375" style="5" customWidth="1"/>
    <col min="782" max="999" width="11.42578125" style="5"/>
    <col min="1000" max="1000" width="17.7109375" style="5" customWidth="1"/>
    <col min="1001" max="1001" width="5.5703125" style="5" bestFit="1" customWidth="1"/>
    <col min="1002" max="1004" width="4.85546875" style="5" customWidth="1"/>
    <col min="1005" max="1005" width="2.42578125" style="5" customWidth="1"/>
    <col min="1006" max="1007" width="4.42578125" style="5" customWidth="1"/>
    <col min="1008" max="1009" width="5.42578125" style="5" bestFit="1" customWidth="1"/>
    <col min="1010" max="1010" width="1.28515625" style="5" customWidth="1"/>
    <col min="1011" max="1012" width="5" style="5" customWidth="1"/>
    <col min="1013" max="1013" width="1.7109375" style="5" customWidth="1"/>
    <col min="1014" max="1019" width="4.42578125" style="5" customWidth="1"/>
    <col min="1020" max="1020" width="5.140625" style="5" bestFit="1" customWidth="1"/>
    <col min="1021" max="1037" width="6.7109375" style="5" customWidth="1"/>
    <col min="1038" max="1255" width="11.42578125" style="5"/>
    <col min="1256" max="1256" width="17.7109375" style="5" customWidth="1"/>
    <col min="1257" max="1257" width="5.5703125" style="5" bestFit="1" customWidth="1"/>
    <col min="1258" max="1260" width="4.85546875" style="5" customWidth="1"/>
    <col min="1261" max="1261" width="2.42578125" style="5" customWidth="1"/>
    <col min="1262" max="1263" width="4.42578125" style="5" customWidth="1"/>
    <col min="1264" max="1265" width="5.42578125" style="5" bestFit="1" customWidth="1"/>
    <col min="1266" max="1266" width="1.28515625" style="5" customWidth="1"/>
    <col min="1267" max="1268" width="5" style="5" customWidth="1"/>
    <col min="1269" max="1269" width="1.7109375" style="5" customWidth="1"/>
    <col min="1270" max="1275" width="4.42578125" style="5" customWidth="1"/>
    <col min="1276" max="1276" width="5.140625" style="5" bestFit="1" customWidth="1"/>
    <col min="1277" max="1293" width="6.7109375" style="5" customWidth="1"/>
    <col min="1294" max="1511" width="11.42578125" style="5"/>
    <col min="1512" max="1512" width="17.7109375" style="5" customWidth="1"/>
    <col min="1513" max="1513" width="5.5703125" style="5" bestFit="1" customWidth="1"/>
    <col min="1514" max="1516" width="4.85546875" style="5" customWidth="1"/>
    <col min="1517" max="1517" width="2.42578125" style="5" customWidth="1"/>
    <col min="1518" max="1519" width="4.42578125" style="5" customWidth="1"/>
    <col min="1520" max="1521" width="5.42578125" style="5" bestFit="1" customWidth="1"/>
    <col min="1522" max="1522" width="1.28515625" style="5" customWidth="1"/>
    <col min="1523" max="1524" width="5" style="5" customWidth="1"/>
    <col min="1525" max="1525" width="1.7109375" style="5" customWidth="1"/>
    <col min="1526" max="1531" width="4.42578125" style="5" customWidth="1"/>
    <col min="1532" max="1532" width="5.140625" style="5" bestFit="1" customWidth="1"/>
    <col min="1533" max="1549" width="6.7109375" style="5" customWidth="1"/>
    <col min="1550" max="1767" width="11.42578125" style="5"/>
    <col min="1768" max="1768" width="17.7109375" style="5" customWidth="1"/>
    <col min="1769" max="1769" width="5.5703125" style="5" bestFit="1" customWidth="1"/>
    <col min="1770" max="1772" width="4.85546875" style="5" customWidth="1"/>
    <col min="1773" max="1773" width="2.42578125" style="5" customWidth="1"/>
    <col min="1774" max="1775" width="4.42578125" style="5" customWidth="1"/>
    <col min="1776" max="1777" width="5.42578125" style="5" bestFit="1" customWidth="1"/>
    <col min="1778" max="1778" width="1.28515625" style="5" customWidth="1"/>
    <col min="1779" max="1780" width="5" style="5" customWidth="1"/>
    <col min="1781" max="1781" width="1.7109375" style="5" customWidth="1"/>
    <col min="1782" max="1787" width="4.42578125" style="5" customWidth="1"/>
    <col min="1788" max="1788" width="5.140625" style="5" bestFit="1" customWidth="1"/>
    <col min="1789" max="1805" width="6.7109375" style="5" customWidth="1"/>
    <col min="1806" max="2023" width="11.42578125" style="5"/>
    <col min="2024" max="2024" width="17.7109375" style="5" customWidth="1"/>
    <col min="2025" max="2025" width="5.5703125" style="5" bestFit="1" customWidth="1"/>
    <col min="2026" max="2028" width="4.85546875" style="5" customWidth="1"/>
    <col min="2029" max="2029" width="2.42578125" style="5" customWidth="1"/>
    <col min="2030" max="2031" width="4.42578125" style="5" customWidth="1"/>
    <col min="2032" max="2033" width="5.42578125" style="5" bestFit="1" customWidth="1"/>
    <col min="2034" max="2034" width="1.28515625" style="5" customWidth="1"/>
    <col min="2035" max="2036" width="5" style="5" customWidth="1"/>
    <col min="2037" max="2037" width="1.7109375" style="5" customWidth="1"/>
    <col min="2038" max="2043" width="4.42578125" style="5" customWidth="1"/>
    <col min="2044" max="2044" width="5.140625" style="5" bestFit="1" customWidth="1"/>
    <col min="2045" max="2061" width="6.7109375" style="5" customWidth="1"/>
    <col min="2062" max="2279" width="11.42578125" style="5"/>
    <col min="2280" max="2280" width="17.7109375" style="5" customWidth="1"/>
    <col min="2281" max="2281" width="5.5703125" style="5" bestFit="1" customWidth="1"/>
    <col min="2282" max="2284" width="4.85546875" style="5" customWidth="1"/>
    <col min="2285" max="2285" width="2.42578125" style="5" customWidth="1"/>
    <col min="2286" max="2287" width="4.42578125" style="5" customWidth="1"/>
    <col min="2288" max="2289" width="5.42578125" style="5" bestFit="1" customWidth="1"/>
    <col min="2290" max="2290" width="1.28515625" style="5" customWidth="1"/>
    <col min="2291" max="2292" width="5" style="5" customWidth="1"/>
    <col min="2293" max="2293" width="1.7109375" style="5" customWidth="1"/>
    <col min="2294" max="2299" width="4.42578125" style="5" customWidth="1"/>
    <col min="2300" max="2300" width="5.140625" style="5" bestFit="1" customWidth="1"/>
    <col min="2301" max="2317" width="6.7109375" style="5" customWidth="1"/>
    <col min="2318" max="2535" width="11.42578125" style="5"/>
    <col min="2536" max="2536" width="17.7109375" style="5" customWidth="1"/>
    <col min="2537" max="2537" width="5.5703125" style="5" bestFit="1" customWidth="1"/>
    <col min="2538" max="2540" width="4.85546875" style="5" customWidth="1"/>
    <col min="2541" max="2541" width="2.42578125" style="5" customWidth="1"/>
    <col min="2542" max="2543" width="4.42578125" style="5" customWidth="1"/>
    <col min="2544" max="2545" width="5.42578125" style="5" bestFit="1" customWidth="1"/>
    <col min="2546" max="2546" width="1.28515625" style="5" customWidth="1"/>
    <col min="2547" max="2548" width="5" style="5" customWidth="1"/>
    <col min="2549" max="2549" width="1.7109375" style="5" customWidth="1"/>
    <col min="2550" max="2555" width="4.42578125" style="5" customWidth="1"/>
    <col min="2556" max="2556" width="5.140625" style="5" bestFit="1" customWidth="1"/>
    <col min="2557" max="2573" width="6.7109375" style="5" customWidth="1"/>
    <col min="2574" max="2791" width="11.42578125" style="5"/>
    <col min="2792" max="2792" width="17.7109375" style="5" customWidth="1"/>
    <col min="2793" max="2793" width="5.5703125" style="5" bestFit="1" customWidth="1"/>
    <col min="2794" max="2796" width="4.85546875" style="5" customWidth="1"/>
    <col min="2797" max="2797" width="2.42578125" style="5" customWidth="1"/>
    <col min="2798" max="2799" width="4.42578125" style="5" customWidth="1"/>
    <col min="2800" max="2801" width="5.42578125" style="5" bestFit="1" customWidth="1"/>
    <col min="2802" max="2802" width="1.28515625" style="5" customWidth="1"/>
    <col min="2803" max="2804" width="5" style="5" customWidth="1"/>
    <col min="2805" max="2805" width="1.7109375" style="5" customWidth="1"/>
    <col min="2806" max="2811" width="4.42578125" style="5" customWidth="1"/>
    <col min="2812" max="2812" width="5.140625" style="5" bestFit="1" customWidth="1"/>
    <col min="2813" max="2829" width="6.7109375" style="5" customWidth="1"/>
    <col min="2830" max="3047" width="11.42578125" style="5"/>
    <col min="3048" max="3048" width="17.7109375" style="5" customWidth="1"/>
    <col min="3049" max="3049" width="5.5703125" style="5" bestFit="1" customWidth="1"/>
    <col min="3050" max="3052" width="4.85546875" style="5" customWidth="1"/>
    <col min="3053" max="3053" width="2.42578125" style="5" customWidth="1"/>
    <col min="3054" max="3055" width="4.42578125" style="5" customWidth="1"/>
    <col min="3056" max="3057" width="5.42578125" style="5" bestFit="1" customWidth="1"/>
    <col min="3058" max="3058" width="1.28515625" style="5" customWidth="1"/>
    <col min="3059" max="3060" width="5" style="5" customWidth="1"/>
    <col min="3061" max="3061" width="1.7109375" style="5" customWidth="1"/>
    <col min="3062" max="3067" width="4.42578125" style="5" customWidth="1"/>
    <col min="3068" max="3068" width="5.140625" style="5" bestFit="1" customWidth="1"/>
    <col min="3069" max="3085" width="6.7109375" style="5" customWidth="1"/>
    <col min="3086" max="3303" width="11.42578125" style="5"/>
    <col min="3304" max="3304" width="17.7109375" style="5" customWidth="1"/>
    <col min="3305" max="3305" width="5.5703125" style="5" bestFit="1" customWidth="1"/>
    <col min="3306" max="3308" width="4.85546875" style="5" customWidth="1"/>
    <col min="3309" max="3309" width="2.42578125" style="5" customWidth="1"/>
    <col min="3310" max="3311" width="4.42578125" style="5" customWidth="1"/>
    <col min="3312" max="3313" width="5.42578125" style="5" bestFit="1" customWidth="1"/>
    <col min="3314" max="3314" width="1.28515625" style="5" customWidth="1"/>
    <col min="3315" max="3316" width="5" style="5" customWidth="1"/>
    <col min="3317" max="3317" width="1.7109375" style="5" customWidth="1"/>
    <col min="3318" max="3323" width="4.42578125" style="5" customWidth="1"/>
    <col min="3324" max="3324" width="5.140625" style="5" bestFit="1" customWidth="1"/>
    <col min="3325" max="3341" width="6.7109375" style="5" customWidth="1"/>
    <col min="3342" max="3559" width="11.42578125" style="5"/>
    <col min="3560" max="3560" width="17.7109375" style="5" customWidth="1"/>
    <col min="3561" max="3561" width="5.5703125" style="5" bestFit="1" customWidth="1"/>
    <col min="3562" max="3564" width="4.85546875" style="5" customWidth="1"/>
    <col min="3565" max="3565" width="2.42578125" style="5" customWidth="1"/>
    <col min="3566" max="3567" width="4.42578125" style="5" customWidth="1"/>
    <col min="3568" max="3569" width="5.42578125" style="5" bestFit="1" customWidth="1"/>
    <col min="3570" max="3570" width="1.28515625" style="5" customWidth="1"/>
    <col min="3571" max="3572" width="5" style="5" customWidth="1"/>
    <col min="3573" max="3573" width="1.7109375" style="5" customWidth="1"/>
    <col min="3574" max="3579" width="4.42578125" style="5" customWidth="1"/>
    <col min="3580" max="3580" width="5.140625" style="5" bestFit="1" customWidth="1"/>
    <col min="3581" max="3597" width="6.7109375" style="5" customWidth="1"/>
    <col min="3598" max="3815" width="11.42578125" style="5"/>
    <col min="3816" max="3816" width="17.7109375" style="5" customWidth="1"/>
    <col min="3817" max="3817" width="5.5703125" style="5" bestFit="1" customWidth="1"/>
    <col min="3818" max="3820" width="4.85546875" style="5" customWidth="1"/>
    <col min="3821" max="3821" width="2.42578125" style="5" customWidth="1"/>
    <col min="3822" max="3823" width="4.42578125" style="5" customWidth="1"/>
    <col min="3824" max="3825" width="5.42578125" style="5" bestFit="1" customWidth="1"/>
    <col min="3826" max="3826" width="1.28515625" style="5" customWidth="1"/>
    <col min="3827" max="3828" width="5" style="5" customWidth="1"/>
    <col min="3829" max="3829" width="1.7109375" style="5" customWidth="1"/>
    <col min="3830" max="3835" width="4.42578125" style="5" customWidth="1"/>
    <col min="3836" max="3836" width="5.140625" style="5" bestFit="1" customWidth="1"/>
    <col min="3837" max="3853" width="6.7109375" style="5" customWidth="1"/>
    <col min="3854" max="4071" width="11.42578125" style="5"/>
    <col min="4072" max="4072" width="17.7109375" style="5" customWidth="1"/>
    <col min="4073" max="4073" width="5.5703125" style="5" bestFit="1" customWidth="1"/>
    <col min="4074" max="4076" width="4.85546875" style="5" customWidth="1"/>
    <col min="4077" max="4077" width="2.42578125" style="5" customWidth="1"/>
    <col min="4078" max="4079" width="4.42578125" style="5" customWidth="1"/>
    <col min="4080" max="4081" width="5.42578125" style="5" bestFit="1" customWidth="1"/>
    <col min="4082" max="4082" width="1.28515625" style="5" customWidth="1"/>
    <col min="4083" max="4084" width="5" style="5" customWidth="1"/>
    <col min="4085" max="4085" width="1.7109375" style="5" customWidth="1"/>
    <col min="4086" max="4091" width="4.42578125" style="5" customWidth="1"/>
    <col min="4092" max="4092" width="5.140625" style="5" bestFit="1" customWidth="1"/>
    <col min="4093" max="4109" width="6.7109375" style="5" customWidth="1"/>
    <col min="4110" max="4327" width="11.42578125" style="5"/>
    <col min="4328" max="4328" width="17.7109375" style="5" customWidth="1"/>
    <col min="4329" max="4329" width="5.5703125" style="5" bestFit="1" customWidth="1"/>
    <col min="4330" max="4332" width="4.85546875" style="5" customWidth="1"/>
    <col min="4333" max="4333" width="2.42578125" style="5" customWidth="1"/>
    <col min="4334" max="4335" width="4.42578125" style="5" customWidth="1"/>
    <col min="4336" max="4337" width="5.42578125" style="5" bestFit="1" customWidth="1"/>
    <col min="4338" max="4338" width="1.28515625" style="5" customWidth="1"/>
    <col min="4339" max="4340" width="5" style="5" customWidth="1"/>
    <col min="4341" max="4341" width="1.7109375" style="5" customWidth="1"/>
    <col min="4342" max="4347" width="4.42578125" style="5" customWidth="1"/>
    <col min="4348" max="4348" width="5.140625" style="5" bestFit="1" customWidth="1"/>
    <col min="4349" max="4365" width="6.7109375" style="5" customWidth="1"/>
    <col min="4366" max="4583" width="11.42578125" style="5"/>
    <col min="4584" max="4584" width="17.7109375" style="5" customWidth="1"/>
    <col min="4585" max="4585" width="5.5703125" style="5" bestFit="1" customWidth="1"/>
    <col min="4586" max="4588" width="4.85546875" style="5" customWidth="1"/>
    <col min="4589" max="4589" width="2.42578125" style="5" customWidth="1"/>
    <col min="4590" max="4591" width="4.42578125" style="5" customWidth="1"/>
    <col min="4592" max="4593" width="5.42578125" style="5" bestFit="1" customWidth="1"/>
    <col min="4594" max="4594" width="1.28515625" style="5" customWidth="1"/>
    <col min="4595" max="4596" width="5" style="5" customWidth="1"/>
    <col min="4597" max="4597" width="1.7109375" style="5" customWidth="1"/>
    <col min="4598" max="4603" width="4.42578125" style="5" customWidth="1"/>
    <col min="4604" max="4604" width="5.140625" style="5" bestFit="1" customWidth="1"/>
    <col min="4605" max="4621" width="6.7109375" style="5" customWidth="1"/>
    <col min="4622" max="4839" width="11.42578125" style="5"/>
    <col min="4840" max="4840" width="17.7109375" style="5" customWidth="1"/>
    <col min="4841" max="4841" width="5.5703125" style="5" bestFit="1" customWidth="1"/>
    <col min="4842" max="4844" width="4.85546875" style="5" customWidth="1"/>
    <col min="4845" max="4845" width="2.42578125" style="5" customWidth="1"/>
    <col min="4846" max="4847" width="4.42578125" style="5" customWidth="1"/>
    <col min="4848" max="4849" width="5.42578125" style="5" bestFit="1" customWidth="1"/>
    <col min="4850" max="4850" width="1.28515625" style="5" customWidth="1"/>
    <col min="4851" max="4852" width="5" style="5" customWidth="1"/>
    <col min="4853" max="4853" width="1.7109375" style="5" customWidth="1"/>
    <col min="4854" max="4859" width="4.42578125" style="5" customWidth="1"/>
    <col min="4860" max="4860" width="5.140625" style="5" bestFit="1" customWidth="1"/>
    <col min="4861" max="4877" width="6.7109375" style="5" customWidth="1"/>
    <col min="4878" max="5095" width="11.42578125" style="5"/>
    <col min="5096" max="5096" width="17.7109375" style="5" customWidth="1"/>
    <col min="5097" max="5097" width="5.5703125" style="5" bestFit="1" customWidth="1"/>
    <col min="5098" max="5100" width="4.85546875" style="5" customWidth="1"/>
    <col min="5101" max="5101" width="2.42578125" style="5" customWidth="1"/>
    <col min="5102" max="5103" width="4.42578125" style="5" customWidth="1"/>
    <col min="5104" max="5105" width="5.42578125" style="5" bestFit="1" customWidth="1"/>
    <col min="5106" max="5106" width="1.28515625" style="5" customWidth="1"/>
    <col min="5107" max="5108" width="5" style="5" customWidth="1"/>
    <col min="5109" max="5109" width="1.7109375" style="5" customWidth="1"/>
    <col min="5110" max="5115" width="4.42578125" style="5" customWidth="1"/>
    <col min="5116" max="5116" width="5.140625" style="5" bestFit="1" customWidth="1"/>
    <col min="5117" max="5133" width="6.7109375" style="5" customWidth="1"/>
    <col min="5134" max="5351" width="11.42578125" style="5"/>
    <col min="5352" max="5352" width="17.7109375" style="5" customWidth="1"/>
    <col min="5353" max="5353" width="5.5703125" style="5" bestFit="1" customWidth="1"/>
    <col min="5354" max="5356" width="4.85546875" style="5" customWidth="1"/>
    <col min="5357" max="5357" width="2.42578125" style="5" customWidth="1"/>
    <col min="5358" max="5359" width="4.42578125" style="5" customWidth="1"/>
    <col min="5360" max="5361" width="5.42578125" style="5" bestFit="1" customWidth="1"/>
    <col min="5362" max="5362" width="1.28515625" style="5" customWidth="1"/>
    <col min="5363" max="5364" width="5" style="5" customWidth="1"/>
    <col min="5365" max="5365" width="1.7109375" style="5" customWidth="1"/>
    <col min="5366" max="5371" width="4.42578125" style="5" customWidth="1"/>
    <col min="5372" max="5372" width="5.140625" style="5" bestFit="1" customWidth="1"/>
    <col min="5373" max="5389" width="6.7109375" style="5" customWidth="1"/>
    <col min="5390" max="5607" width="11.42578125" style="5"/>
    <col min="5608" max="5608" width="17.7109375" style="5" customWidth="1"/>
    <col min="5609" max="5609" width="5.5703125" style="5" bestFit="1" customWidth="1"/>
    <col min="5610" max="5612" width="4.85546875" style="5" customWidth="1"/>
    <col min="5613" max="5613" width="2.42578125" style="5" customWidth="1"/>
    <col min="5614" max="5615" width="4.42578125" style="5" customWidth="1"/>
    <col min="5616" max="5617" width="5.42578125" style="5" bestFit="1" customWidth="1"/>
    <col min="5618" max="5618" width="1.28515625" style="5" customWidth="1"/>
    <col min="5619" max="5620" width="5" style="5" customWidth="1"/>
    <col min="5621" max="5621" width="1.7109375" style="5" customWidth="1"/>
    <col min="5622" max="5627" width="4.42578125" style="5" customWidth="1"/>
    <col min="5628" max="5628" width="5.140625" style="5" bestFit="1" customWidth="1"/>
    <col min="5629" max="5645" width="6.7109375" style="5" customWidth="1"/>
    <col min="5646" max="5863" width="11.42578125" style="5"/>
    <col min="5864" max="5864" width="17.7109375" style="5" customWidth="1"/>
    <col min="5865" max="5865" width="5.5703125" style="5" bestFit="1" customWidth="1"/>
    <col min="5866" max="5868" width="4.85546875" style="5" customWidth="1"/>
    <col min="5869" max="5869" width="2.42578125" style="5" customWidth="1"/>
    <col min="5870" max="5871" width="4.42578125" style="5" customWidth="1"/>
    <col min="5872" max="5873" width="5.42578125" style="5" bestFit="1" customWidth="1"/>
    <col min="5874" max="5874" width="1.28515625" style="5" customWidth="1"/>
    <col min="5875" max="5876" width="5" style="5" customWidth="1"/>
    <col min="5877" max="5877" width="1.7109375" style="5" customWidth="1"/>
    <col min="5878" max="5883" width="4.42578125" style="5" customWidth="1"/>
    <col min="5884" max="5884" width="5.140625" style="5" bestFit="1" customWidth="1"/>
    <col min="5885" max="5901" width="6.7109375" style="5" customWidth="1"/>
    <col min="5902" max="6119" width="11.42578125" style="5"/>
    <col min="6120" max="6120" width="17.7109375" style="5" customWidth="1"/>
    <col min="6121" max="6121" width="5.5703125" style="5" bestFit="1" customWidth="1"/>
    <col min="6122" max="6124" width="4.85546875" style="5" customWidth="1"/>
    <col min="6125" max="6125" width="2.42578125" style="5" customWidth="1"/>
    <col min="6126" max="6127" width="4.42578125" style="5" customWidth="1"/>
    <col min="6128" max="6129" width="5.42578125" style="5" bestFit="1" customWidth="1"/>
    <col min="6130" max="6130" width="1.28515625" style="5" customWidth="1"/>
    <col min="6131" max="6132" width="5" style="5" customWidth="1"/>
    <col min="6133" max="6133" width="1.7109375" style="5" customWidth="1"/>
    <col min="6134" max="6139" width="4.42578125" style="5" customWidth="1"/>
    <col min="6140" max="6140" width="5.140625" style="5" bestFit="1" customWidth="1"/>
    <col min="6141" max="6157" width="6.7109375" style="5" customWidth="1"/>
    <col min="6158" max="6375" width="11.42578125" style="5"/>
    <col min="6376" max="6376" width="17.7109375" style="5" customWidth="1"/>
    <col min="6377" max="6377" width="5.5703125" style="5" bestFit="1" customWidth="1"/>
    <col min="6378" max="6380" width="4.85546875" style="5" customWidth="1"/>
    <col min="6381" max="6381" width="2.42578125" style="5" customWidth="1"/>
    <col min="6382" max="6383" width="4.42578125" style="5" customWidth="1"/>
    <col min="6384" max="6385" width="5.42578125" style="5" bestFit="1" customWidth="1"/>
    <col min="6386" max="6386" width="1.28515625" style="5" customWidth="1"/>
    <col min="6387" max="6388" width="5" style="5" customWidth="1"/>
    <col min="6389" max="6389" width="1.7109375" style="5" customWidth="1"/>
    <col min="6390" max="6395" width="4.42578125" style="5" customWidth="1"/>
    <col min="6396" max="6396" width="5.140625" style="5" bestFit="1" customWidth="1"/>
    <col min="6397" max="6413" width="6.7109375" style="5" customWidth="1"/>
    <col min="6414" max="6631" width="11.42578125" style="5"/>
    <col min="6632" max="6632" width="17.7109375" style="5" customWidth="1"/>
    <col min="6633" max="6633" width="5.5703125" style="5" bestFit="1" customWidth="1"/>
    <col min="6634" max="6636" width="4.85546875" style="5" customWidth="1"/>
    <col min="6637" max="6637" width="2.42578125" style="5" customWidth="1"/>
    <col min="6638" max="6639" width="4.42578125" style="5" customWidth="1"/>
    <col min="6640" max="6641" width="5.42578125" style="5" bestFit="1" customWidth="1"/>
    <col min="6642" max="6642" width="1.28515625" style="5" customWidth="1"/>
    <col min="6643" max="6644" width="5" style="5" customWidth="1"/>
    <col min="6645" max="6645" width="1.7109375" style="5" customWidth="1"/>
    <col min="6646" max="6651" width="4.42578125" style="5" customWidth="1"/>
    <col min="6652" max="6652" width="5.140625" style="5" bestFit="1" customWidth="1"/>
    <col min="6653" max="6669" width="6.7109375" style="5" customWidth="1"/>
    <col min="6670" max="6887" width="11.42578125" style="5"/>
    <col min="6888" max="6888" width="17.7109375" style="5" customWidth="1"/>
    <col min="6889" max="6889" width="5.5703125" style="5" bestFit="1" customWidth="1"/>
    <col min="6890" max="6892" width="4.85546875" style="5" customWidth="1"/>
    <col min="6893" max="6893" width="2.42578125" style="5" customWidth="1"/>
    <col min="6894" max="6895" width="4.42578125" style="5" customWidth="1"/>
    <col min="6896" max="6897" width="5.42578125" style="5" bestFit="1" customWidth="1"/>
    <col min="6898" max="6898" width="1.28515625" style="5" customWidth="1"/>
    <col min="6899" max="6900" width="5" style="5" customWidth="1"/>
    <col min="6901" max="6901" width="1.7109375" style="5" customWidth="1"/>
    <col min="6902" max="6907" width="4.42578125" style="5" customWidth="1"/>
    <col min="6908" max="6908" width="5.140625" style="5" bestFit="1" customWidth="1"/>
    <col min="6909" max="6925" width="6.7109375" style="5" customWidth="1"/>
    <col min="6926" max="7143" width="11.42578125" style="5"/>
    <col min="7144" max="7144" width="17.7109375" style="5" customWidth="1"/>
    <col min="7145" max="7145" width="5.5703125" style="5" bestFit="1" customWidth="1"/>
    <col min="7146" max="7148" width="4.85546875" style="5" customWidth="1"/>
    <col min="7149" max="7149" width="2.42578125" style="5" customWidth="1"/>
    <col min="7150" max="7151" width="4.42578125" style="5" customWidth="1"/>
    <col min="7152" max="7153" width="5.42578125" style="5" bestFit="1" customWidth="1"/>
    <col min="7154" max="7154" width="1.28515625" style="5" customWidth="1"/>
    <col min="7155" max="7156" width="5" style="5" customWidth="1"/>
    <col min="7157" max="7157" width="1.7109375" style="5" customWidth="1"/>
    <col min="7158" max="7163" width="4.42578125" style="5" customWidth="1"/>
    <col min="7164" max="7164" width="5.140625" style="5" bestFit="1" customWidth="1"/>
    <col min="7165" max="7181" width="6.7109375" style="5" customWidth="1"/>
    <col min="7182" max="7399" width="11.42578125" style="5"/>
    <col min="7400" max="7400" width="17.7109375" style="5" customWidth="1"/>
    <col min="7401" max="7401" width="5.5703125" style="5" bestFit="1" customWidth="1"/>
    <col min="7402" max="7404" width="4.85546875" style="5" customWidth="1"/>
    <col min="7405" max="7405" width="2.42578125" style="5" customWidth="1"/>
    <col min="7406" max="7407" width="4.42578125" style="5" customWidth="1"/>
    <col min="7408" max="7409" width="5.42578125" style="5" bestFit="1" customWidth="1"/>
    <col min="7410" max="7410" width="1.28515625" style="5" customWidth="1"/>
    <col min="7411" max="7412" width="5" style="5" customWidth="1"/>
    <col min="7413" max="7413" width="1.7109375" style="5" customWidth="1"/>
    <col min="7414" max="7419" width="4.42578125" style="5" customWidth="1"/>
    <col min="7420" max="7420" width="5.140625" style="5" bestFit="1" customWidth="1"/>
    <col min="7421" max="7437" width="6.7109375" style="5" customWidth="1"/>
    <col min="7438" max="7655" width="11.42578125" style="5"/>
    <col min="7656" max="7656" width="17.7109375" style="5" customWidth="1"/>
    <col min="7657" max="7657" width="5.5703125" style="5" bestFit="1" customWidth="1"/>
    <col min="7658" max="7660" width="4.85546875" style="5" customWidth="1"/>
    <col min="7661" max="7661" width="2.42578125" style="5" customWidth="1"/>
    <col min="7662" max="7663" width="4.42578125" style="5" customWidth="1"/>
    <col min="7664" max="7665" width="5.42578125" style="5" bestFit="1" customWidth="1"/>
    <col min="7666" max="7666" width="1.28515625" style="5" customWidth="1"/>
    <col min="7667" max="7668" width="5" style="5" customWidth="1"/>
    <col min="7669" max="7669" width="1.7109375" style="5" customWidth="1"/>
    <col min="7670" max="7675" width="4.42578125" style="5" customWidth="1"/>
    <col min="7676" max="7676" width="5.140625" style="5" bestFit="1" customWidth="1"/>
    <col min="7677" max="7693" width="6.7109375" style="5" customWidth="1"/>
    <col min="7694" max="7911" width="11.42578125" style="5"/>
    <col min="7912" max="7912" width="17.7109375" style="5" customWidth="1"/>
    <col min="7913" max="7913" width="5.5703125" style="5" bestFit="1" customWidth="1"/>
    <col min="7914" max="7916" width="4.85546875" style="5" customWidth="1"/>
    <col min="7917" max="7917" width="2.42578125" style="5" customWidth="1"/>
    <col min="7918" max="7919" width="4.42578125" style="5" customWidth="1"/>
    <col min="7920" max="7921" width="5.42578125" style="5" bestFit="1" customWidth="1"/>
    <col min="7922" max="7922" width="1.28515625" style="5" customWidth="1"/>
    <col min="7923" max="7924" width="5" style="5" customWidth="1"/>
    <col min="7925" max="7925" width="1.7109375" style="5" customWidth="1"/>
    <col min="7926" max="7931" width="4.42578125" style="5" customWidth="1"/>
    <col min="7932" max="7932" width="5.140625" style="5" bestFit="1" customWidth="1"/>
    <col min="7933" max="7949" width="6.7109375" style="5" customWidth="1"/>
    <col min="7950" max="8167" width="11.42578125" style="5"/>
    <col min="8168" max="8168" width="17.7109375" style="5" customWidth="1"/>
    <col min="8169" max="8169" width="5.5703125" style="5" bestFit="1" customWidth="1"/>
    <col min="8170" max="8172" width="4.85546875" style="5" customWidth="1"/>
    <col min="8173" max="8173" width="2.42578125" style="5" customWidth="1"/>
    <col min="8174" max="8175" width="4.42578125" style="5" customWidth="1"/>
    <col min="8176" max="8177" width="5.42578125" style="5" bestFit="1" customWidth="1"/>
    <col min="8178" max="8178" width="1.28515625" style="5" customWidth="1"/>
    <col min="8179" max="8180" width="5" style="5" customWidth="1"/>
    <col min="8181" max="8181" width="1.7109375" style="5" customWidth="1"/>
    <col min="8182" max="8187" width="4.42578125" style="5" customWidth="1"/>
    <col min="8188" max="8188" width="5.140625" style="5" bestFit="1" customWidth="1"/>
    <col min="8189" max="8205" width="6.7109375" style="5" customWidth="1"/>
    <col min="8206" max="8423" width="11.42578125" style="5"/>
    <col min="8424" max="8424" width="17.7109375" style="5" customWidth="1"/>
    <col min="8425" max="8425" width="5.5703125" style="5" bestFit="1" customWidth="1"/>
    <col min="8426" max="8428" width="4.85546875" style="5" customWidth="1"/>
    <col min="8429" max="8429" width="2.42578125" style="5" customWidth="1"/>
    <col min="8430" max="8431" width="4.42578125" style="5" customWidth="1"/>
    <col min="8432" max="8433" width="5.42578125" style="5" bestFit="1" customWidth="1"/>
    <col min="8434" max="8434" width="1.28515625" style="5" customWidth="1"/>
    <col min="8435" max="8436" width="5" style="5" customWidth="1"/>
    <col min="8437" max="8437" width="1.7109375" style="5" customWidth="1"/>
    <col min="8438" max="8443" width="4.42578125" style="5" customWidth="1"/>
    <col min="8444" max="8444" width="5.140625" style="5" bestFit="1" customWidth="1"/>
    <col min="8445" max="8461" width="6.7109375" style="5" customWidth="1"/>
    <col min="8462" max="8679" width="11.42578125" style="5"/>
    <col min="8680" max="8680" width="17.7109375" style="5" customWidth="1"/>
    <col min="8681" max="8681" width="5.5703125" style="5" bestFit="1" customWidth="1"/>
    <col min="8682" max="8684" width="4.85546875" style="5" customWidth="1"/>
    <col min="8685" max="8685" width="2.42578125" style="5" customWidth="1"/>
    <col min="8686" max="8687" width="4.42578125" style="5" customWidth="1"/>
    <col min="8688" max="8689" width="5.42578125" style="5" bestFit="1" customWidth="1"/>
    <col min="8690" max="8690" width="1.28515625" style="5" customWidth="1"/>
    <col min="8691" max="8692" width="5" style="5" customWidth="1"/>
    <col min="8693" max="8693" width="1.7109375" style="5" customWidth="1"/>
    <col min="8694" max="8699" width="4.42578125" style="5" customWidth="1"/>
    <col min="8700" max="8700" width="5.140625" style="5" bestFit="1" customWidth="1"/>
    <col min="8701" max="8717" width="6.7109375" style="5" customWidth="1"/>
    <col min="8718" max="8935" width="11.42578125" style="5"/>
    <col min="8936" max="8936" width="17.7109375" style="5" customWidth="1"/>
    <col min="8937" max="8937" width="5.5703125" style="5" bestFit="1" customWidth="1"/>
    <col min="8938" max="8940" width="4.85546875" style="5" customWidth="1"/>
    <col min="8941" max="8941" width="2.42578125" style="5" customWidth="1"/>
    <col min="8942" max="8943" width="4.42578125" style="5" customWidth="1"/>
    <col min="8944" max="8945" width="5.42578125" style="5" bestFit="1" customWidth="1"/>
    <col min="8946" max="8946" width="1.28515625" style="5" customWidth="1"/>
    <col min="8947" max="8948" width="5" style="5" customWidth="1"/>
    <col min="8949" max="8949" width="1.7109375" style="5" customWidth="1"/>
    <col min="8950" max="8955" width="4.42578125" style="5" customWidth="1"/>
    <col min="8956" max="8956" width="5.140625" style="5" bestFit="1" customWidth="1"/>
    <col min="8957" max="8973" width="6.7109375" style="5" customWidth="1"/>
    <col min="8974" max="9191" width="11.42578125" style="5"/>
    <col min="9192" max="9192" width="17.7109375" style="5" customWidth="1"/>
    <col min="9193" max="9193" width="5.5703125" style="5" bestFit="1" customWidth="1"/>
    <col min="9194" max="9196" width="4.85546875" style="5" customWidth="1"/>
    <col min="9197" max="9197" width="2.42578125" style="5" customWidth="1"/>
    <col min="9198" max="9199" width="4.42578125" style="5" customWidth="1"/>
    <col min="9200" max="9201" width="5.42578125" style="5" bestFit="1" customWidth="1"/>
    <col min="9202" max="9202" width="1.28515625" style="5" customWidth="1"/>
    <col min="9203" max="9204" width="5" style="5" customWidth="1"/>
    <col min="9205" max="9205" width="1.7109375" style="5" customWidth="1"/>
    <col min="9206" max="9211" width="4.42578125" style="5" customWidth="1"/>
    <col min="9212" max="9212" width="5.140625" style="5" bestFit="1" customWidth="1"/>
    <col min="9213" max="9229" width="6.7109375" style="5" customWidth="1"/>
    <col min="9230" max="9447" width="11.42578125" style="5"/>
    <col min="9448" max="9448" width="17.7109375" style="5" customWidth="1"/>
    <col min="9449" max="9449" width="5.5703125" style="5" bestFit="1" customWidth="1"/>
    <col min="9450" max="9452" width="4.85546875" style="5" customWidth="1"/>
    <col min="9453" max="9453" width="2.42578125" style="5" customWidth="1"/>
    <col min="9454" max="9455" width="4.42578125" style="5" customWidth="1"/>
    <col min="9456" max="9457" width="5.42578125" style="5" bestFit="1" customWidth="1"/>
    <col min="9458" max="9458" width="1.28515625" style="5" customWidth="1"/>
    <col min="9459" max="9460" width="5" style="5" customWidth="1"/>
    <col min="9461" max="9461" width="1.7109375" style="5" customWidth="1"/>
    <col min="9462" max="9467" width="4.42578125" style="5" customWidth="1"/>
    <col min="9468" max="9468" width="5.140625" style="5" bestFit="1" customWidth="1"/>
    <col min="9469" max="9485" width="6.7109375" style="5" customWidth="1"/>
    <col min="9486" max="9703" width="11.42578125" style="5"/>
    <col min="9704" max="9704" width="17.7109375" style="5" customWidth="1"/>
    <col min="9705" max="9705" width="5.5703125" style="5" bestFit="1" customWidth="1"/>
    <col min="9706" max="9708" width="4.85546875" style="5" customWidth="1"/>
    <col min="9709" max="9709" width="2.42578125" style="5" customWidth="1"/>
    <col min="9710" max="9711" width="4.42578125" style="5" customWidth="1"/>
    <col min="9712" max="9713" width="5.42578125" style="5" bestFit="1" customWidth="1"/>
    <col min="9714" max="9714" width="1.28515625" style="5" customWidth="1"/>
    <col min="9715" max="9716" width="5" style="5" customWidth="1"/>
    <col min="9717" max="9717" width="1.7109375" style="5" customWidth="1"/>
    <col min="9718" max="9723" width="4.42578125" style="5" customWidth="1"/>
    <col min="9724" max="9724" width="5.140625" style="5" bestFit="1" customWidth="1"/>
    <col min="9725" max="9741" width="6.7109375" style="5" customWidth="1"/>
    <col min="9742" max="9959" width="11.42578125" style="5"/>
    <col min="9960" max="9960" width="17.7109375" style="5" customWidth="1"/>
    <col min="9961" max="9961" width="5.5703125" style="5" bestFit="1" customWidth="1"/>
    <col min="9962" max="9964" width="4.85546875" style="5" customWidth="1"/>
    <col min="9965" max="9965" width="2.42578125" style="5" customWidth="1"/>
    <col min="9966" max="9967" width="4.42578125" style="5" customWidth="1"/>
    <col min="9968" max="9969" width="5.42578125" style="5" bestFit="1" customWidth="1"/>
    <col min="9970" max="9970" width="1.28515625" style="5" customWidth="1"/>
    <col min="9971" max="9972" width="5" style="5" customWidth="1"/>
    <col min="9973" max="9973" width="1.7109375" style="5" customWidth="1"/>
    <col min="9974" max="9979" width="4.42578125" style="5" customWidth="1"/>
    <col min="9980" max="9980" width="5.140625" style="5" bestFit="1" customWidth="1"/>
    <col min="9981" max="9997" width="6.7109375" style="5" customWidth="1"/>
    <col min="9998" max="10215" width="11.42578125" style="5"/>
    <col min="10216" max="10216" width="17.7109375" style="5" customWidth="1"/>
    <col min="10217" max="10217" width="5.5703125" style="5" bestFit="1" customWidth="1"/>
    <col min="10218" max="10220" width="4.85546875" style="5" customWidth="1"/>
    <col min="10221" max="10221" width="2.42578125" style="5" customWidth="1"/>
    <col min="10222" max="10223" width="4.42578125" style="5" customWidth="1"/>
    <col min="10224" max="10225" width="5.42578125" style="5" bestFit="1" customWidth="1"/>
    <col min="10226" max="10226" width="1.28515625" style="5" customWidth="1"/>
    <col min="10227" max="10228" width="5" style="5" customWidth="1"/>
    <col min="10229" max="10229" width="1.7109375" style="5" customWidth="1"/>
    <col min="10230" max="10235" width="4.42578125" style="5" customWidth="1"/>
    <col min="10236" max="10236" width="5.140625" style="5" bestFit="1" customWidth="1"/>
    <col min="10237" max="10253" width="6.7109375" style="5" customWidth="1"/>
    <col min="10254" max="10471" width="11.42578125" style="5"/>
    <col min="10472" max="10472" width="17.7109375" style="5" customWidth="1"/>
    <col min="10473" max="10473" width="5.5703125" style="5" bestFit="1" customWidth="1"/>
    <col min="10474" max="10476" width="4.85546875" style="5" customWidth="1"/>
    <col min="10477" max="10477" width="2.42578125" style="5" customWidth="1"/>
    <col min="10478" max="10479" width="4.42578125" style="5" customWidth="1"/>
    <col min="10480" max="10481" width="5.42578125" style="5" bestFit="1" customWidth="1"/>
    <col min="10482" max="10482" width="1.28515625" style="5" customWidth="1"/>
    <col min="10483" max="10484" width="5" style="5" customWidth="1"/>
    <col min="10485" max="10485" width="1.7109375" style="5" customWidth="1"/>
    <col min="10486" max="10491" width="4.42578125" style="5" customWidth="1"/>
    <col min="10492" max="10492" width="5.140625" style="5" bestFit="1" customWidth="1"/>
    <col min="10493" max="10509" width="6.7109375" style="5" customWidth="1"/>
    <col min="10510" max="10727" width="11.42578125" style="5"/>
    <col min="10728" max="10728" width="17.7109375" style="5" customWidth="1"/>
    <col min="10729" max="10729" width="5.5703125" style="5" bestFit="1" customWidth="1"/>
    <col min="10730" max="10732" width="4.85546875" style="5" customWidth="1"/>
    <col min="10733" max="10733" width="2.42578125" style="5" customWidth="1"/>
    <col min="10734" max="10735" width="4.42578125" style="5" customWidth="1"/>
    <col min="10736" max="10737" width="5.42578125" style="5" bestFit="1" customWidth="1"/>
    <col min="10738" max="10738" width="1.28515625" style="5" customWidth="1"/>
    <col min="10739" max="10740" width="5" style="5" customWidth="1"/>
    <col min="10741" max="10741" width="1.7109375" style="5" customWidth="1"/>
    <col min="10742" max="10747" width="4.42578125" style="5" customWidth="1"/>
    <col min="10748" max="10748" width="5.140625" style="5" bestFit="1" customWidth="1"/>
    <col min="10749" max="10765" width="6.7109375" style="5" customWidth="1"/>
    <col min="10766" max="10983" width="11.42578125" style="5"/>
    <col min="10984" max="10984" width="17.7109375" style="5" customWidth="1"/>
    <col min="10985" max="10985" width="5.5703125" style="5" bestFit="1" customWidth="1"/>
    <col min="10986" max="10988" width="4.85546875" style="5" customWidth="1"/>
    <col min="10989" max="10989" width="2.42578125" style="5" customWidth="1"/>
    <col min="10990" max="10991" width="4.42578125" style="5" customWidth="1"/>
    <col min="10992" max="10993" width="5.42578125" style="5" bestFit="1" customWidth="1"/>
    <col min="10994" max="10994" width="1.28515625" style="5" customWidth="1"/>
    <col min="10995" max="10996" width="5" style="5" customWidth="1"/>
    <col min="10997" max="10997" width="1.7109375" style="5" customWidth="1"/>
    <col min="10998" max="11003" width="4.42578125" style="5" customWidth="1"/>
    <col min="11004" max="11004" width="5.140625" style="5" bestFit="1" customWidth="1"/>
    <col min="11005" max="11021" width="6.7109375" style="5" customWidth="1"/>
    <col min="11022" max="11239" width="11.42578125" style="5"/>
    <col min="11240" max="11240" width="17.7109375" style="5" customWidth="1"/>
    <col min="11241" max="11241" width="5.5703125" style="5" bestFit="1" customWidth="1"/>
    <col min="11242" max="11244" width="4.85546875" style="5" customWidth="1"/>
    <col min="11245" max="11245" width="2.42578125" style="5" customWidth="1"/>
    <col min="11246" max="11247" width="4.42578125" style="5" customWidth="1"/>
    <col min="11248" max="11249" width="5.42578125" style="5" bestFit="1" customWidth="1"/>
    <col min="11250" max="11250" width="1.28515625" style="5" customWidth="1"/>
    <col min="11251" max="11252" width="5" style="5" customWidth="1"/>
    <col min="11253" max="11253" width="1.7109375" style="5" customWidth="1"/>
    <col min="11254" max="11259" width="4.42578125" style="5" customWidth="1"/>
    <col min="11260" max="11260" width="5.140625" style="5" bestFit="1" customWidth="1"/>
    <col min="11261" max="11277" width="6.7109375" style="5" customWidth="1"/>
    <col min="11278" max="11495" width="11.42578125" style="5"/>
    <col min="11496" max="11496" width="17.7109375" style="5" customWidth="1"/>
    <col min="11497" max="11497" width="5.5703125" style="5" bestFit="1" customWidth="1"/>
    <col min="11498" max="11500" width="4.85546875" style="5" customWidth="1"/>
    <col min="11501" max="11501" width="2.42578125" style="5" customWidth="1"/>
    <col min="11502" max="11503" width="4.42578125" style="5" customWidth="1"/>
    <col min="11504" max="11505" width="5.42578125" style="5" bestFit="1" customWidth="1"/>
    <col min="11506" max="11506" width="1.28515625" style="5" customWidth="1"/>
    <col min="11507" max="11508" width="5" style="5" customWidth="1"/>
    <col min="11509" max="11509" width="1.7109375" style="5" customWidth="1"/>
    <col min="11510" max="11515" width="4.42578125" style="5" customWidth="1"/>
    <col min="11516" max="11516" width="5.140625" style="5" bestFit="1" customWidth="1"/>
    <col min="11517" max="11533" width="6.7109375" style="5" customWidth="1"/>
    <col min="11534" max="11751" width="11.42578125" style="5"/>
    <col min="11752" max="11752" width="17.7109375" style="5" customWidth="1"/>
    <col min="11753" max="11753" width="5.5703125" style="5" bestFit="1" customWidth="1"/>
    <col min="11754" max="11756" width="4.85546875" style="5" customWidth="1"/>
    <col min="11757" max="11757" width="2.42578125" style="5" customWidth="1"/>
    <col min="11758" max="11759" width="4.42578125" style="5" customWidth="1"/>
    <col min="11760" max="11761" width="5.42578125" style="5" bestFit="1" customWidth="1"/>
    <col min="11762" max="11762" width="1.28515625" style="5" customWidth="1"/>
    <col min="11763" max="11764" width="5" style="5" customWidth="1"/>
    <col min="11765" max="11765" width="1.7109375" style="5" customWidth="1"/>
    <col min="11766" max="11771" width="4.42578125" style="5" customWidth="1"/>
    <col min="11772" max="11772" width="5.140625" style="5" bestFit="1" customWidth="1"/>
    <col min="11773" max="11789" width="6.7109375" style="5" customWidth="1"/>
    <col min="11790" max="12007" width="11.42578125" style="5"/>
    <col min="12008" max="12008" width="17.7109375" style="5" customWidth="1"/>
    <col min="12009" max="12009" width="5.5703125" style="5" bestFit="1" customWidth="1"/>
    <col min="12010" max="12012" width="4.85546875" style="5" customWidth="1"/>
    <col min="12013" max="12013" width="2.42578125" style="5" customWidth="1"/>
    <col min="12014" max="12015" width="4.42578125" style="5" customWidth="1"/>
    <col min="12016" max="12017" width="5.42578125" style="5" bestFit="1" customWidth="1"/>
    <col min="12018" max="12018" width="1.28515625" style="5" customWidth="1"/>
    <col min="12019" max="12020" width="5" style="5" customWidth="1"/>
    <col min="12021" max="12021" width="1.7109375" style="5" customWidth="1"/>
    <col min="12022" max="12027" width="4.42578125" style="5" customWidth="1"/>
    <col min="12028" max="12028" width="5.140625" style="5" bestFit="1" customWidth="1"/>
    <col min="12029" max="12045" width="6.7109375" style="5" customWidth="1"/>
    <col min="12046" max="12263" width="11.42578125" style="5"/>
    <col min="12264" max="12264" width="17.7109375" style="5" customWidth="1"/>
    <col min="12265" max="12265" width="5.5703125" style="5" bestFit="1" customWidth="1"/>
    <col min="12266" max="12268" width="4.85546875" style="5" customWidth="1"/>
    <col min="12269" max="12269" width="2.42578125" style="5" customWidth="1"/>
    <col min="12270" max="12271" width="4.42578125" style="5" customWidth="1"/>
    <col min="12272" max="12273" width="5.42578125" style="5" bestFit="1" customWidth="1"/>
    <col min="12274" max="12274" width="1.28515625" style="5" customWidth="1"/>
    <col min="12275" max="12276" width="5" style="5" customWidth="1"/>
    <col min="12277" max="12277" width="1.7109375" style="5" customWidth="1"/>
    <col min="12278" max="12283" width="4.42578125" style="5" customWidth="1"/>
    <col min="12284" max="12284" width="5.140625" style="5" bestFit="1" customWidth="1"/>
    <col min="12285" max="12301" width="6.7109375" style="5" customWidth="1"/>
    <col min="12302" max="12519" width="11.42578125" style="5"/>
    <col min="12520" max="12520" width="17.7109375" style="5" customWidth="1"/>
    <col min="12521" max="12521" width="5.5703125" style="5" bestFit="1" customWidth="1"/>
    <col min="12522" max="12524" width="4.85546875" style="5" customWidth="1"/>
    <col min="12525" max="12525" width="2.42578125" style="5" customWidth="1"/>
    <col min="12526" max="12527" width="4.42578125" style="5" customWidth="1"/>
    <col min="12528" max="12529" width="5.42578125" style="5" bestFit="1" customWidth="1"/>
    <col min="12530" max="12530" width="1.28515625" style="5" customWidth="1"/>
    <col min="12531" max="12532" width="5" style="5" customWidth="1"/>
    <col min="12533" max="12533" width="1.7109375" style="5" customWidth="1"/>
    <col min="12534" max="12539" width="4.42578125" style="5" customWidth="1"/>
    <col min="12540" max="12540" width="5.140625" style="5" bestFit="1" customWidth="1"/>
    <col min="12541" max="12557" width="6.7109375" style="5" customWidth="1"/>
    <col min="12558" max="12775" width="11.42578125" style="5"/>
    <col min="12776" max="12776" width="17.7109375" style="5" customWidth="1"/>
    <col min="12777" max="12777" width="5.5703125" style="5" bestFit="1" customWidth="1"/>
    <col min="12778" max="12780" width="4.85546875" style="5" customWidth="1"/>
    <col min="12781" max="12781" width="2.42578125" style="5" customWidth="1"/>
    <col min="12782" max="12783" width="4.42578125" style="5" customWidth="1"/>
    <col min="12784" max="12785" width="5.42578125" style="5" bestFit="1" customWidth="1"/>
    <col min="12786" max="12786" width="1.28515625" style="5" customWidth="1"/>
    <col min="12787" max="12788" width="5" style="5" customWidth="1"/>
    <col min="12789" max="12789" width="1.7109375" style="5" customWidth="1"/>
    <col min="12790" max="12795" width="4.42578125" style="5" customWidth="1"/>
    <col min="12796" max="12796" width="5.140625" style="5" bestFit="1" customWidth="1"/>
    <col min="12797" max="12813" width="6.7109375" style="5" customWidth="1"/>
    <col min="12814" max="13031" width="11.42578125" style="5"/>
    <col min="13032" max="13032" width="17.7109375" style="5" customWidth="1"/>
    <col min="13033" max="13033" width="5.5703125" style="5" bestFit="1" customWidth="1"/>
    <col min="13034" max="13036" width="4.85546875" style="5" customWidth="1"/>
    <col min="13037" max="13037" width="2.42578125" style="5" customWidth="1"/>
    <col min="13038" max="13039" width="4.42578125" style="5" customWidth="1"/>
    <col min="13040" max="13041" width="5.42578125" style="5" bestFit="1" customWidth="1"/>
    <col min="13042" max="13042" width="1.28515625" style="5" customWidth="1"/>
    <col min="13043" max="13044" width="5" style="5" customWidth="1"/>
    <col min="13045" max="13045" width="1.7109375" style="5" customWidth="1"/>
    <col min="13046" max="13051" width="4.42578125" style="5" customWidth="1"/>
    <col min="13052" max="13052" width="5.140625" style="5" bestFit="1" customWidth="1"/>
    <col min="13053" max="13069" width="6.7109375" style="5" customWidth="1"/>
    <col min="13070" max="13287" width="11.42578125" style="5"/>
    <col min="13288" max="13288" width="17.7109375" style="5" customWidth="1"/>
    <col min="13289" max="13289" width="5.5703125" style="5" bestFit="1" customWidth="1"/>
    <col min="13290" max="13292" width="4.85546875" style="5" customWidth="1"/>
    <col min="13293" max="13293" width="2.42578125" style="5" customWidth="1"/>
    <col min="13294" max="13295" width="4.42578125" style="5" customWidth="1"/>
    <col min="13296" max="13297" width="5.42578125" style="5" bestFit="1" customWidth="1"/>
    <col min="13298" max="13298" width="1.28515625" style="5" customWidth="1"/>
    <col min="13299" max="13300" width="5" style="5" customWidth="1"/>
    <col min="13301" max="13301" width="1.7109375" style="5" customWidth="1"/>
    <col min="13302" max="13307" width="4.42578125" style="5" customWidth="1"/>
    <col min="13308" max="13308" width="5.140625" style="5" bestFit="1" customWidth="1"/>
    <col min="13309" max="13325" width="6.7109375" style="5" customWidth="1"/>
    <col min="13326" max="13543" width="11.42578125" style="5"/>
    <col min="13544" max="13544" width="17.7109375" style="5" customWidth="1"/>
    <col min="13545" max="13545" width="5.5703125" style="5" bestFit="1" customWidth="1"/>
    <col min="13546" max="13548" width="4.85546875" style="5" customWidth="1"/>
    <col min="13549" max="13549" width="2.42578125" style="5" customWidth="1"/>
    <col min="13550" max="13551" width="4.42578125" style="5" customWidth="1"/>
    <col min="13552" max="13553" width="5.42578125" style="5" bestFit="1" customWidth="1"/>
    <col min="13554" max="13554" width="1.28515625" style="5" customWidth="1"/>
    <col min="13555" max="13556" width="5" style="5" customWidth="1"/>
    <col min="13557" max="13557" width="1.7109375" style="5" customWidth="1"/>
    <col min="13558" max="13563" width="4.42578125" style="5" customWidth="1"/>
    <col min="13564" max="13564" width="5.140625" style="5" bestFit="1" customWidth="1"/>
    <col min="13565" max="13581" width="6.7109375" style="5" customWidth="1"/>
    <col min="13582" max="13799" width="11.42578125" style="5"/>
    <col min="13800" max="13800" width="17.7109375" style="5" customWidth="1"/>
    <col min="13801" max="13801" width="5.5703125" style="5" bestFit="1" customWidth="1"/>
    <col min="13802" max="13804" width="4.85546875" style="5" customWidth="1"/>
    <col min="13805" max="13805" width="2.42578125" style="5" customWidth="1"/>
    <col min="13806" max="13807" width="4.42578125" style="5" customWidth="1"/>
    <col min="13808" max="13809" width="5.42578125" style="5" bestFit="1" customWidth="1"/>
    <col min="13810" max="13810" width="1.28515625" style="5" customWidth="1"/>
    <col min="13811" max="13812" width="5" style="5" customWidth="1"/>
    <col min="13813" max="13813" width="1.7109375" style="5" customWidth="1"/>
    <col min="13814" max="13819" width="4.42578125" style="5" customWidth="1"/>
    <col min="13820" max="13820" width="5.140625" style="5" bestFit="1" customWidth="1"/>
    <col min="13821" max="13837" width="6.7109375" style="5" customWidth="1"/>
    <col min="13838" max="14055" width="11.42578125" style="5"/>
    <col min="14056" max="14056" width="17.7109375" style="5" customWidth="1"/>
    <col min="14057" max="14057" width="5.5703125" style="5" bestFit="1" customWidth="1"/>
    <col min="14058" max="14060" width="4.85546875" style="5" customWidth="1"/>
    <col min="14061" max="14061" width="2.42578125" style="5" customWidth="1"/>
    <col min="14062" max="14063" width="4.42578125" style="5" customWidth="1"/>
    <col min="14064" max="14065" width="5.42578125" style="5" bestFit="1" customWidth="1"/>
    <col min="14066" max="14066" width="1.28515625" style="5" customWidth="1"/>
    <col min="14067" max="14068" width="5" style="5" customWidth="1"/>
    <col min="14069" max="14069" width="1.7109375" style="5" customWidth="1"/>
    <col min="14070" max="14075" width="4.42578125" style="5" customWidth="1"/>
    <col min="14076" max="14076" width="5.140625" style="5" bestFit="1" customWidth="1"/>
    <col min="14077" max="14093" width="6.7109375" style="5" customWidth="1"/>
    <col min="14094" max="14311" width="11.42578125" style="5"/>
    <col min="14312" max="14312" width="17.7109375" style="5" customWidth="1"/>
    <col min="14313" max="14313" width="5.5703125" style="5" bestFit="1" customWidth="1"/>
    <col min="14314" max="14316" width="4.85546875" style="5" customWidth="1"/>
    <col min="14317" max="14317" width="2.42578125" style="5" customWidth="1"/>
    <col min="14318" max="14319" width="4.42578125" style="5" customWidth="1"/>
    <col min="14320" max="14321" width="5.42578125" style="5" bestFit="1" customWidth="1"/>
    <col min="14322" max="14322" width="1.28515625" style="5" customWidth="1"/>
    <col min="14323" max="14324" width="5" style="5" customWidth="1"/>
    <col min="14325" max="14325" width="1.7109375" style="5" customWidth="1"/>
    <col min="14326" max="14331" width="4.42578125" style="5" customWidth="1"/>
    <col min="14332" max="14332" width="5.140625" style="5" bestFit="1" customWidth="1"/>
    <col min="14333" max="14349" width="6.7109375" style="5" customWidth="1"/>
    <col min="14350" max="14567" width="11.42578125" style="5"/>
    <col min="14568" max="14568" width="17.7109375" style="5" customWidth="1"/>
    <col min="14569" max="14569" width="5.5703125" style="5" bestFit="1" customWidth="1"/>
    <col min="14570" max="14572" width="4.85546875" style="5" customWidth="1"/>
    <col min="14573" max="14573" width="2.42578125" style="5" customWidth="1"/>
    <col min="14574" max="14575" width="4.42578125" style="5" customWidth="1"/>
    <col min="14576" max="14577" width="5.42578125" style="5" bestFit="1" customWidth="1"/>
    <col min="14578" max="14578" width="1.28515625" style="5" customWidth="1"/>
    <col min="14579" max="14580" width="5" style="5" customWidth="1"/>
    <col min="14581" max="14581" width="1.7109375" style="5" customWidth="1"/>
    <col min="14582" max="14587" width="4.42578125" style="5" customWidth="1"/>
    <col min="14588" max="14588" width="5.140625" style="5" bestFit="1" customWidth="1"/>
    <col min="14589" max="14605" width="6.7109375" style="5" customWidth="1"/>
    <col min="14606" max="14823" width="11.42578125" style="5"/>
    <col min="14824" max="14824" width="17.7109375" style="5" customWidth="1"/>
    <col min="14825" max="14825" width="5.5703125" style="5" bestFit="1" customWidth="1"/>
    <col min="14826" max="14828" width="4.85546875" style="5" customWidth="1"/>
    <col min="14829" max="14829" width="2.42578125" style="5" customWidth="1"/>
    <col min="14830" max="14831" width="4.42578125" style="5" customWidth="1"/>
    <col min="14832" max="14833" width="5.42578125" style="5" bestFit="1" customWidth="1"/>
    <col min="14834" max="14834" width="1.28515625" style="5" customWidth="1"/>
    <col min="14835" max="14836" width="5" style="5" customWidth="1"/>
    <col min="14837" max="14837" width="1.7109375" style="5" customWidth="1"/>
    <col min="14838" max="14843" width="4.42578125" style="5" customWidth="1"/>
    <col min="14844" max="14844" width="5.140625" style="5" bestFit="1" customWidth="1"/>
    <col min="14845" max="14861" width="6.7109375" style="5" customWidth="1"/>
    <col min="14862" max="15079" width="11.42578125" style="5"/>
    <col min="15080" max="15080" width="17.7109375" style="5" customWidth="1"/>
    <col min="15081" max="15081" width="5.5703125" style="5" bestFit="1" customWidth="1"/>
    <col min="15082" max="15084" width="4.85546875" style="5" customWidth="1"/>
    <col min="15085" max="15085" width="2.42578125" style="5" customWidth="1"/>
    <col min="15086" max="15087" width="4.42578125" style="5" customWidth="1"/>
    <col min="15088" max="15089" width="5.42578125" style="5" bestFit="1" customWidth="1"/>
    <col min="15090" max="15090" width="1.28515625" style="5" customWidth="1"/>
    <col min="15091" max="15092" width="5" style="5" customWidth="1"/>
    <col min="15093" max="15093" width="1.7109375" style="5" customWidth="1"/>
    <col min="15094" max="15099" width="4.42578125" style="5" customWidth="1"/>
    <col min="15100" max="15100" width="5.140625" style="5" bestFit="1" customWidth="1"/>
    <col min="15101" max="15117" width="6.7109375" style="5" customWidth="1"/>
    <col min="15118" max="15335" width="11.42578125" style="5"/>
    <col min="15336" max="15336" width="17.7109375" style="5" customWidth="1"/>
    <col min="15337" max="15337" width="5.5703125" style="5" bestFit="1" customWidth="1"/>
    <col min="15338" max="15340" width="4.85546875" style="5" customWidth="1"/>
    <col min="15341" max="15341" width="2.42578125" style="5" customWidth="1"/>
    <col min="15342" max="15343" width="4.42578125" style="5" customWidth="1"/>
    <col min="15344" max="15345" width="5.42578125" style="5" bestFit="1" customWidth="1"/>
    <col min="15346" max="15346" width="1.28515625" style="5" customWidth="1"/>
    <col min="15347" max="15348" width="5" style="5" customWidth="1"/>
    <col min="15349" max="15349" width="1.7109375" style="5" customWidth="1"/>
    <col min="15350" max="15355" width="4.42578125" style="5" customWidth="1"/>
    <col min="15356" max="15356" width="5.140625" style="5" bestFit="1" customWidth="1"/>
    <col min="15357" max="15373" width="6.7109375" style="5" customWidth="1"/>
    <col min="15374" max="15591" width="11.42578125" style="5"/>
    <col min="15592" max="15592" width="17.7109375" style="5" customWidth="1"/>
    <col min="15593" max="15593" width="5.5703125" style="5" bestFit="1" customWidth="1"/>
    <col min="15594" max="15596" width="4.85546875" style="5" customWidth="1"/>
    <col min="15597" max="15597" width="2.42578125" style="5" customWidth="1"/>
    <col min="15598" max="15599" width="4.42578125" style="5" customWidth="1"/>
    <col min="15600" max="15601" width="5.42578125" style="5" bestFit="1" customWidth="1"/>
    <col min="15602" max="15602" width="1.28515625" style="5" customWidth="1"/>
    <col min="15603" max="15604" width="5" style="5" customWidth="1"/>
    <col min="15605" max="15605" width="1.7109375" style="5" customWidth="1"/>
    <col min="15606" max="15611" width="4.42578125" style="5" customWidth="1"/>
    <col min="15612" max="15612" width="5.140625" style="5" bestFit="1" customWidth="1"/>
    <col min="15613" max="15629" width="6.7109375" style="5" customWidth="1"/>
    <col min="15630" max="15847" width="11.42578125" style="5"/>
    <col min="15848" max="15848" width="17.7109375" style="5" customWidth="1"/>
    <col min="15849" max="15849" width="5.5703125" style="5" bestFit="1" customWidth="1"/>
    <col min="15850" max="15852" width="4.85546875" style="5" customWidth="1"/>
    <col min="15853" max="15853" width="2.42578125" style="5" customWidth="1"/>
    <col min="15854" max="15855" width="4.42578125" style="5" customWidth="1"/>
    <col min="15856" max="15857" width="5.42578125" style="5" bestFit="1" customWidth="1"/>
    <col min="15858" max="15858" width="1.28515625" style="5" customWidth="1"/>
    <col min="15859" max="15860" width="5" style="5" customWidth="1"/>
    <col min="15861" max="15861" width="1.7109375" style="5" customWidth="1"/>
    <col min="15862" max="15867" width="4.42578125" style="5" customWidth="1"/>
    <col min="15868" max="15868" width="5.140625" style="5" bestFit="1" customWidth="1"/>
    <col min="15869" max="15885" width="6.7109375" style="5" customWidth="1"/>
    <col min="15886" max="16103" width="11.42578125" style="5"/>
    <col min="16104" max="16104" width="17.7109375" style="5" customWidth="1"/>
    <col min="16105" max="16105" width="5.5703125" style="5" bestFit="1" customWidth="1"/>
    <col min="16106" max="16108" width="4.85546875" style="5" customWidth="1"/>
    <col min="16109" max="16109" width="2.42578125" style="5" customWidth="1"/>
    <col min="16110" max="16111" width="4.42578125" style="5" customWidth="1"/>
    <col min="16112" max="16113" width="5.42578125" style="5" bestFit="1" customWidth="1"/>
    <col min="16114" max="16114" width="1.28515625" style="5" customWidth="1"/>
    <col min="16115" max="16116" width="5" style="5" customWidth="1"/>
    <col min="16117" max="16117" width="1.7109375" style="5" customWidth="1"/>
    <col min="16118" max="16123" width="4.42578125" style="5" customWidth="1"/>
    <col min="16124" max="16124" width="5.140625" style="5" bestFit="1" customWidth="1"/>
    <col min="16125" max="16141" width="6.7109375" style="5" customWidth="1"/>
    <col min="16142" max="16384" width="11.42578125" style="5"/>
  </cols>
  <sheetData>
    <row r="1" spans="1:14" s="3" customFormat="1" ht="19.5" thickBot="1" x14ac:dyDescent="0.35">
      <c r="A1" s="378" t="s">
        <v>349</v>
      </c>
      <c r="B1" s="378"/>
      <c r="C1" s="378"/>
      <c r="D1" s="378"/>
      <c r="E1" s="378"/>
      <c r="F1" s="378"/>
      <c r="G1" s="378"/>
      <c r="H1" s="378"/>
      <c r="I1" s="378"/>
      <c r="J1" s="18"/>
      <c r="K1" s="18"/>
      <c r="L1" s="179"/>
      <c r="M1" s="285" t="s">
        <v>195</v>
      </c>
      <c r="N1" s="179"/>
    </row>
    <row r="2" spans="1:14" s="3" customFormat="1" x14ac:dyDescent="0.2">
      <c r="A2" s="378" t="s">
        <v>155</v>
      </c>
      <c r="B2" s="378"/>
      <c r="C2" s="378"/>
      <c r="D2" s="378"/>
      <c r="E2" s="378"/>
      <c r="F2" s="378"/>
      <c r="G2" s="378"/>
      <c r="H2" s="378"/>
      <c r="I2" s="378"/>
      <c r="J2" s="378"/>
      <c r="K2" s="18"/>
      <c r="L2" s="179"/>
      <c r="M2" s="179"/>
      <c r="N2" s="179"/>
    </row>
    <row r="3" spans="1:14" s="3" customFormat="1" x14ac:dyDescent="0.2">
      <c r="A3" s="378" t="s">
        <v>361</v>
      </c>
      <c r="B3" s="378"/>
      <c r="C3" s="378"/>
      <c r="D3" s="378"/>
      <c r="E3" s="378"/>
      <c r="F3" s="378"/>
      <c r="G3" s="378"/>
      <c r="H3" s="378"/>
      <c r="I3" s="378"/>
      <c r="J3" s="378"/>
      <c r="K3" s="18"/>
      <c r="L3" s="18"/>
      <c r="M3" s="18"/>
    </row>
    <row r="4" spans="1:14" s="3" customFormat="1" x14ac:dyDescent="0.2">
      <c r="A4" s="378" t="s">
        <v>178</v>
      </c>
      <c r="B4" s="378"/>
      <c r="C4" s="378"/>
      <c r="D4" s="378"/>
      <c r="E4" s="378"/>
      <c r="F4" s="378"/>
      <c r="G4" s="378"/>
      <c r="H4" s="378"/>
      <c r="I4" s="378"/>
      <c r="J4" s="378"/>
      <c r="K4" s="18"/>
      <c r="L4" s="18"/>
      <c r="M4" s="18"/>
    </row>
    <row r="5" spans="1:14" s="3" customFormat="1" x14ac:dyDescent="0.2">
      <c r="A5" s="378" t="s">
        <v>409</v>
      </c>
      <c r="B5" s="378"/>
      <c r="C5" s="378"/>
      <c r="D5" s="378"/>
      <c r="E5" s="378"/>
      <c r="F5" s="378"/>
      <c r="G5" s="378"/>
      <c r="H5" s="378"/>
      <c r="I5" s="378"/>
      <c r="J5" s="378"/>
      <c r="K5" s="18"/>
      <c r="L5" s="18"/>
      <c r="M5" s="18"/>
    </row>
    <row r="6" spans="1:14" s="3" customFormat="1" ht="13.5" thickBot="1" x14ac:dyDescent="0.25">
      <c r="A6" s="394"/>
      <c r="B6" s="394"/>
      <c r="C6" s="394"/>
      <c r="D6" s="394"/>
      <c r="E6" s="394"/>
      <c r="F6" s="394"/>
      <c r="G6" s="394"/>
      <c r="H6" s="46"/>
      <c r="I6" s="46"/>
      <c r="J6" s="46"/>
      <c r="K6" s="18"/>
      <c r="L6" s="18"/>
      <c r="M6" s="18"/>
    </row>
    <row r="7" spans="1:14" s="3" customFormat="1" x14ac:dyDescent="0.2">
      <c r="A7" s="396" t="s">
        <v>83</v>
      </c>
      <c r="B7" s="353" t="s">
        <v>0</v>
      </c>
      <c r="C7" s="353" t="s">
        <v>183</v>
      </c>
      <c r="D7" s="29" t="s">
        <v>175</v>
      </c>
      <c r="E7" s="29" t="s">
        <v>176</v>
      </c>
      <c r="F7" s="29" t="s">
        <v>172</v>
      </c>
      <c r="G7" s="29" t="s">
        <v>173</v>
      </c>
      <c r="H7" s="29" t="s">
        <v>170</v>
      </c>
      <c r="I7" s="29" t="s">
        <v>171</v>
      </c>
      <c r="J7" s="353" t="s">
        <v>167</v>
      </c>
    </row>
    <row r="8" spans="1:14" s="3" customFormat="1" ht="13.5" thickBot="1" x14ac:dyDescent="0.25">
      <c r="A8" s="381"/>
      <c r="B8" s="354"/>
      <c r="C8" s="354"/>
      <c r="D8" s="30" t="s">
        <v>261</v>
      </c>
      <c r="E8" s="30" t="s">
        <v>271</v>
      </c>
      <c r="F8" s="30" t="s">
        <v>261</v>
      </c>
      <c r="G8" s="30" t="s">
        <v>262</v>
      </c>
      <c r="H8" s="30" t="s">
        <v>271</v>
      </c>
      <c r="I8" s="30" t="s">
        <v>262</v>
      </c>
      <c r="J8" s="354" t="s">
        <v>167</v>
      </c>
    </row>
    <row r="9" spans="1:14" s="13" customFormat="1" ht="13.5" x14ac:dyDescent="0.25">
      <c r="A9" s="47" t="s">
        <v>14</v>
      </c>
      <c r="B9" s="214">
        <f>SUM(C9:J9)</f>
        <v>13425</v>
      </c>
      <c r="C9" s="214">
        <f t="shared" ref="C9:J9" si="0">SUM(C11:C37)</f>
        <v>64</v>
      </c>
      <c r="D9" s="214">
        <f t="shared" si="0"/>
        <v>84</v>
      </c>
      <c r="E9" s="214">
        <f t="shared" si="0"/>
        <v>9187</v>
      </c>
      <c r="F9" s="214">
        <f t="shared" si="0"/>
        <v>101</v>
      </c>
      <c r="G9" s="214">
        <f t="shared" si="0"/>
        <v>2249</v>
      </c>
      <c r="H9" s="214">
        <f t="shared" si="0"/>
        <v>85</v>
      </c>
      <c r="I9" s="214">
        <f t="shared" si="0"/>
        <v>1420</v>
      </c>
      <c r="J9" s="214">
        <f t="shared" si="0"/>
        <v>235</v>
      </c>
    </row>
    <row r="10" spans="1:14" x14ac:dyDescent="0.2">
      <c r="A10" s="45"/>
      <c r="B10" s="217"/>
      <c r="C10" s="215"/>
      <c r="D10" s="215"/>
      <c r="E10" s="215"/>
      <c r="F10" s="215"/>
      <c r="G10" s="215"/>
      <c r="H10" s="229"/>
      <c r="I10" s="215"/>
      <c r="J10" s="215"/>
      <c r="K10" s="5"/>
      <c r="L10" s="5"/>
      <c r="M10" s="5"/>
    </row>
    <row r="11" spans="1:14" ht="15" customHeight="1" x14ac:dyDescent="0.2">
      <c r="A11" s="7" t="s">
        <v>15</v>
      </c>
      <c r="B11" s="215">
        <v>702</v>
      </c>
      <c r="C11" s="227">
        <v>0</v>
      </c>
      <c r="D11" s="227">
        <v>6</v>
      </c>
      <c r="E11" s="227">
        <v>409</v>
      </c>
      <c r="F11" s="227">
        <v>8</v>
      </c>
      <c r="G11" s="227">
        <v>105</v>
      </c>
      <c r="H11" s="229">
        <v>8</v>
      </c>
      <c r="I11" s="229">
        <v>134</v>
      </c>
      <c r="J11" s="229">
        <v>32</v>
      </c>
      <c r="K11" s="5"/>
      <c r="L11" s="5"/>
      <c r="M11" s="5"/>
    </row>
    <row r="12" spans="1:14" ht="15" customHeight="1" x14ac:dyDescent="0.2">
      <c r="A12" s="7" t="s">
        <v>16</v>
      </c>
      <c r="B12" s="215">
        <v>737</v>
      </c>
      <c r="C12" s="227">
        <v>0</v>
      </c>
      <c r="D12" s="227">
        <v>2</v>
      </c>
      <c r="E12" s="227">
        <v>480</v>
      </c>
      <c r="F12" s="227">
        <v>5</v>
      </c>
      <c r="G12" s="227">
        <v>168</v>
      </c>
      <c r="H12" s="229">
        <v>0</v>
      </c>
      <c r="I12" s="229">
        <v>69</v>
      </c>
      <c r="J12" s="229">
        <v>13</v>
      </c>
      <c r="K12" s="5"/>
      <c r="L12" s="5"/>
      <c r="M12" s="5"/>
    </row>
    <row r="13" spans="1:14" ht="15" customHeight="1" x14ac:dyDescent="0.2">
      <c r="A13" s="7" t="s">
        <v>17</v>
      </c>
      <c r="B13" s="215">
        <v>567</v>
      </c>
      <c r="C13" s="227">
        <v>5</v>
      </c>
      <c r="D13" s="227">
        <v>6</v>
      </c>
      <c r="E13" s="227">
        <v>337</v>
      </c>
      <c r="F13" s="227">
        <v>8</v>
      </c>
      <c r="G13" s="227">
        <v>132</v>
      </c>
      <c r="H13" s="229">
        <v>1</v>
      </c>
      <c r="I13" s="229">
        <v>55</v>
      </c>
      <c r="J13" s="229">
        <v>23</v>
      </c>
      <c r="K13" s="5"/>
      <c r="L13" s="5"/>
      <c r="M13" s="5"/>
    </row>
    <row r="14" spans="1:14" ht="15" customHeight="1" x14ac:dyDescent="0.2">
      <c r="A14" s="7" t="s">
        <v>18</v>
      </c>
      <c r="B14" s="215">
        <v>677</v>
      </c>
      <c r="C14" s="227">
        <v>2</v>
      </c>
      <c r="D14" s="227">
        <v>1</v>
      </c>
      <c r="E14" s="227">
        <v>435</v>
      </c>
      <c r="F14" s="227">
        <v>12</v>
      </c>
      <c r="G14" s="227">
        <v>167</v>
      </c>
      <c r="H14" s="229">
        <v>10</v>
      </c>
      <c r="I14" s="229">
        <v>43</v>
      </c>
      <c r="J14" s="229">
        <v>7</v>
      </c>
      <c r="K14" s="5"/>
      <c r="L14" s="5"/>
      <c r="M14" s="5"/>
    </row>
    <row r="15" spans="1:14" ht="15" customHeight="1" x14ac:dyDescent="0.2">
      <c r="A15" s="7" t="s">
        <v>19</v>
      </c>
      <c r="B15" s="215">
        <v>449</v>
      </c>
      <c r="C15" s="227">
        <v>3</v>
      </c>
      <c r="D15" s="227">
        <v>1</v>
      </c>
      <c r="E15" s="227">
        <v>338</v>
      </c>
      <c r="F15" s="227">
        <v>4</v>
      </c>
      <c r="G15" s="227">
        <v>34</v>
      </c>
      <c r="H15" s="229">
        <v>3</v>
      </c>
      <c r="I15" s="229">
        <v>59</v>
      </c>
      <c r="J15" s="229">
        <v>7</v>
      </c>
      <c r="K15" s="5"/>
      <c r="L15" s="5"/>
      <c r="M15" s="5"/>
    </row>
    <row r="16" spans="1:14" ht="15" customHeight="1" x14ac:dyDescent="0.2">
      <c r="A16" s="7" t="s">
        <v>20</v>
      </c>
      <c r="B16" s="215">
        <v>492</v>
      </c>
      <c r="C16" s="227">
        <v>0</v>
      </c>
      <c r="D16" s="227">
        <v>0</v>
      </c>
      <c r="E16" s="227">
        <v>382</v>
      </c>
      <c r="F16" s="227">
        <v>2</v>
      </c>
      <c r="G16" s="227">
        <v>70</v>
      </c>
      <c r="H16" s="229">
        <v>4</v>
      </c>
      <c r="I16" s="229">
        <v>33</v>
      </c>
      <c r="J16" s="229">
        <v>1</v>
      </c>
      <c r="K16" s="5"/>
      <c r="L16" s="5"/>
      <c r="M16" s="5"/>
    </row>
    <row r="17" spans="1:13" ht="15" customHeight="1" x14ac:dyDescent="0.2">
      <c r="A17" s="7" t="s">
        <v>21</v>
      </c>
      <c r="B17" s="215">
        <v>187</v>
      </c>
      <c r="C17" s="227">
        <v>0</v>
      </c>
      <c r="D17" s="227">
        <v>0</v>
      </c>
      <c r="E17" s="227">
        <v>153</v>
      </c>
      <c r="F17" s="227">
        <v>1</v>
      </c>
      <c r="G17" s="227">
        <v>19</v>
      </c>
      <c r="H17" s="229">
        <v>6</v>
      </c>
      <c r="I17" s="229">
        <v>5</v>
      </c>
      <c r="J17" s="229">
        <v>3</v>
      </c>
      <c r="K17" s="5"/>
      <c r="L17" s="5"/>
      <c r="M17" s="5"/>
    </row>
    <row r="18" spans="1:13" s="19" customFormat="1" ht="15" customHeight="1" x14ac:dyDescent="0.2">
      <c r="A18" s="7" t="s">
        <v>22</v>
      </c>
      <c r="B18" s="215">
        <v>1063</v>
      </c>
      <c r="C18" s="227">
        <v>4</v>
      </c>
      <c r="D18" s="227">
        <v>6</v>
      </c>
      <c r="E18" s="227">
        <v>768</v>
      </c>
      <c r="F18" s="227">
        <v>0</v>
      </c>
      <c r="G18" s="227">
        <v>106</v>
      </c>
      <c r="H18" s="229">
        <v>1</v>
      </c>
      <c r="I18" s="229">
        <v>150</v>
      </c>
      <c r="J18" s="229">
        <v>28</v>
      </c>
    </row>
    <row r="19" spans="1:13" s="19" customFormat="1" ht="15" customHeight="1" x14ac:dyDescent="0.2">
      <c r="A19" s="7" t="s">
        <v>23</v>
      </c>
      <c r="B19" s="215">
        <v>676</v>
      </c>
      <c r="C19" s="227">
        <v>4</v>
      </c>
      <c r="D19" s="227">
        <v>9</v>
      </c>
      <c r="E19" s="227">
        <v>491</v>
      </c>
      <c r="F19" s="227">
        <v>1</v>
      </c>
      <c r="G19" s="227">
        <v>76</v>
      </c>
      <c r="H19" s="229">
        <v>5</v>
      </c>
      <c r="I19" s="229">
        <v>78</v>
      </c>
      <c r="J19" s="229">
        <v>12</v>
      </c>
    </row>
    <row r="20" spans="1:13" s="19" customFormat="1" ht="15" customHeight="1" x14ac:dyDescent="0.2">
      <c r="A20" s="7" t="s">
        <v>24</v>
      </c>
      <c r="B20" s="215">
        <v>745</v>
      </c>
      <c r="C20" s="227">
        <v>2</v>
      </c>
      <c r="D20" s="227">
        <v>5</v>
      </c>
      <c r="E20" s="227">
        <v>500</v>
      </c>
      <c r="F20" s="227">
        <v>2</v>
      </c>
      <c r="G20" s="227">
        <v>128</v>
      </c>
      <c r="H20" s="229">
        <v>5</v>
      </c>
      <c r="I20" s="229">
        <v>95</v>
      </c>
      <c r="J20" s="229">
        <v>8</v>
      </c>
    </row>
    <row r="21" spans="1:13" s="19" customFormat="1" ht="15" customHeight="1" x14ac:dyDescent="0.2">
      <c r="A21" s="7" t="s">
        <v>25</v>
      </c>
      <c r="B21" s="215">
        <v>289</v>
      </c>
      <c r="C21" s="227">
        <v>2</v>
      </c>
      <c r="D21" s="227">
        <v>0</v>
      </c>
      <c r="E21" s="227">
        <v>204</v>
      </c>
      <c r="F21" s="227">
        <v>4</v>
      </c>
      <c r="G21" s="227">
        <v>38</v>
      </c>
      <c r="H21" s="229">
        <v>6</v>
      </c>
      <c r="I21" s="229">
        <v>35</v>
      </c>
      <c r="J21" s="229">
        <v>0</v>
      </c>
    </row>
    <row r="22" spans="1:13" s="19" customFormat="1" ht="15" customHeight="1" x14ac:dyDescent="0.2">
      <c r="A22" s="15" t="s">
        <v>26</v>
      </c>
      <c r="B22" s="215">
        <v>751</v>
      </c>
      <c r="C22" s="227">
        <v>5</v>
      </c>
      <c r="D22" s="227">
        <v>11</v>
      </c>
      <c r="E22" s="227">
        <v>501</v>
      </c>
      <c r="F22" s="227">
        <v>17</v>
      </c>
      <c r="G22" s="227">
        <v>150</v>
      </c>
      <c r="H22" s="229">
        <v>2</v>
      </c>
      <c r="I22" s="229">
        <v>50</v>
      </c>
      <c r="J22" s="229">
        <v>15</v>
      </c>
    </row>
    <row r="23" spans="1:13" s="19" customFormat="1" ht="15" customHeight="1" x14ac:dyDescent="0.2">
      <c r="A23" s="7" t="s">
        <v>27</v>
      </c>
      <c r="B23" s="215">
        <v>447</v>
      </c>
      <c r="C23" s="227">
        <v>1</v>
      </c>
      <c r="D23" s="227">
        <v>3</v>
      </c>
      <c r="E23" s="227">
        <v>316</v>
      </c>
      <c r="F23" s="227">
        <v>3</v>
      </c>
      <c r="G23" s="227">
        <v>79</v>
      </c>
      <c r="H23" s="229">
        <v>2</v>
      </c>
      <c r="I23" s="229">
        <v>38</v>
      </c>
      <c r="J23" s="229">
        <v>5</v>
      </c>
    </row>
    <row r="24" spans="1:13" s="19" customFormat="1" ht="15" customHeight="1" x14ac:dyDescent="0.2">
      <c r="A24" s="7" t="s">
        <v>28</v>
      </c>
      <c r="B24" s="215">
        <v>1036</v>
      </c>
      <c r="C24" s="227">
        <v>4</v>
      </c>
      <c r="D24" s="227">
        <v>4</v>
      </c>
      <c r="E24" s="227">
        <v>685</v>
      </c>
      <c r="F24" s="227">
        <v>23</v>
      </c>
      <c r="G24" s="227">
        <v>234</v>
      </c>
      <c r="H24" s="229">
        <v>6</v>
      </c>
      <c r="I24" s="229">
        <v>62</v>
      </c>
      <c r="J24" s="229">
        <v>18</v>
      </c>
    </row>
    <row r="25" spans="1:13" s="19" customFormat="1" ht="15" customHeight="1" x14ac:dyDescent="0.2">
      <c r="A25" s="7" t="s">
        <v>194</v>
      </c>
      <c r="B25" s="215">
        <v>271</v>
      </c>
      <c r="C25" s="227">
        <v>1</v>
      </c>
      <c r="D25" s="227">
        <v>0</v>
      </c>
      <c r="E25" s="227">
        <v>206</v>
      </c>
      <c r="F25" s="227">
        <v>0</v>
      </c>
      <c r="G25" s="227">
        <v>43</v>
      </c>
      <c r="H25" s="229">
        <v>0</v>
      </c>
      <c r="I25" s="229">
        <v>18</v>
      </c>
      <c r="J25" s="229">
        <v>3</v>
      </c>
    </row>
    <row r="26" spans="1:13" s="19" customFormat="1" ht="15" customHeight="1" x14ac:dyDescent="0.2">
      <c r="A26" s="7" t="s">
        <v>30</v>
      </c>
      <c r="B26" s="215">
        <v>314</v>
      </c>
      <c r="C26" s="227">
        <v>0</v>
      </c>
      <c r="D26" s="227">
        <v>0</v>
      </c>
      <c r="E26" s="227">
        <v>195</v>
      </c>
      <c r="F26" s="227">
        <v>0</v>
      </c>
      <c r="G26" s="227">
        <v>78</v>
      </c>
      <c r="H26" s="229">
        <v>5</v>
      </c>
      <c r="I26" s="229">
        <v>29</v>
      </c>
      <c r="J26" s="229">
        <v>7</v>
      </c>
    </row>
    <row r="27" spans="1:13" s="19" customFormat="1" ht="15" customHeight="1" x14ac:dyDescent="0.2">
      <c r="A27" s="7" t="s">
        <v>31</v>
      </c>
      <c r="B27" s="215">
        <v>353</v>
      </c>
      <c r="C27" s="227">
        <v>2</v>
      </c>
      <c r="D27" s="227">
        <v>2</v>
      </c>
      <c r="E27" s="227">
        <v>209</v>
      </c>
      <c r="F27" s="227">
        <v>1</v>
      </c>
      <c r="G27" s="227">
        <v>77</v>
      </c>
      <c r="H27" s="229">
        <v>3</v>
      </c>
      <c r="I27" s="229">
        <v>45</v>
      </c>
      <c r="J27" s="229">
        <v>14</v>
      </c>
    </row>
    <row r="28" spans="1:13" s="19" customFormat="1" ht="15" customHeight="1" x14ac:dyDescent="0.2">
      <c r="A28" s="7" t="s">
        <v>32</v>
      </c>
      <c r="B28" s="215">
        <v>414</v>
      </c>
      <c r="C28" s="227">
        <v>0</v>
      </c>
      <c r="D28" s="227">
        <v>11</v>
      </c>
      <c r="E28" s="227">
        <v>259</v>
      </c>
      <c r="F28" s="227">
        <v>0</v>
      </c>
      <c r="G28" s="227">
        <v>74</v>
      </c>
      <c r="H28" s="229">
        <v>0</v>
      </c>
      <c r="I28" s="229">
        <v>63</v>
      </c>
      <c r="J28" s="229">
        <v>7</v>
      </c>
    </row>
    <row r="29" spans="1:13" s="19" customFormat="1" ht="15" customHeight="1" x14ac:dyDescent="0.2">
      <c r="A29" s="7" t="s">
        <v>33</v>
      </c>
      <c r="B29" s="215">
        <v>309</v>
      </c>
      <c r="C29" s="227">
        <v>2</v>
      </c>
      <c r="D29" s="227">
        <v>3</v>
      </c>
      <c r="E29" s="227">
        <v>201</v>
      </c>
      <c r="F29" s="227">
        <v>1</v>
      </c>
      <c r="G29" s="227">
        <v>43</v>
      </c>
      <c r="H29" s="229">
        <v>0</v>
      </c>
      <c r="I29" s="229">
        <v>57</v>
      </c>
      <c r="J29" s="229">
        <v>2</v>
      </c>
    </row>
    <row r="30" spans="1:13" s="19" customFormat="1" ht="15" customHeight="1" x14ac:dyDescent="0.2">
      <c r="A30" s="7" t="s">
        <v>34</v>
      </c>
      <c r="B30" s="215">
        <v>470</v>
      </c>
      <c r="C30" s="227">
        <v>1</v>
      </c>
      <c r="D30" s="227">
        <v>1</v>
      </c>
      <c r="E30" s="227">
        <v>327</v>
      </c>
      <c r="F30" s="227">
        <v>1</v>
      </c>
      <c r="G30" s="227">
        <v>65</v>
      </c>
      <c r="H30" s="229">
        <v>3</v>
      </c>
      <c r="I30" s="229">
        <v>64</v>
      </c>
      <c r="J30" s="229">
        <v>8</v>
      </c>
    </row>
    <row r="31" spans="1:13" s="19" customFormat="1" ht="15" customHeight="1" x14ac:dyDescent="0.2">
      <c r="A31" s="7" t="s">
        <v>35</v>
      </c>
      <c r="B31" s="215">
        <v>730</v>
      </c>
      <c r="C31" s="227">
        <v>9</v>
      </c>
      <c r="D31" s="227">
        <v>3</v>
      </c>
      <c r="E31" s="227">
        <v>554</v>
      </c>
      <c r="F31" s="227">
        <v>1</v>
      </c>
      <c r="G31" s="227">
        <v>99</v>
      </c>
      <c r="H31" s="229">
        <v>5</v>
      </c>
      <c r="I31" s="229">
        <v>57</v>
      </c>
      <c r="J31" s="229">
        <v>2</v>
      </c>
    </row>
    <row r="32" spans="1:13" s="19" customFormat="1" ht="15" customHeight="1" x14ac:dyDescent="0.2">
      <c r="A32" s="7" t="s">
        <v>36</v>
      </c>
      <c r="B32" s="215">
        <v>283</v>
      </c>
      <c r="C32" s="227">
        <v>0</v>
      </c>
      <c r="D32" s="227">
        <v>0</v>
      </c>
      <c r="E32" s="227">
        <v>199</v>
      </c>
      <c r="F32" s="227">
        <v>3</v>
      </c>
      <c r="G32" s="227">
        <v>38</v>
      </c>
      <c r="H32" s="229">
        <v>2</v>
      </c>
      <c r="I32" s="229">
        <v>40</v>
      </c>
      <c r="J32" s="229">
        <v>1</v>
      </c>
    </row>
    <row r="33" spans="1:10" s="19" customFormat="1" ht="15" customHeight="1" x14ac:dyDescent="0.2">
      <c r="A33" s="7" t="s">
        <v>37</v>
      </c>
      <c r="B33" s="215">
        <v>373</v>
      </c>
      <c r="C33" s="227">
        <v>8</v>
      </c>
      <c r="D33" s="227">
        <v>0</v>
      </c>
      <c r="E33" s="227">
        <v>268</v>
      </c>
      <c r="F33" s="227">
        <v>1</v>
      </c>
      <c r="G33" s="227">
        <v>49</v>
      </c>
      <c r="H33" s="229">
        <v>1</v>
      </c>
      <c r="I33" s="229">
        <v>42</v>
      </c>
      <c r="J33" s="229">
        <v>4</v>
      </c>
    </row>
    <row r="34" spans="1:10" s="19" customFormat="1" ht="15" customHeight="1" x14ac:dyDescent="0.2">
      <c r="A34" s="7" t="s">
        <v>38</v>
      </c>
      <c r="B34" s="215">
        <v>117</v>
      </c>
      <c r="C34" s="227">
        <v>0</v>
      </c>
      <c r="D34" s="227">
        <v>1</v>
      </c>
      <c r="E34" s="227">
        <v>79</v>
      </c>
      <c r="F34" s="227">
        <v>0</v>
      </c>
      <c r="G34" s="227">
        <v>13</v>
      </c>
      <c r="H34" s="229">
        <v>1</v>
      </c>
      <c r="I34" s="229">
        <v>23</v>
      </c>
      <c r="J34" s="229">
        <v>0</v>
      </c>
    </row>
    <row r="35" spans="1:10" s="19" customFormat="1" ht="15" customHeight="1" x14ac:dyDescent="0.2">
      <c r="A35" s="7" t="s">
        <v>39</v>
      </c>
      <c r="B35" s="215">
        <v>515</v>
      </c>
      <c r="C35" s="227">
        <v>2</v>
      </c>
      <c r="D35" s="227">
        <v>5</v>
      </c>
      <c r="E35" s="227">
        <v>401</v>
      </c>
      <c r="F35" s="227">
        <v>1</v>
      </c>
      <c r="G35" s="227">
        <v>72</v>
      </c>
      <c r="H35" s="229">
        <v>3</v>
      </c>
      <c r="I35" s="229">
        <v>22</v>
      </c>
      <c r="J35" s="229">
        <v>9</v>
      </c>
    </row>
    <row r="36" spans="1:10" s="19" customFormat="1" ht="15" customHeight="1" x14ac:dyDescent="0.2">
      <c r="A36" s="7" t="s">
        <v>40</v>
      </c>
      <c r="B36" s="215">
        <v>382</v>
      </c>
      <c r="C36" s="227">
        <v>2</v>
      </c>
      <c r="D36" s="227">
        <v>3</v>
      </c>
      <c r="E36" s="227">
        <v>249</v>
      </c>
      <c r="F36" s="227">
        <v>2</v>
      </c>
      <c r="G36" s="227">
        <v>75</v>
      </c>
      <c r="H36" s="229">
        <v>1</v>
      </c>
      <c r="I36" s="229">
        <v>45</v>
      </c>
      <c r="J36" s="229">
        <v>5</v>
      </c>
    </row>
    <row r="37" spans="1:10" s="19" customFormat="1" ht="15" customHeight="1" thickBot="1" x14ac:dyDescent="0.25">
      <c r="A37" s="17" t="s">
        <v>41</v>
      </c>
      <c r="B37" s="243">
        <v>76</v>
      </c>
      <c r="C37" s="228">
        <v>5</v>
      </c>
      <c r="D37" s="228">
        <v>1</v>
      </c>
      <c r="E37" s="228">
        <v>41</v>
      </c>
      <c r="F37" s="228">
        <v>0</v>
      </c>
      <c r="G37" s="228">
        <v>17</v>
      </c>
      <c r="H37" s="243">
        <v>2</v>
      </c>
      <c r="I37" s="243">
        <v>9</v>
      </c>
      <c r="J37" s="243">
        <v>1</v>
      </c>
    </row>
    <row r="38" spans="1:10" s="19" customFormat="1" x14ac:dyDescent="0.2">
      <c r="A38" s="359" t="s">
        <v>234</v>
      </c>
      <c r="B38" s="359"/>
      <c r="C38" s="359"/>
      <c r="D38" s="359"/>
      <c r="E38" s="359"/>
      <c r="F38" s="359"/>
      <c r="G38" s="359"/>
      <c r="H38" s="359"/>
      <c r="I38" s="359"/>
    </row>
    <row r="39" spans="1:10" s="19" customFormat="1" x14ac:dyDescent="0.2">
      <c r="A39" s="51"/>
    </row>
  </sheetData>
  <mergeCells count="11">
    <mergeCell ref="A1:I1"/>
    <mergeCell ref="A38:I38"/>
    <mergeCell ref="J7:J8"/>
    <mergeCell ref="A2:J2"/>
    <mergeCell ref="A3:J3"/>
    <mergeCell ref="A4:J4"/>
    <mergeCell ref="A5:J5"/>
    <mergeCell ref="A7:A8"/>
    <mergeCell ref="A6:G6"/>
    <mergeCell ref="B7:B8"/>
    <mergeCell ref="C7:C8"/>
  </mergeCells>
  <hyperlinks>
    <hyperlink ref="M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3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A3" sqref="A3:J3"/>
    </sheetView>
  </sheetViews>
  <sheetFormatPr baseColWidth="10" defaultRowHeight="12.75" x14ac:dyDescent="0.2"/>
  <cols>
    <col min="1" max="1" width="19.7109375" style="18" customWidth="1"/>
    <col min="2" max="10" width="9.7109375" style="19" customWidth="1"/>
    <col min="11" max="12" width="6.7109375" style="19" customWidth="1"/>
    <col min="13" max="13" width="11.140625" style="19" bestFit="1" customWidth="1"/>
    <col min="14" max="233" width="11.42578125" style="5"/>
    <col min="234" max="234" width="24.140625" style="5" customWidth="1"/>
    <col min="235" max="235" width="5.5703125" style="5" customWidth="1"/>
    <col min="236" max="238" width="4.85546875" style="5" customWidth="1"/>
    <col min="239" max="239" width="2.42578125" style="5" customWidth="1"/>
    <col min="240" max="241" width="4.42578125" style="5" customWidth="1"/>
    <col min="242" max="243" width="6.5703125" style="5" bestFit="1" customWidth="1"/>
    <col min="244" max="244" width="1.28515625" style="5" customWidth="1"/>
    <col min="245" max="246" width="5" style="5" customWidth="1"/>
    <col min="247" max="247" width="1.7109375" style="5" customWidth="1"/>
    <col min="248" max="253" width="4.42578125" style="5" customWidth="1"/>
    <col min="254" max="254" width="6.5703125" style="5" bestFit="1" customWidth="1"/>
    <col min="255" max="269" width="6.7109375" style="5" customWidth="1"/>
    <col min="270" max="489" width="11.42578125" style="5"/>
    <col min="490" max="490" width="24.140625" style="5" customWidth="1"/>
    <col min="491" max="491" width="5.5703125" style="5" customWidth="1"/>
    <col min="492" max="494" width="4.85546875" style="5" customWidth="1"/>
    <col min="495" max="495" width="2.42578125" style="5" customWidth="1"/>
    <col min="496" max="497" width="4.42578125" style="5" customWidth="1"/>
    <col min="498" max="499" width="6.5703125" style="5" bestFit="1" customWidth="1"/>
    <col min="500" max="500" width="1.28515625" style="5" customWidth="1"/>
    <col min="501" max="502" width="5" style="5" customWidth="1"/>
    <col min="503" max="503" width="1.7109375" style="5" customWidth="1"/>
    <col min="504" max="509" width="4.42578125" style="5" customWidth="1"/>
    <col min="510" max="510" width="6.5703125" style="5" bestFit="1" customWidth="1"/>
    <col min="511" max="525" width="6.7109375" style="5" customWidth="1"/>
    <col min="526" max="745" width="11.42578125" style="5"/>
    <col min="746" max="746" width="24.140625" style="5" customWidth="1"/>
    <col min="747" max="747" width="5.5703125" style="5" customWidth="1"/>
    <col min="748" max="750" width="4.85546875" style="5" customWidth="1"/>
    <col min="751" max="751" width="2.42578125" style="5" customWidth="1"/>
    <col min="752" max="753" width="4.42578125" style="5" customWidth="1"/>
    <col min="754" max="755" width="6.5703125" style="5" bestFit="1" customWidth="1"/>
    <col min="756" max="756" width="1.28515625" style="5" customWidth="1"/>
    <col min="757" max="758" width="5" style="5" customWidth="1"/>
    <col min="759" max="759" width="1.7109375" style="5" customWidth="1"/>
    <col min="760" max="765" width="4.42578125" style="5" customWidth="1"/>
    <col min="766" max="766" width="6.5703125" style="5" bestFit="1" customWidth="1"/>
    <col min="767" max="781" width="6.7109375" style="5" customWidth="1"/>
    <col min="782" max="1001" width="11.42578125" style="5"/>
    <col min="1002" max="1002" width="24.140625" style="5" customWidth="1"/>
    <col min="1003" max="1003" width="5.5703125" style="5" customWidth="1"/>
    <col min="1004" max="1006" width="4.85546875" style="5" customWidth="1"/>
    <col min="1007" max="1007" width="2.42578125" style="5" customWidth="1"/>
    <col min="1008" max="1009" width="4.42578125" style="5" customWidth="1"/>
    <col min="1010" max="1011" width="6.5703125" style="5" bestFit="1" customWidth="1"/>
    <col min="1012" max="1012" width="1.28515625" style="5" customWidth="1"/>
    <col min="1013" max="1014" width="5" style="5" customWidth="1"/>
    <col min="1015" max="1015" width="1.7109375" style="5" customWidth="1"/>
    <col min="1016" max="1021" width="4.42578125" style="5" customWidth="1"/>
    <col min="1022" max="1022" width="6.5703125" style="5" bestFit="1" customWidth="1"/>
    <col min="1023" max="1037" width="6.7109375" style="5" customWidth="1"/>
    <col min="1038" max="1257" width="11.42578125" style="5"/>
    <col min="1258" max="1258" width="24.140625" style="5" customWidth="1"/>
    <col min="1259" max="1259" width="5.5703125" style="5" customWidth="1"/>
    <col min="1260" max="1262" width="4.85546875" style="5" customWidth="1"/>
    <col min="1263" max="1263" width="2.42578125" style="5" customWidth="1"/>
    <col min="1264" max="1265" width="4.42578125" style="5" customWidth="1"/>
    <col min="1266" max="1267" width="6.5703125" style="5" bestFit="1" customWidth="1"/>
    <col min="1268" max="1268" width="1.28515625" style="5" customWidth="1"/>
    <col min="1269" max="1270" width="5" style="5" customWidth="1"/>
    <col min="1271" max="1271" width="1.7109375" style="5" customWidth="1"/>
    <col min="1272" max="1277" width="4.42578125" style="5" customWidth="1"/>
    <col min="1278" max="1278" width="6.5703125" style="5" bestFit="1" customWidth="1"/>
    <col min="1279" max="1293" width="6.7109375" style="5" customWidth="1"/>
    <col min="1294" max="1513" width="11.42578125" style="5"/>
    <col min="1514" max="1514" width="24.140625" style="5" customWidth="1"/>
    <col min="1515" max="1515" width="5.5703125" style="5" customWidth="1"/>
    <col min="1516" max="1518" width="4.85546875" style="5" customWidth="1"/>
    <col min="1519" max="1519" width="2.42578125" style="5" customWidth="1"/>
    <col min="1520" max="1521" width="4.42578125" style="5" customWidth="1"/>
    <col min="1522" max="1523" width="6.5703125" style="5" bestFit="1" customWidth="1"/>
    <col min="1524" max="1524" width="1.28515625" style="5" customWidth="1"/>
    <col min="1525" max="1526" width="5" style="5" customWidth="1"/>
    <col min="1527" max="1527" width="1.7109375" style="5" customWidth="1"/>
    <col min="1528" max="1533" width="4.42578125" style="5" customWidth="1"/>
    <col min="1534" max="1534" width="6.5703125" style="5" bestFit="1" customWidth="1"/>
    <col min="1535" max="1549" width="6.7109375" style="5" customWidth="1"/>
    <col min="1550" max="1769" width="11.42578125" style="5"/>
    <col min="1770" max="1770" width="24.140625" style="5" customWidth="1"/>
    <col min="1771" max="1771" width="5.5703125" style="5" customWidth="1"/>
    <col min="1772" max="1774" width="4.85546875" style="5" customWidth="1"/>
    <col min="1775" max="1775" width="2.42578125" style="5" customWidth="1"/>
    <col min="1776" max="1777" width="4.42578125" style="5" customWidth="1"/>
    <col min="1778" max="1779" width="6.5703125" style="5" bestFit="1" customWidth="1"/>
    <col min="1780" max="1780" width="1.28515625" style="5" customWidth="1"/>
    <col min="1781" max="1782" width="5" style="5" customWidth="1"/>
    <col min="1783" max="1783" width="1.7109375" style="5" customWidth="1"/>
    <col min="1784" max="1789" width="4.42578125" style="5" customWidth="1"/>
    <col min="1790" max="1790" width="6.5703125" style="5" bestFit="1" customWidth="1"/>
    <col min="1791" max="1805" width="6.7109375" style="5" customWidth="1"/>
    <col min="1806" max="2025" width="11.42578125" style="5"/>
    <col min="2026" max="2026" width="24.140625" style="5" customWidth="1"/>
    <col min="2027" max="2027" width="5.5703125" style="5" customWidth="1"/>
    <col min="2028" max="2030" width="4.85546875" style="5" customWidth="1"/>
    <col min="2031" max="2031" width="2.42578125" style="5" customWidth="1"/>
    <col min="2032" max="2033" width="4.42578125" style="5" customWidth="1"/>
    <col min="2034" max="2035" width="6.5703125" style="5" bestFit="1" customWidth="1"/>
    <col min="2036" max="2036" width="1.28515625" style="5" customWidth="1"/>
    <col min="2037" max="2038" width="5" style="5" customWidth="1"/>
    <col min="2039" max="2039" width="1.7109375" style="5" customWidth="1"/>
    <col min="2040" max="2045" width="4.42578125" style="5" customWidth="1"/>
    <col min="2046" max="2046" width="6.5703125" style="5" bestFit="1" customWidth="1"/>
    <col min="2047" max="2061" width="6.7109375" style="5" customWidth="1"/>
    <col min="2062" max="2281" width="11.42578125" style="5"/>
    <col min="2282" max="2282" width="24.140625" style="5" customWidth="1"/>
    <col min="2283" max="2283" width="5.5703125" style="5" customWidth="1"/>
    <col min="2284" max="2286" width="4.85546875" style="5" customWidth="1"/>
    <col min="2287" max="2287" width="2.42578125" style="5" customWidth="1"/>
    <col min="2288" max="2289" width="4.42578125" style="5" customWidth="1"/>
    <col min="2290" max="2291" width="6.5703125" style="5" bestFit="1" customWidth="1"/>
    <col min="2292" max="2292" width="1.28515625" style="5" customWidth="1"/>
    <col min="2293" max="2294" width="5" style="5" customWidth="1"/>
    <col min="2295" max="2295" width="1.7109375" style="5" customWidth="1"/>
    <col min="2296" max="2301" width="4.42578125" style="5" customWidth="1"/>
    <col min="2302" max="2302" width="6.5703125" style="5" bestFit="1" customWidth="1"/>
    <col min="2303" max="2317" width="6.7109375" style="5" customWidth="1"/>
    <col min="2318" max="2537" width="11.42578125" style="5"/>
    <col min="2538" max="2538" width="24.140625" style="5" customWidth="1"/>
    <col min="2539" max="2539" width="5.5703125" style="5" customWidth="1"/>
    <col min="2540" max="2542" width="4.85546875" style="5" customWidth="1"/>
    <col min="2543" max="2543" width="2.42578125" style="5" customWidth="1"/>
    <col min="2544" max="2545" width="4.42578125" style="5" customWidth="1"/>
    <col min="2546" max="2547" width="6.5703125" style="5" bestFit="1" customWidth="1"/>
    <col min="2548" max="2548" width="1.28515625" style="5" customWidth="1"/>
    <col min="2549" max="2550" width="5" style="5" customWidth="1"/>
    <col min="2551" max="2551" width="1.7109375" style="5" customWidth="1"/>
    <col min="2552" max="2557" width="4.42578125" style="5" customWidth="1"/>
    <col min="2558" max="2558" width="6.5703125" style="5" bestFit="1" customWidth="1"/>
    <col min="2559" max="2573" width="6.7109375" style="5" customWidth="1"/>
    <col min="2574" max="2793" width="11.42578125" style="5"/>
    <col min="2794" max="2794" width="24.140625" style="5" customWidth="1"/>
    <col min="2795" max="2795" width="5.5703125" style="5" customWidth="1"/>
    <col min="2796" max="2798" width="4.85546875" style="5" customWidth="1"/>
    <col min="2799" max="2799" width="2.42578125" style="5" customWidth="1"/>
    <col min="2800" max="2801" width="4.42578125" style="5" customWidth="1"/>
    <col min="2802" max="2803" width="6.5703125" style="5" bestFit="1" customWidth="1"/>
    <col min="2804" max="2804" width="1.28515625" style="5" customWidth="1"/>
    <col min="2805" max="2806" width="5" style="5" customWidth="1"/>
    <col min="2807" max="2807" width="1.7109375" style="5" customWidth="1"/>
    <col min="2808" max="2813" width="4.42578125" style="5" customWidth="1"/>
    <col min="2814" max="2814" width="6.5703125" style="5" bestFit="1" customWidth="1"/>
    <col min="2815" max="2829" width="6.7109375" style="5" customWidth="1"/>
    <col min="2830" max="3049" width="11.42578125" style="5"/>
    <col min="3050" max="3050" width="24.140625" style="5" customWidth="1"/>
    <col min="3051" max="3051" width="5.5703125" style="5" customWidth="1"/>
    <col min="3052" max="3054" width="4.85546875" style="5" customWidth="1"/>
    <col min="3055" max="3055" width="2.42578125" style="5" customWidth="1"/>
    <col min="3056" max="3057" width="4.42578125" style="5" customWidth="1"/>
    <col min="3058" max="3059" width="6.5703125" style="5" bestFit="1" customWidth="1"/>
    <col min="3060" max="3060" width="1.28515625" style="5" customWidth="1"/>
    <col min="3061" max="3062" width="5" style="5" customWidth="1"/>
    <col min="3063" max="3063" width="1.7109375" style="5" customWidth="1"/>
    <col min="3064" max="3069" width="4.42578125" style="5" customWidth="1"/>
    <col min="3070" max="3070" width="6.5703125" style="5" bestFit="1" customWidth="1"/>
    <col min="3071" max="3085" width="6.7109375" style="5" customWidth="1"/>
    <col min="3086" max="3305" width="11.42578125" style="5"/>
    <col min="3306" max="3306" width="24.140625" style="5" customWidth="1"/>
    <col min="3307" max="3307" width="5.5703125" style="5" customWidth="1"/>
    <col min="3308" max="3310" width="4.85546875" style="5" customWidth="1"/>
    <col min="3311" max="3311" width="2.42578125" style="5" customWidth="1"/>
    <col min="3312" max="3313" width="4.42578125" style="5" customWidth="1"/>
    <col min="3314" max="3315" width="6.5703125" style="5" bestFit="1" customWidth="1"/>
    <col min="3316" max="3316" width="1.28515625" style="5" customWidth="1"/>
    <col min="3317" max="3318" width="5" style="5" customWidth="1"/>
    <col min="3319" max="3319" width="1.7109375" style="5" customWidth="1"/>
    <col min="3320" max="3325" width="4.42578125" style="5" customWidth="1"/>
    <col min="3326" max="3326" width="6.5703125" style="5" bestFit="1" customWidth="1"/>
    <col min="3327" max="3341" width="6.7109375" style="5" customWidth="1"/>
    <col min="3342" max="3561" width="11.42578125" style="5"/>
    <col min="3562" max="3562" width="24.140625" style="5" customWidth="1"/>
    <col min="3563" max="3563" width="5.5703125" style="5" customWidth="1"/>
    <col min="3564" max="3566" width="4.85546875" style="5" customWidth="1"/>
    <col min="3567" max="3567" width="2.42578125" style="5" customWidth="1"/>
    <col min="3568" max="3569" width="4.42578125" style="5" customWidth="1"/>
    <col min="3570" max="3571" width="6.5703125" style="5" bestFit="1" customWidth="1"/>
    <col min="3572" max="3572" width="1.28515625" style="5" customWidth="1"/>
    <col min="3573" max="3574" width="5" style="5" customWidth="1"/>
    <col min="3575" max="3575" width="1.7109375" style="5" customWidth="1"/>
    <col min="3576" max="3581" width="4.42578125" style="5" customWidth="1"/>
    <col min="3582" max="3582" width="6.5703125" style="5" bestFit="1" customWidth="1"/>
    <col min="3583" max="3597" width="6.7109375" style="5" customWidth="1"/>
    <col min="3598" max="3817" width="11.42578125" style="5"/>
    <col min="3818" max="3818" width="24.140625" style="5" customWidth="1"/>
    <col min="3819" max="3819" width="5.5703125" style="5" customWidth="1"/>
    <col min="3820" max="3822" width="4.85546875" style="5" customWidth="1"/>
    <col min="3823" max="3823" width="2.42578125" style="5" customWidth="1"/>
    <col min="3824" max="3825" width="4.42578125" style="5" customWidth="1"/>
    <col min="3826" max="3827" width="6.5703125" style="5" bestFit="1" customWidth="1"/>
    <col min="3828" max="3828" width="1.28515625" style="5" customWidth="1"/>
    <col min="3829" max="3830" width="5" style="5" customWidth="1"/>
    <col min="3831" max="3831" width="1.7109375" style="5" customWidth="1"/>
    <col min="3832" max="3837" width="4.42578125" style="5" customWidth="1"/>
    <col min="3838" max="3838" width="6.5703125" style="5" bestFit="1" customWidth="1"/>
    <col min="3839" max="3853" width="6.7109375" style="5" customWidth="1"/>
    <col min="3854" max="4073" width="11.42578125" style="5"/>
    <col min="4074" max="4074" width="24.140625" style="5" customWidth="1"/>
    <col min="4075" max="4075" width="5.5703125" style="5" customWidth="1"/>
    <col min="4076" max="4078" width="4.85546875" style="5" customWidth="1"/>
    <col min="4079" max="4079" width="2.42578125" style="5" customWidth="1"/>
    <col min="4080" max="4081" width="4.42578125" style="5" customWidth="1"/>
    <col min="4082" max="4083" width="6.5703125" style="5" bestFit="1" customWidth="1"/>
    <col min="4084" max="4084" width="1.28515625" style="5" customWidth="1"/>
    <col min="4085" max="4086" width="5" style="5" customWidth="1"/>
    <col min="4087" max="4087" width="1.7109375" style="5" customWidth="1"/>
    <col min="4088" max="4093" width="4.42578125" style="5" customWidth="1"/>
    <col min="4094" max="4094" width="6.5703125" style="5" bestFit="1" customWidth="1"/>
    <col min="4095" max="4109" width="6.7109375" style="5" customWidth="1"/>
    <col min="4110" max="4329" width="11.42578125" style="5"/>
    <col min="4330" max="4330" width="24.140625" style="5" customWidth="1"/>
    <col min="4331" max="4331" width="5.5703125" style="5" customWidth="1"/>
    <col min="4332" max="4334" width="4.85546875" style="5" customWidth="1"/>
    <col min="4335" max="4335" width="2.42578125" style="5" customWidth="1"/>
    <col min="4336" max="4337" width="4.42578125" style="5" customWidth="1"/>
    <col min="4338" max="4339" width="6.5703125" style="5" bestFit="1" customWidth="1"/>
    <col min="4340" max="4340" width="1.28515625" style="5" customWidth="1"/>
    <col min="4341" max="4342" width="5" style="5" customWidth="1"/>
    <col min="4343" max="4343" width="1.7109375" style="5" customWidth="1"/>
    <col min="4344" max="4349" width="4.42578125" style="5" customWidth="1"/>
    <col min="4350" max="4350" width="6.5703125" style="5" bestFit="1" customWidth="1"/>
    <col min="4351" max="4365" width="6.7109375" style="5" customWidth="1"/>
    <col min="4366" max="4585" width="11.42578125" style="5"/>
    <col min="4586" max="4586" width="24.140625" style="5" customWidth="1"/>
    <col min="4587" max="4587" width="5.5703125" style="5" customWidth="1"/>
    <col min="4588" max="4590" width="4.85546875" style="5" customWidth="1"/>
    <col min="4591" max="4591" width="2.42578125" style="5" customWidth="1"/>
    <col min="4592" max="4593" width="4.42578125" style="5" customWidth="1"/>
    <col min="4594" max="4595" width="6.5703125" style="5" bestFit="1" customWidth="1"/>
    <col min="4596" max="4596" width="1.28515625" style="5" customWidth="1"/>
    <col min="4597" max="4598" width="5" style="5" customWidth="1"/>
    <col min="4599" max="4599" width="1.7109375" style="5" customWidth="1"/>
    <col min="4600" max="4605" width="4.42578125" style="5" customWidth="1"/>
    <col min="4606" max="4606" width="6.5703125" style="5" bestFit="1" customWidth="1"/>
    <col min="4607" max="4621" width="6.7109375" style="5" customWidth="1"/>
    <col min="4622" max="4841" width="11.42578125" style="5"/>
    <col min="4842" max="4842" width="24.140625" style="5" customWidth="1"/>
    <col min="4843" max="4843" width="5.5703125" style="5" customWidth="1"/>
    <col min="4844" max="4846" width="4.85546875" style="5" customWidth="1"/>
    <col min="4847" max="4847" width="2.42578125" style="5" customWidth="1"/>
    <col min="4848" max="4849" width="4.42578125" style="5" customWidth="1"/>
    <col min="4850" max="4851" width="6.5703125" style="5" bestFit="1" customWidth="1"/>
    <col min="4852" max="4852" width="1.28515625" style="5" customWidth="1"/>
    <col min="4853" max="4854" width="5" style="5" customWidth="1"/>
    <col min="4855" max="4855" width="1.7109375" style="5" customWidth="1"/>
    <col min="4856" max="4861" width="4.42578125" style="5" customWidth="1"/>
    <col min="4862" max="4862" width="6.5703125" style="5" bestFit="1" customWidth="1"/>
    <col min="4863" max="4877" width="6.7109375" style="5" customWidth="1"/>
    <col min="4878" max="5097" width="11.42578125" style="5"/>
    <col min="5098" max="5098" width="24.140625" style="5" customWidth="1"/>
    <col min="5099" max="5099" width="5.5703125" style="5" customWidth="1"/>
    <col min="5100" max="5102" width="4.85546875" style="5" customWidth="1"/>
    <col min="5103" max="5103" width="2.42578125" style="5" customWidth="1"/>
    <col min="5104" max="5105" width="4.42578125" style="5" customWidth="1"/>
    <col min="5106" max="5107" width="6.5703125" style="5" bestFit="1" customWidth="1"/>
    <col min="5108" max="5108" width="1.28515625" style="5" customWidth="1"/>
    <col min="5109" max="5110" width="5" style="5" customWidth="1"/>
    <col min="5111" max="5111" width="1.7109375" style="5" customWidth="1"/>
    <col min="5112" max="5117" width="4.42578125" style="5" customWidth="1"/>
    <col min="5118" max="5118" width="6.5703125" style="5" bestFit="1" customWidth="1"/>
    <col min="5119" max="5133" width="6.7109375" style="5" customWidth="1"/>
    <col min="5134" max="5353" width="11.42578125" style="5"/>
    <col min="5354" max="5354" width="24.140625" style="5" customWidth="1"/>
    <col min="5355" max="5355" width="5.5703125" style="5" customWidth="1"/>
    <col min="5356" max="5358" width="4.85546875" style="5" customWidth="1"/>
    <col min="5359" max="5359" width="2.42578125" style="5" customWidth="1"/>
    <col min="5360" max="5361" width="4.42578125" style="5" customWidth="1"/>
    <col min="5362" max="5363" width="6.5703125" style="5" bestFit="1" customWidth="1"/>
    <col min="5364" max="5364" width="1.28515625" style="5" customWidth="1"/>
    <col min="5365" max="5366" width="5" style="5" customWidth="1"/>
    <col min="5367" max="5367" width="1.7109375" style="5" customWidth="1"/>
    <col min="5368" max="5373" width="4.42578125" style="5" customWidth="1"/>
    <col min="5374" max="5374" width="6.5703125" style="5" bestFit="1" customWidth="1"/>
    <col min="5375" max="5389" width="6.7109375" style="5" customWidth="1"/>
    <col min="5390" max="5609" width="11.42578125" style="5"/>
    <col min="5610" max="5610" width="24.140625" style="5" customWidth="1"/>
    <col min="5611" max="5611" width="5.5703125" style="5" customWidth="1"/>
    <col min="5612" max="5614" width="4.85546875" style="5" customWidth="1"/>
    <col min="5615" max="5615" width="2.42578125" style="5" customWidth="1"/>
    <col min="5616" max="5617" width="4.42578125" style="5" customWidth="1"/>
    <col min="5618" max="5619" width="6.5703125" style="5" bestFit="1" customWidth="1"/>
    <col min="5620" max="5620" width="1.28515625" style="5" customWidth="1"/>
    <col min="5621" max="5622" width="5" style="5" customWidth="1"/>
    <col min="5623" max="5623" width="1.7109375" style="5" customWidth="1"/>
    <col min="5624" max="5629" width="4.42578125" style="5" customWidth="1"/>
    <col min="5630" max="5630" width="6.5703125" style="5" bestFit="1" customWidth="1"/>
    <col min="5631" max="5645" width="6.7109375" style="5" customWidth="1"/>
    <col min="5646" max="5865" width="11.42578125" style="5"/>
    <col min="5866" max="5866" width="24.140625" style="5" customWidth="1"/>
    <col min="5867" max="5867" width="5.5703125" style="5" customWidth="1"/>
    <col min="5868" max="5870" width="4.85546875" style="5" customWidth="1"/>
    <col min="5871" max="5871" width="2.42578125" style="5" customWidth="1"/>
    <col min="5872" max="5873" width="4.42578125" style="5" customWidth="1"/>
    <col min="5874" max="5875" width="6.5703125" style="5" bestFit="1" customWidth="1"/>
    <col min="5876" max="5876" width="1.28515625" style="5" customWidth="1"/>
    <col min="5877" max="5878" width="5" style="5" customWidth="1"/>
    <col min="5879" max="5879" width="1.7109375" style="5" customWidth="1"/>
    <col min="5880" max="5885" width="4.42578125" style="5" customWidth="1"/>
    <col min="5886" max="5886" width="6.5703125" style="5" bestFit="1" customWidth="1"/>
    <col min="5887" max="5901" width="6.7109375" style="5" customWidth="1"/>
    <col min="5902" max="6121" width="11.42578125" style="5"/>
    <col min="6122" max="6122" width="24.140625" style="5" customWidth="1"/>
    <col min="6123" max="6123" width="5.5703125" style="5" customWidth="1"/>
    <col min="6124" max="6126" width="4.85546875" style="5" customWidth="1"/>
    <col min="6127" max="6127" width="2.42578125" style="5" customWidth="1"/>
    <col min="6128" max="6129" width="4.42578125" style="5" customWidth="1"/>
    <col min="6130" max="6131" width="6.5703125" style="5" bestFit="1" customWidth="1"/>
    <col min="6132" max="6132" width="1.28515625" style="5" customWidth="1"/>
    <col min="6133" max="6134" width="5" style="5" customWidth="1"/>
    <col min="6135" max="6135" width="1.7109375" style="5" customWidth="1"/>
    <col min="6136" max="6141" width="4.42578125" style="5" customWidth="1"/>
    <col min="6142" max="6142" width="6.5703125" style="5" bestFit="1" customWidth="1"/>
    <col min="6143" max="6157" width="6.7109375" style="5" customWidth="1"/>
    <col min="6158" max="6377" width="11.42578125" style="5"/>
    <col min="6378" max="6378" width="24.140625" style="5" customWidth="1"/>
    <col min="6379" max="6379" width="5.5703125" style="5" customWidth="1"/>
    <col min="6380" max="6382" width="4.85546875" style="5" customWidth="1"/>
    <col min="6383" max="6383" width="2.42578125" style="5" customWidth="1"/>
    <col min="6384" max="6385" width="4.42578125" style="5" customWidth="1"/>
    <col min="6386" max="6387" width="6.5703125" style="5" bestFit="1" customWidth="1"/>
    <col min="6388" max="6388" width="1.28515625" style="5" customWidth="1"/>
    <col min="6389" max="6390" width="5" style="5" customWidth="1"/>
    <col min="6391" max="6391" width="1.7109375" style="5" customWidth="1"/>
    <col min="6392" max="6397" width="4.42578125" style="5" customWidth="1"/>
    <col min="6398" max="6398" width="6.5703125" style="5" bestFit="1" customWidth="1"/>
    <col min="6399" max="6413" width="6.7109375" style="5" customWidth="1"/>
    <col min="6414" max="6633" width="11.42578125" style="5"/>
    <col min="6634" max="6634" width="24.140625" style="5" customWidth="1"/>
    <col min="6635" max="6635" width="5.5703125" style="5" customWidth="1"/>
    <col min="6636" max="6638" width="4.85546875" style="5" customWidth="1"/>
    <col min="6639" max="6639" width="2.42578125" style="5" customWidth="1"/>
    <col min="6640" max="6641" width="4.42578125" style="5" customWidth="1"/>
    <col min="6642" max="6643" width="6.5703125" style="5" bestFit="1" customWidth="1"/>
    <col min="6644" max="6644" width="1.28515625" style="5" customWidth="1"/>
    <col min="6645" max="6646" width="5" style="5" customWidth="1"/>
    <col min="6647" max="6647" width="1.7109375" style="5" customWidth="1"/>
    <col min="6648" max="6653" width="4.42578125" style="5" customWidth="1"/>
    <col min="6654" max="6654" width="6.5703125" style="5" bestFit="1" customWidth="1"/>
    <col min="6655" max="6669" width="6.7109375" style="5" customWidth="1"/>
    <col min="6670" max="6889" width="11.42578125" style="5"/>
    <col min="6890" max="6890" width="24.140625" style="5" customWidth="1"/>
    <col min="6891" max="6891" width="5.5703125" style="5" customWidth="1"/>
    <col min="6892" max="6894" width="4.85546875" style="5" customWidth="1"/>
    <col min="6895" max="6895" width="2.42578125" style="5" customWidth="1"/>
    <col min="6896" max="6897" width="4.42578125" style="5" customWidth="1"/>
    <col min="6898" max="6899" width="6.5703125" style="5" bestFit="1" customWidth="1"/>
    <col min="6900" max="6900" width="1.28515625" style="5" customWidth="1"/>
    <col min="6901" max="6902" width="5" style="5" customWidth="1"/>
    <col min="6903" max="6903" width="1.7109375" style="5" customWidth="1"/>
    <col min="6904" max="6909" width="4.42578125" style="5" customWidth="1"/>
    <col min="6910" max="6910" width="6.5703125" style="5" bestFit="1" customWidth="1"/>
    <col min="6911" max="6925" width="6.7109375" style="5" customWidth="1"/>
    <col min="6926" max="7145" width="11.42578125" style="5"/>
    <col min="7146" max="7146" width="24.140625" style="5" customWidth="1"/>
    <col min="7147" max="7147" width="5.5703125" style="5" customWidth="1"/>
    <col min="7148" max="7150" width="4.85546875" style="5" customWidth="1"/>
    <col min="7151" max="7151" width="2.42578125" style="5" customWidth="1"/>
    <col min="7152" max="7153" width="4.42578125" style="5" customWidth="1"/>
    <col min="7154" max="7155" width="6.5703125" style="5" bestFit="1" customWidth="1"/>
    <col min="7156" max="7156" width="1.28515625" style="5" customWidth="1"/>
    <col min="7157" max="7158" width="5" style="5" customWidth="1"/>
    <col min="7159" max="7159" width="1.7109375" style="5" customWidth="1"/>
    <col min="7160" max="7165" width="4.42578125" style="5" customWidth="1"/>
    <col min="7166" max="7166" width="6.5703125" style="5" bestFit="1" customWidth="1"/>
    <col min="7167" max="7181" width="6.7109375" style="5" customWidth="1"/>
    <col min="7182" max="7401" width="11.42578125" style="5"/>
    <col min="7402" max="7402" width="24.140625" style="5" customWidth="1"/>
    <col min="7403" max="7403" width="5.5703125" style="5" customWidth="1"/>
    <col min="7404" max="7406" width="4.85546875" style="5" customWidth="1"/>
    <col min="7407" max="7407" width="2.42578125" style="5" customWidth="1"/>
    <col min="7408" max="7409" width="4.42578125" style="5" customWidth="1"/>
    <col min="7410" max="7411" width="6.5703125" style="5" bestFit="1" customWidth="1"/>
    <col min="7412" max="7412" width="1.28515625" style="5" customWidth="1"/>
    <col min="7413" max="7414" width="5" style="5" customWidth="1"/>
    <col min="7415" max="7415" width="1.7109375" style="5" customWidth="1"/>
    <col min="7416" max="7421" width="4.42578125" style="5" customWidth="1"/>
    <col min="7422" max="7422" width="6.5703125" style="5" bestFit="1" customWidth="1"/>
    <col min="7423" max="7437" width="6.7109375" style="5" customWidth="1"/>
    <col min="7438" max="7657" width="11.42578125" style="5"/>
    <col min="7658" max="7658" width="24.140625" style="5" customWidth="1"/>
    <col min="7659" max="7659" width="5.5703125" style="5" customWidth="1"/>
    <col min="7660" max="7662" width="4.85546875" style="5" customWidth="1"/>
    <col min="7663" max="7663" width="2.42578125" style="5" customWidth="1"/>
    <col min="7664" max="7665" width="4.42578125" style="5" customWidth="1"/>
    <col min="7666" max="7667" width="6.5703125" style="5" bestFit="1" customWidth="1"/>
    <col min="7668" max="7668" width="1.28515625" style="5" customWidth="1"/>
    <col min="7669" max="7670" width="5" style="5" customWidth="1"/>
    <col min="7671" max="7671" width="1.7109375" style="5" customWidth="1"/>
    <col min="7672" max="7677" width="4.42578125" style="5" customWidth="1"/>
    <col min="7678" max="7678" width="6.5703125" style="5" bestFit="1" customWidth="1"/>
    <col min="7679" max="7693" width="6.7109375" style="5" customWidth="1"/>
    <col min="7694" max="7913" width="11.42578125" style="5"/>
    <col min="7914" max="7914" width="24.140625" style="5" customWidth="1"/>
    <col min="7915" max="7915" width="5.5703125" style="5" customWidth="1"/>
    <col min="7916" max="7918" width="4.85546875" style="5" customWidth="1"/>
    <col min="7919" max="7919" width="2.42578125" style="5" customWidth="1"/>
    <col min="7920" max="7921" width="4.42578125" style="5" customWidth="1"/>
    <col min="7922" max="7923" width="6.5703125" style="5" bestFit="1" customWidth="1"/>
    <col min="7924" max="7924" width="1.28515625" style="5" customWidth="1"/>
    <col min="7925" max="7926" width="5" style="5" customWidth="1"/>
    <col min="7927" max="7927" width="1.7109375" style="5" customWidth="1"/>
    <col min="7928" max="7933" width="4.42578125" style="5" customWidth="1"/>
    <col min="7934" max="7934" width="6.5703125" style="5" bestFit="1" customWidth="1"/>
    <col min="7935" max="7949" width="6.7109375" style="5" customWidth="1"/>
    <col min="7950" max="8169" width="11.42578125" style="5"/>
    <col min="8170" max="8170" width="24.140625" style="5" customWidth="1"/>
    <col min="8171" max="8171" width="5.5703125" style="5" customWidth="1"/>
    <col min="8172" max="8174" width="4.85546875" style="5" customWidth="1"/>
    <col min="8175" max="8175" width="2.42578125" style="5" customWidth="1"/>
    <col min="8176" max="8177" width="4.42578125" style="5" customWidth="1"/>
    <col min="8178" max="8179" width="6.5703125" style="5" bestFit="1" customWidth="1"/>
    <col min="8180" max="8180" width="1.28515625" style="5" customWidth="1"/>
    <col min="8181" max="8182" width="5" style="5" customWidth="1"/>
    <col min="8183" max="8183" width="1.7109375" style="5" customWidth="1"/>
    <col min="8184" max="8189" width="4.42578125" style="5" customWidth="1"/>
    <col min="8190" max="8190" width="6.5703125" style="5" bestFit="1" customWidth="1"/>
    <col min="8191" max="8205" width="6.7109375" style="5" customWidth="1"/>
    <col min="8206" max="8425" width="11.42578125" style="5"/>
    <col min="8426" max="8426" width="24.140625" style="5" customWidth="1"/>
    <col min="8427" max="8427" width="5.5703125" style="5" customWidth="1"/>
    <col min="8428" max="8430" width="4.85546875" style="5" customWidth="1"/>
    <col min="8431" max="8431" width="2.42578125" style="5" customWidth="1"/>
    <col min="8432" max="8433" width="4.42578125" style="5" customWidth="1"/>
    <col min="8434" max="8435" width="6.5703125" style="5" bestFit="1" customWidth="1"/>
    <col min="8436" max="8436" width="1.28515625" style="5" customWidth="1"/>
    <col min="8437" max="8438" width="5" style="5" customWidth="1"/>
    <col min="8439" max="8439" width="1.7109375" style="5" customWidth="1"/>
    <col min="8440" max="8445" width="4.42578125" style="5" customWidth="1"/>
    <col min="8446" max="8446" width="6.5703125" style="5" bestFit="1" customWidth="1"/>
    <col min="8447" max="8461" width="6.7109375" style="5" customWidth="1"/>
    <col min="8462" max="8681" width="11.42578125" style="5"/>
    <col min="8682" max="8682" width="24.140625" style="5" customWidth="1"/>
    <col min="8683" max="8683" width="5.5703125" style="5" customWidth="1"/>
    <col min="8684" max="8686" width="4.85546875" style="5" customWidth="1"/>
    <col min="8687" max="8687" width="2.42578125" style="5" customWidth="1"/>
    <col min="8688" max="8689" width="4.42578125" style="5" customWidth="1"/>
    <col min="8690" max="8691" width="6.5703125" style="5" bestFit="1" customWidth="1"/>
    <col min="8692" max="8692" width="1.28515625" style="5" customWidth="1"/>
    <col min="8693" max="8694" width="5" style="5" customWidth="1"/>
    <col min="8695" max="8695" width="1.7109375" style="5" customWidth="1"/>
    <col min="8696" max="8701" width="4.42578125" style="5" customWidth="1"/>
    <col min="8702" max="8702" width="6.5703125" style="5" bestFit="1" customWidth="1"/>
    <col min="8703" max="8717" width="6.7109375" style="5" customWidth="1"/>
    <col min="8718" max="8937" width="11.42578125" style="5"/>
    <col min="8938" max="8938" width="24.140625" style="5" customWidth="1"/>
    <col min="8939" max="8939" width="5.5703125" style="5" customWidth="1"/>
    <col min="8940" max="8942" width="4.85546875" style="5" customWidth="1"/>
    <col min="8943" max="8943" width="2.42578125" style="5" customWidth="1"/>
    <col min="8944" max="8945" width="4.42578125" style="5" customWidth="1"/>
    <col min="8946" max="8947" width="6.5703125" style="5" bestFit="1" customWidth="1"/>
    <col min="8948" max="8948" width="1.28515625" style="5" customWidth="1"/>
    <col min="8949" max="8950" width="5" style="5" customWidth="1"/>
    <col min="8951" max="8951" width="1.7109375" style="5" customWidth="1"/>
    <col min="8952" max="8957" width="4.42578125" style="5" customWidth="1"/>
    <col min="8958" max="8958" width="6.5703125" style="5" bestFit="1" customWidth="1"/>
    <col min="8959" max="8973" width="6.7109375" style="5" customWidth="1"/>
    <col min="8974" max="9193" width="11.42578125" style="5"/>
    <col min="9194" max="9194" width="24.140625" style="5" customWidth="1"/>
    <col min="9195" max="9195" width="5.5703125" style="5" customWidth="1"/>
    <col min="9196" max="9198" width="4.85546875" style="5" customWidth="1"/>
    <col min="9199" max="9199" width="2.42578125" style="5" customWidth="1"/>
    <col min="9200" max="9201" width="4.42578125" style="5" customWidth="1"/>
    <col min="9202" max="9203" width="6.5703125" style="5" bestFit="1" customWidth="1"/>
    <col min="9204" max="9204" width="1.28515625" style="5" customWidth="1"/>
    <col min="9205" max="9206" width="5" style="5" customWidth="1"/>
    <col min="9207" max="9207" width="1.7109375" style="5" customWidth="1"/>
    <col min="9208" max="9213" width="4.42578125" style="5" customWidth="1"/>
    <col min="9214" max="9214" width="6.5703125" style="5" bestFit="1" customWidth="1"/>
    <col min="9215" max="9229" width="6.7109375" style="5" customWidth="1"/>
    <col min="9230" max="9449" width="11.42578125" style="5"/>
    <col min="9450" max="9450" width="24.140625" style="5" customWidth="1"/>
    <col min="9451" max="9451" width="5.5703125" style="5" customWidth="1"/>
    <col min="9452" max="9454" width="4.85546875" style="5" customWidth="1"/>
    <col min="9455" max="9455" width="2.42578125" style="5" customWidth="1"/>
    <col min="9456" max="9457" width="4.42578125" style="5" customWidth="1"/>
    <col min="9458" max="9459" width="6.5703125" style="5" bestFit="1" customWidth="1"/>
    <col min="9460" max="9460" width="1.28515625" style="5" customWidth="1"/>
    <col min="9461" max="9462" width="5" style="5" customWidth="1"/>
    <col min="9463" max="9463" width="1.7109375" style="5" customWidth="1"/>
    <col min="9464" max="9469" width="4.42578125" style="5" customWidth="1"/>
    <col min="9470" max="9470" width="6.5703125" style="5" bestFit="1" customWidth="1"/>
    <col min="9471" max="9485" width="6.7109375" style="5" customWidth="1"/>
    <col min="9486" max="9705" width="11.42578125" style="5"/>
    <col min="9706" max="9706" width="24.140625" style="5" customWidth="1"/>
    <col min="9707" max="9707" width="5.5703125" style="5" customWidth="1"/>
    <col min="9708" max="9710" width="4.85546875" style="5" customWidth="1"/>
    <col min="9711" max="9711" width="2.42578125" style="5" customWidth="1"/>
    <col min="9712" max="9713" width="4.42578125" style="5" customWidth="1"/>
    <col min="9714" max="9715" width="6.5703125" style="5" bestFit="1" customWidth="1"/>
    <col min="9716" max="9716" width="1.28515625" style="5" customWidth="1"/>
    <col min="9717" max="9718" width="5" style="5" customWidth="1"/>
    <col min="9719" max="9719" width="1.7109375" style="5" customWidth="1"/>
    <col min="9720" max="9725" width="4.42578125" style="5" customWidth="1"/>
    <col min="9726" max="9726" width="6.5703125" style="5" bestFit="1" customWidth="1"/>
    <col min="9727" max="9741" width="6.7109375" style="5" customWidth="1"/>
    <col min="9742" max="9961" width="11.42578125" style="5"/>
    <col min="9962" max="9962" width="24.140625" style="5" customWidth="1"/>
    <col min="9963" max="9963" width="5.5703125" style="5" customWidth="1"/>
    <col min="9964" max="9966" width="4.85546875" style="5" customWidth="1"/>
    <col min="9967" max="9967" width="2.42578125" style="5" customWidth="1"/>
    <col min="9968" max="9969" width="4.42578125" style="5" customWidth="1"/>
    <col min="9970" max="9971" width="6.5703125" style="5" bestFit="1" customWidth="1"/>
    <col min="9972" max="9972" width="1.28515625" style="5" customWidth="1"/>
    <col min="9973" max="9974" width="5" style="5" customWidth="1"/>
    <col min="9975" max="9975" width="1.7109375" style="5" customWidth="1"/>
    <col min="9976" max="9981" width="4.42578125" style="5" customWidth="1"/>
    <col min="9982" max="9982" width="6.5703125" style="5" bestFit="1" customWidth="1"/>
    <col min="9983" max="9997" width="6.7109375" style="5" customWidth="1"/>
    <col min="9998" max="10217" width="11.42578125" style="5"/>
    <col min="10218" max="10218" width="24.140625" style="5" customWidth="1"/>
    <col min="10219" max="10219" width="5.5703125" style="5" customWidth="1"/>
    <col min="10220" max="10222" width="4.85546875" style="5" customWidth="1"/>
    <col min="10223" max="10223" width="2.42578125" style="5" customWidth="1"/>
    <col min="10224" max="10225" width="4.42578125" style="5" customWidth="1"/>
    <col min="10226" max="10227" width="6.5703125" style="5" bestFit="1" customWidth="1"/>
    <col min="10228" max="10228" width="1.28515625" style="5" customWidth="1"/>
    <col min="10229" max="10230" width="5" style="5" customWidth="1"/>
    <col min="10231" max="10231" width="1.7109375" style="5" customWidth="1"/>
    <col min="10232" max="10237" width="4.42578125" style="5" customWidth="1"/>
    <col min="10238" max="10238" width="6.5703125" style="5" bestFit="1" customWidth="1"/>
    <col min="10239" max="10253" width="6.7109375" style="5" customWidth="1"/>
    <col min="10254" max="10473" width="11.42578125" style="5"/>
    <col min="10474" max="10474" width="24.140625" style="5" customWidth="1"/>
    <col min="10475" max="10475" width="5.5703125" style="5" customWidth="1"/>
    <col min="10476" max="10478" width="4.85546875" style="5" customWidth="1"/>
    <col min="10479" max="10479" width="2.42578125" style="5" customWidth="1"/>
    <col min="10480" max="10481" width="4.42578125" style="5" customWidth="1"/>
    <col min="10482" max="10483" width="6.5703125" style="5" bestFit="1" customWidth="1"/>
    <col min="10484" max="10484" width="1.28515625" style="5" customWidth="1"/>
    <col min="10485" max="10486" width="5" style="5" customWidth="1"/>
    <col min="10487" max="10487" width="1.7109375" style="5" customWidth="1"/>
    <col min="10488" max="10493" width="4.42578125" style="5" customWidth="1"/>
    <col min="10494" max="10494" width="6.5703125" style="5" bestFit="1" customWidth="1"/>
    <col min="10495" max="10509" width="6.7109375" style="5" customWidth="1"/>
    <col min="10510" max="10729" width="11.42578125" style="5"/>
    <col min="10730" max="10730" width="24.140625" style="5" customWidth="1"/>
    <col min="10731" max="10731" width="5.5703125" style="5" customWidth="1"/>
    <col min="10732" max="10734" width="4.85546875" style="5" customWidth="1"/>
    <col min="10735" max="10735" width="2.42578125" style="5" customWidth="1"/>
    <col min="10736" max="10737" width="4.42578125" style="5" customWidth="1"/>
    <col min="10738" max="10739" width="6.5703125" style="5" bestFit="1" customWidth="1"/>
    <col min="10740" max="10740" width="1.28515625" style="5" customWidth="1"/>
    <col min="10741" max="10742" width="5" style="5" customWidth="1"/>
    <col min="10743" max="10743" width="1.7109375" style="5" customWidth="1"/>
    <col min="10744" max="10749" width="4.42578125" style="5" customWidth="1"/>
    <col min="10750" max="10750" width="6.5703125" style="5" bestFit="1" customWidth="1"/>
    <col min="10751" max="10765" width="6.7109375" style="5" customWidth="1"/>
    <col min="10766" max="10985" width="11.42578125" style="5"/>
    <col min="10986" max="10986" width="24.140625" style="5" customWidth="1"/>
    <col min="10987" max="10987" width="5.5703125" style="5" customWidth="1"/>
    <col min="10988" max="10990" width="4.85546875" style="5" customWidth="1"/>
    <col min="10991" max="10991" width="2.42578125" style="5" customWidth="1"/>
    <col min="10992" max="10993" width="4.42578125" style="5" customWidth="1"/>
    <col min="10994" max="10995" width="6.5703125" style="5" bestFit="1" customWidth="1"/>
    <col min="10996" max="10996" width="1.28515625" style="5" customWidth="1"/>
    <col min="10997" max="10998" width="5" style="5" customWidth="1"/>
    <col min="10999" max="10999" width="1.7109375" style="5" customWidth="1"/>
    <col min="11000" max="11005" width="4.42578125" style="5" customWidth="1"/>
    <col min="11006" max="11006" width="6.5703125" style="5" bestFit="1" customWidth="1"/>
    <col min="11007" max="11021" width="6.7109375" style="5" customWidth="1"/>
    <col min="11022" max="11241" width="11.42578125" style="5"/>
    <col min="11242" max="11242" width="24.140625" style="5" customWidth="1"/>
    <col min="11243" max="11243" width="5.5703125" style="5" customWidth="1"/>
    <col min="11244" max="11246" width="4.85546875" style="5" customWidth="1"/>
    <col min="11247" max="11247" width="2.42578125" style="5" customWidth="1"/>
    <col min="11248" max="11249" width="4.42578125" style="5" customWidth="1"/>
    <col min="11250" max="11251" width="6.5703125" style="5" bestFit="1" customWidth="1"/>
    <col min="11252" max="11252" width="1.28515625" style="5" customWidth="1"/>
    <col min="11253" max="11254" width="5" style="5" customWidth="1"/>
    <col min="11255" max="11255" width="1.7109375" style="5" customWidth="1"/>
    <col min="11256" max="11261" width="4.42578125" style="5" customWidth="1"/>
    <col min="11262" max="11262" width="6.5703125" style="5" bestFit="1" customWidth="1"/>
    <col min="11263" max="11277" width="6.7109375" style="5" customWidth="1"/>
    <col min="11278" max="11497" width="11.42578125" style="5"/>
    <col min="11498" max="11498" width="24.140625" style="5" customWidth="1"/>
    <col min="11499" max="11499" width="5.5703125" style="5" customWidth="1"/>
    <col min="11500" max="11502" width="4.85546875" style="5" customWidth="1"/>
    <col min="11503" max="11503" width="2.42578125" style="5" customWidth="1"/>
    <col min="11504" max="11505" width="4.42578125" style="5" customWidth="1"/>
    <col min="11506" max="11507" width="6.5703125" style="5" bestFit="1" customWidth="1"/>
    <col min="11508" max="11508" width="1.28515625" style="5" customWidth="1"/>
    <col min="11509" max="11510" width="5" style="5" customWidth="1"/>
    <col min="11511" max="11511" width="1.7109375" style="5" customWidth="1"/>
    <col min="11512" max="11517" width="4.42578125" style="5" customWidth="1"/>
    <col min="11518" max="11518" width="6.5703125" style="5" bestFit="1" customWidth="1"/>
    <col min="11519" max="11533" width="6.7109375" style="5" customWidth="1"/>
    <col min="11534" max="11753" width="11.42578125" style="5"/>
    <col min="11754" max="11754" width="24.140625" style="5" customWidth="1"/>
    <col min="11755" max="11755" width="5.5703125" style="5" customWidth="1"/>
    <col min="11756" max="11758" width="4.85546875" style="5" customWidth="1"/>
    <col min="11759" max="11759" width="2.42578125" style="5" customWidth="1"/>
    <col min="11760" max="11761" width="4.42578125" style="5" customWidth="1"/>
    <col min="11762" max="11763" width="6.5703125" style="5" bestFit="1" customWidth="1"/>
    <col min="11764" max="11764" width="1.28515625" style="5" customWidth="1"/>
    <col min="11765" max="11766" width="5" style="5" customWidth="1"/>
    <col min="11767" max="11767" width="1.7109375" style="5" customWidth="1"/>
    <col min="11768" max="11773" width="4.42578125" style="5" customWidth="1"/>
    <col min="11774" max="11774" width="6.5703125" style="5" bestFit="1" customWidth="1"/>
    <col min="11775" max="11789" width="6.7109375" style="5" customWidth="1"/>
    <col min="11790" max="12009" width="11.42578125" style="5"/>
    <col min="12010" max="12010" width="24.140625" style="5" customWidth="1"/>
    <col min="12011" max="12011" width="5.5703125" style="5" customWidth="1"/>
    <col min="12012" max="12014" width="4.85546875" style="5" customWidth="1"/>
    <col min="12015" max="12015" width="2.42578125" style="5" customWidth="1"/>
    <col min="12016" max="12017" width="4.42578125" style="5" customWidth="1"/>
    <col min="12018" max="12019" width="6.5703125" style="5" bestFit="1" customWidth="1"/>
    <col min="12020" max="12020" width="1.28515625" style="5" customWidth="1"/>
    <col min="12021" max="12022" width="5" style="5" customWidth="1"/>
    <col min="12023" max="12023" width="1.7109375" style="5" customWidth="1"/>
    <col min="12024" max="12029" width="4.42578125" style="5" customWidth="1"/>
    <col min="12030" max="12030" width="6.5703125" style="5" bestFit="1" customWidth="1"/>
    <col min="12031" max="12045" width="6.7109375" style="5" customWidth="1"/>
    <col min="12046" max="12265" width="11.42578125" style="5"/>
    <col min="12266" max="12266" width="24.140625" style="5" customWidth="1"/>
    <col min="12267" max="12267" width="5.5703125" style="5" customWidth="1"/>
    <col min="12268" max="12270" width="4.85546875" style="5" customWidth="1"/>
    <col min="12271" max="12271" width="2.42578125" style="5" customWidth="1"/>
    <col min="12272" max="12273" width="4.42578125" style="5" customWidth="1"/>
    <col min="12274" max="12275" width="6.5703125" style="5" bestFit="1" customWidth="1"/>
    <col min="12276" max="12276" width="1.28515625" style="5" customWidth="1"/>
    <col min="12277" max="12278" width="5" style="5" customWidth="1"/>
    <col min="12279" max="12279" width="1.7109375" style="5" customWidth="1"/>
    <col min="12280" max="12285" width="4.42578125" style="5" customWidth="1"/>
    <col min="12286" max="12286" width="6.5703125" style="5" bestFit="1" customWidth="1"/>
    <col min="12287" max="12301" width="6.7109375" style="5" customWidth="1"/>
    <col min="12302" max="12521" width="11.42578125" style="5"/>
    <col min="12522" max="12522" width="24.140625" style="5" customWidth="1"/>
    <col min="12523" max="12523" width="5.5703125" style="5" customWidth="1"/>
    <col min="12524" max="12526" width="4.85546875" style="5" customWidth="1"/>
    <col min="12527" max="12527" width="2.42578125" style="5" customWidth="1"/>
    <col min="12528" max="12529" width="4.42578125" style="5" customWidth="1"/>
    <col min="12530" max="12531" width="6.5703125" style="5" bestFit="1" customWidth="1"/>
    <col min="12532" max="12532" width="1.28515625" style="5" customWidth="1"/>
    <col min="12533" max="12534" width="5" style="5" customWidth="1"/>
    <col min="12535" max="12535" width="1.7109375" style="5" customWidth="1"/>
    <col min="12536" max="12541" width="4.42578125" style="5" customWidth="1"/>
    <col min="12542" max="12542" width="6.5703125" style="5" bestFit="1" customWidth="1"/>
    <col min="12543" max="12557" width="6.7109375" style="5" customWidth="1"/>
    <col min="12558" max="12777" width="11.42578125" style="5"/>
    <col min="12778" max="12778" width="24.140625" style="5" customWidth="1"/>
    <col min="12779" max="12779" width="5.5703125" style="5" customWidth="1"/>
    <col min="12780" max="12782" width="4.85546875" style="5" customWidth="1"/>
    <col min="12783" max="12783" width="2.42578125" style="5" customWidth="1"/>
    <col min="12784" max="12785" width="4.42578125" style="5" customWidth="1"/>
    <col min="12786" max="12787" width="6.5703125" style="5" bestFit="1" customWidth="1"/>
    <col min="12788" max="12788" width="1.28515625" style="5" customWidth="1"/>
    <col min="12789" max="12790" width="5" style="5" customWidth="1"/>
    <col min="12791" max="12791" width="1.7109375" style="5" customWidth="1"/>
    <col min="12792" max="12797" width="4.42578125" style="5" customWidth="1"/>
    <col min="12798" max="12798" width="6.5703125" style="5" bestFit="1" customWidth="1"/>
    <col min="12799" max="12813" width="6.7109375" style="5" customWidth="1"/>
    <col min="12814" max="13033" width="11.42578125" style="5"/>
    <col min="13034" max="13034" width="24.140625" style="5" customWidth="1"/>
    <col min="13035" max="13035" width="5.5703125" style="5" customWidth="1"/>
    <col min="13036" max="13038" width="4.85546875" style="5" customWidth="1"/>
    <col min="13039" max="13039" width="2.42578125" style="5" customWidth="1"/>
    <col min="13040" max="13041" width="4.42578125" style="5" customWidth="1"/>
    <col min="13042" max="13043" width="6.5703125" style="5" bestFit="1" customWidth="1"/>
    <col min="13044" max="13044" width="1.28515625" style="5" customWidth="1"/>
    <col min="13045" max="13046" width="5" style="5" customWidth="1"/>
    <col min="13047" max="13047" width="1.7109375" style="5" customWidth="1"/>
    <col min="13048" max="13053" width="4.42578125" style="5" customWidth="1"/>
    <col min="13054" max="13054" width="6.5703125" style="5" bestFit="1" customWidth="1"/>
    <col min="13055" max="13069" width="6.7109375" style="5" customWidth="1"/>
    <col min="13070" max="13289" width="11.42578125" style="5"/>
    <col min="13290" max="13290" width="24.140625" style="5" customWidth="1"/>
    <col min="13291" max="13291" width="5.5703125" style="5" customWidth="1"/>
    <col min="13292" max="13294" width="4.85546875" style="5" customWidth="1"/>
    <col min="13295" max="13295" width="2.42578125" style="5" customWidth="1"/>
    <col min="13296" max="13297" width="4.42578125" style="5" customWidth="1"/>
    <col min="13298" max="13299" width="6.5703125" style="5" bestFit="1" customWidth="1"/>
    <col min="13300" max="13300" width="1.28515625" style="5" customWidth="1"/>
    <col min="13301" max="13302" width="5" style="5" customWidth="1"/>
    <col min="13303" max="13303" width="1.7109375" style="5" customWidth="1"/>
    <col min="13304" max="13309" width="4.42578125" style="5" customWidth="1"/>
    <col min="13310" max="13310" width="6.5703125" style="5" bestFit="1" customWidth="1"/>
    <col min="13311" max="13325" width="6.7109375" style="5" customWidth="1"/>
    <col min="13326" max="13545" width="11.42578125" style="5"/>
    <col min="13546" max="13546" width="24.140625" style="5" customWidth="1"/>
    <col min="13547" max="13547" width="5.5703125" style="5" customWidth="1"/>
    <col min="13548" max="13550" width="4.85546875" style="5" customWidth="1"/>
    <col min="13551" max="13551" width="2.42578125" style="5" customWidth="1"/>
    <col min="13552" max="13553" width="4.42578125" style="5" customWidth="1"/>
    <col min="13554" max="13555" width="6.5703125" style="5" bestFit="1" customWidth="1"/>
    <col min="13556" max="13556" width="1.28515625" style="5" customWidth="1"/>
    <col min="13557" max="13558" width="5" style="5" customWidth="1"/>
    <col min="13559" max="13559" width="1.7109375" style="5" customWidth="1"/>
    <col min="13560" max="13565" width="4.42578125" style="5" customWidth="1"/>
    <col min="13566" max="13566" width="6.5703125" style="5" bestFit="1" customWidth="1"/>
    <col min="13567" max="13581" width="6.7109375" style="5" customWidth="1"/>
    <col min="13582" max="13801" width="11.42578125" style="5"/>
    <col min="13802" max="13802" width="24.140625" style="5" customWidth="1"/>
    <col min="13803" max="13803" width="5.5703125" style="5" customWidth="1"/>
    <col min="13804" max="13806" width="4.85546875" style="5" customWidth="1"/>
    <col min="13807" max="13807" width="2.42578125" style="5" customWidth="1"/>
    <col min="13808" max="13809" width="4.42578125" style="5" customWidth="1"/>
    <col min="13810" max="13811" width="6.5703125" style="5" bestFit="1" customWidth="1"/>
    <col min="13812" max="13812" width="1.28515625" style="5" customWidth="1"/>
    <col min="13813" max="13814" width="5" style="5" customWidth="1"/>
    <col min="13815" max="13815" width="1.7109375" style="5" customWidth="1"/>
    <col min="13816" max="13821" width="4.42578125" style="5" customWidth="1"/>
    <col min="13822" max="13822" width="6.5703125" style="5" bestFit="1" customWidth="1"/>
    <col min="13823" max="13837" width="6.7109375" style="5" customWidth="1"/>
    <col min="13838" max="14057" width="11.42578125" style="5"/>
    <col min="14058" max="14058" width="24.140625" style="5" customWidth="1"/>
    <col min="14059" max="14059" width="5.5703125" style="5" customWidth="1"/>
    <col min="14060" max="14062" width="4.85546875" style="5" customWidth="1"/>
    <col min="14063" max="14063" width="2.42578125" style="5" customWidth="1"/>
    <col min="14064" max="14065" width="4.42578125" style="5" customWidth="1"/>
    <col min="14066" max="14067" width="6.5703125" style="5" bestFit="1" customWidth="1"/>
    <col min="14068" max="14068" width="1.28515625" style="5" customWidth="1"/>
    <col min="14069" max="14070" width="5" style="5" customWidth="1"/>
    <col min="14071" max="14071" width="1.7109375" style="5" customWidth="1"/>
    <col min="14072" max="14077" width="4.42578125" style="5" customWidth="1"/>
    <col min="14078" max="14078" width="6.5703125" style="5" bestFit="1" customWidth="1"/>
    <col min="14079" max="14093" width="6.7109375" style="5" customWidth="1"/>
    <col min="14094" max="14313" width="11.42578125" style="5"/>
    <col min="14314" max="14314" width="24.140625" style="5" customWidth="1"/>
    <col min="14315" max="14315" width="5.5703125" style="5" customWidth="1"/>
    <col min="14316" max="14318" width="4.85546875" style="5" customWidth="1"/>
    <col min="14319" max="14319" width="2.42578125" style="5" customWidth="1"/>
    <col min="14320" max="14321" width="4.42578125" style="5" customWidth="1"/>
    <col min="14322" max="14323" width="6.5703125" style="5" bestFit="1" customWidth="1"/>
    <col min="14324" max="14324" width="1.28515625" style="5" customWidth="1"/>
    <col min="14325" max="14326" width="5" style="5" customWidth="1"/>
    <col min="14327" max="14327" width="1.7109375" style="5" customWidth="1"/>
    <col min="14328" max="14333" width="4.42578125" style="5" customWidth="1"/>
    <col min="14334" max="14334" width="6.5703125" style="5" bestFit="1" customWidth="1"/>
    <col min="14335" max="14349" width="6.7109375" style="5" customWidth="1"/>
    <col min="14350" max="14569" width="11.42578125" style="5"/>
    <col min="14570" max="14570" width="24.140625" style="5" customWidth="1"/>
    <col min="14571" max="14571" width="5.5703125" style="5" customWidth="1"/>
    <col min="14572" max="14574" width="4.85546875" style="5" customWidth="1"/>
    <col min="14575" max="14575" width="2.42578125" style="5" customWidth="1"/>
    <col min="14576" max="14577" width="4.42578125" style="5" customWidth="1"/>
    <col min="14578" max="14579" width="6.5703125" style="5" bestFit="1" customWidth="1"/>
    <col min="14580" max="14580" width="1.28515625" style="5" customWidth="1"/>
    <col min="14581" max="14582" width="5" style="5" customWidth="1"/>
    <col min="14583" max="14583" width="1.7109375" style="5" customWidth="1"/>
    <col min="14584" max="14589" width="4.42578125" style="5" customWidth="1"/>
    <col min="14590" max="14590" width="6.5703125" style="5" bestFit="1" customWidth="1"/>
    <col min="14591" max="14605" width="6.7109375" style="5" customWidth="1"/>
    <col min="14606" max="14825" width="11.42578125" style="5"/>
    <col min="14826" max="14826" width="24.140625" style="5" customWidth="1"/>
    <col min="14827" max="14827" width="5.5703125" style="5" customWidth="1"/>
    <col min="14828" max="14830" width="4.85546875" style="5" customWidth="1"/>
    <col min="14831" max="14831" width="2.42578125" style="5" customWidth="1"/>
    <col min="14832" max="14833" width="4.42578125" style="5" customWidth="1"/>
    <col min="14834" max="14835" width="6.5703125" style="5" bestFit="1" customWidth="1"/>
    <col min="14836" max="14836" width="1.28515625" style="5" customWidth="1"/>
    <col min="14837" max="14838" width="5" style="5" customWidth="1"/>
    <col min="14839" max="14839" width="1.7109375" style="5" customWidth="1"/>
    <col min="14840" max="14845" width="4.42578125" style="5" customWidth="1"/>
    <col min="14846" max="14846" width="6.5703125" style="5" bestFit="1" customWidth="1"/>
    <col min="14847" max="14861" width="6.7109375" style="5" customWidth="1"/>
    <col min="14862" max="15081" width="11.42578125" style="5"/>
    <col min="15082" max="15082" width="24.140625" style="5" customWidth="1"/>
    <col min="15083" max="15083" width="5.5703125" style="5" customWidth="1"/>
    <col min="15084" max="15086" width="4.85546875" style="5" customWidth="1"/>
    <col min="15087" max="15087" width="2.42578125" style="5" customWidth="1"/>
    <col min="15088" max="15089" width="4.42578125" style="5" customWidth="1"/>
    <col min="15090" max="15091" width="6.5703125" style="5" bestFit="1" customWidth="1"/>
    <col min="15092" max="15092" width="1.28515625" style="5" customWidth="1"/>
    <col min="15093" max="15094" width="5" style="5" customWidth="1"/>
    <col min="15095" max="15095" width="1.7109375" style="5" customWidth="1"/>
    <col min="15096" max="15101" width="4.42578125" style="5" customWidth="1"/>
    <col min="15102" max="15102" width="6.5703125" style="5" bestFit="1" customWidth="1"/>
    <col min="15103" max="15117" width="6.7109375" style="5" customWidth="1"/>
    <col min="15118" max="15337" width="11.42578125" style="5"/>
    <col min="15338" max="15338" width="24.140625" style="5" customWidth="1"/>
    <col min="15339" max="15339" width="5.5703125" style="5" customWidth="1"/>
    <col min="15340" max="15342" width="4.85546875" style="5" customWidth="1"/>
    <col min="15343" max="15343" width="2.42578125" style="5" customWidth="1"/>
    <col min="15344" max="15345" width="4.42578125" style="5" customWidth="1"/>
    <col min="15346" max="15347" width="6.5703125" style="5" bestFit="1" customWidth="1"/>
    <col min="15348" max="15348" width="1.28515625" style="5" customWidth="1"/>
    <col min="15349" max="15350" width="5" style="5" customWidth="1"/>
    <col min="15351" max="15351" width="1.7109375" style="5" customWidth="1"/>
    <col min="15352" max="15357" width="4.42578125" style="5" customWidth="1"/>
    <col min="15358" max="15358" width="6.5703125" style="5" bestFit="1" customWidth="1"/>
    <col min="15359" max="15373" width="6.7109375" style="5" customWidth="1"/>
    <col min="15374" max="15593" width="11.42578125" style="5"/>
    <col min="15594" max="15594" width="24.140625" style="5" customWidth="1"/>
    <col min="15595" max="15595" width="5.5703125" style="5" customWidth="1"/>
    <col min="15596" max="15598" width="4.85546875" style="5" customWidth="1"/>
    <col min="15599" max="15599" width="2.42578125" style="5" customWidth="1"/>
    <col min="15600" max="15601" width="4.42578125" style="5" customWidth="1"/>
    <col min="15602" max="15603" width="6.5703125" style="5" bestFit="1" customWidth="1"/>
    <col min="15604" max="15604" width="1.28515625" style="5" customWidth="1"/>
    <col min="15605" max="15606" width="5" style="5" customWidth="1"/>
    <col min="15607" max="15607" width="1.7109375" style="5" customWidth="1"/>
    <col min="15608" max="15613" width="4.42578125" style="5" customWidth="1"/>
    <col min="15614" max="15614" width="6.5703125" style="5" bestFit="1" customWidth="1"/>
    <col min="15615" max="15629" width="6.7109375" style="5" customWidth="1"/>
    <col min="15630" max="15849" width="11.42578125" style="5"/>
    <col min="15850" max="15850" width="24.140625" style="5" customWidth="1"/>
    <col min="15851" max="15851" width="5.5703125" style="5" customWidth="1"/>
    <col min="15852" max="15854" width="4.85546875" style="5" customWidth="1"/>
    <col min="15855" max="15855" width="2.42578125" style="5" customWidth="1"/>
    <col min="15856" max="15857" width="4.42578125" style="5" customWidth="1"/>
    <col min="15858" max="15859" width="6.5703125" style="5" bestFit="1" customWidth="1"/>
    <col min="15860" max="15860" width="1.28515625" style="5" customWidth="1"/>
    <col min="15861" max="15862" width="5" style="5" customWidth="1"/>
    <col min="15863" max="15863" width="1.7109375" style="5" customWidth="1"/>
    <col min="15864" max="15869" width="4.42578125" style="5" customWidth="1"/>
    <col min="15870" max="15870" width="6.5703125" style="5" bestFit="1" customWidth="1"/>
    <col min="15871" max="15885" width="6.7109375" style="5" customWidth="1"/>
    <col min="15886" max="16105" width="11.42578125" style="5"/>
    <col min="16106" max="16106" width="24.140625" style="5" customWidth="1"/>
    <col min="16107" max="16107" width="5.5703125" style="5" customWidth="1"/>
    <col min="16108" max="16110" width="4.85546875" style="5" customWidth="1"/>
    <col min="16111" max="16111" width="2.42578125" style="5" customWidth="1"/>
    <col min="16112" max="16113" width="4.42578125" style="5" customWidth="1"/>
    <col min="16114" max="16115" width="6.5703125" style="5" bestFit="1" customWidth="1"/>
    <col min="16116" max="16116" width="1.28515625" style="5" customWidth="1"/>
    <col min="16117" max="16118" width="5" style="5" customWidth="1"/>
    <col min="16119" max="16119" width="1.7109375" style="5" customWidth="1"/>
    <col min="16120" max="16125" width="4.42578125" style="5" customWidth="1"/>
    <col min="16126" max="16126" width="6.5703125" style="5" bestFit="1" customWidth="1"/>
    <col min="16127" max="16141" width="6.7109375" style="5" customWidth="1"/>
    <col min="16142" max="16384" width="11.42578125" style="5"/>
  </cols>
  <sheetData>
    <row r="1" spans="1:14" s="3" customFormat="1" ht="19.5" thickBot="1" x14ac:dyDescent="0.35">
      <c r="A1" s="378" t="s">
        <v>348</v>
      </c>
      <c r="B1" s="378"/>
      <c r="C1" s="378"/>
      <c r="D1" s="378"/>
      <c r="E1" s="378"/>
      <c r="F1" s="378"/>
      <c r="G1" s="378"/>
      <c r="H1" s="378"/>
      <c r="I1" s="378"/>
      <c r="J1" s="378"/>
      <c r="K1" s="18"/>
      <c r="L1" s="179"/>
      <c r="M1" s="285" t="s">
        <v>195</v>
      </c>
      <c r="N1" s="179"/>
    </row>
    <row r="2" spans="1:14" s="3" customFormat="1" x14ac:dyDescent="0.2">
      <c r="A2" s="378" t="s">
        <v>155</v>
      </c>
      <c r="B2" s="378"/>
      <c r="C2" s="378"/>
      <c r="D2" s="378"/>
      <c r="E2" s="378"/>
      <c r="F2" s="378"/>
      <c r="G2" s="378"/>
      <c r="H2" s="378"/>
      <c r="I2" s="378"/>
      <c r="J2" s="378"/>
      <c r="K2" s="18"/>
      <c r="L2" s="179"/>
      <c r="M2" s="179"/>
      <c r="N2" s="179"/>
    </row>
    <row r="3" spans="1:14" s="3" customFormat="1" x14ac:dyDescent="0.2">
      <c r="A3" s="378" t="s">
        <v>361</v>
      </c>
      <c r="B3" s="378"/>
      <c r="C3" s="378"/>
      <c r="D3" s="378"/>
      <c r="E3" s="378"/>
      <c r="F3" s="378"/>
      <c r="G3" s="378"/>
      <c r="H3" s="378"/>
      <c r="I3" s="378"/>
      <c r="J3" s="378"/>
      <c r="K3" s="18"/>
      <c r="L3" s="18"/>
      <c r="M3" s="18"/>
    </row>
    <row r="4" spans="1:14" s="3" customFormat="1" x14ac:dyDescent="0.2">
      <c r="A4" s="378" t="s">
        <v>355</v>
      </c>
      <c r="B4" s="378"/>
      <c r="C4" s="378"/>
      <c r="D4" s="378"/>
      <c r="E4" s="378"/>
      <c r="F4" s="378"/>
      <c r="G4" s="378"/>
      <c r="H4" s="378"/>
      <c r="I4" s="378"/>
      <c r="J4" s="378"/>
      <c r="K4" s="18"/>
      <c r="L4" s="18"/>
      <c r="M4" s="18"/>
    </row>
    <row r="5" spans="1:14" s="3" customFormat="1" x14ac:dyDescent="0.2">
      <c r="A5" s="378" t="s">
        <v>409</v>
      </c>
      <c r="B5" s="378"/>
      <c r="C5" s="378"/>
      <c r="D5" s="378"/>
      <c r="E5" s="378"/>
      <c r="F5" s="378"/>
      <c r="G5" s="378"/>
      <c r="H5" s="378"/>
      <c r="I5" s="378"/>
      <c r="J5" s="378"/>
      <c r="K5" s="18"/>
      <c r="L5" s="18"/>
      <c r="M5" s="18"/>
    </row>
    <row r="6" spans="1:14" s="3" customFormat="1" ht="13.5" thickBot="1" x14ac:dyDescent="0.25">
      <c r="A6" s="394"/>
      <c r="B6" s="394"/>
      <c r="C6" s="394"/>
      <c r="D6" s="394"/>
      <c r="E6" s="394"/>
      <c r="F6" s="394"/>
      <c r="G6" s="394"/>
      <c r="H6" s="394"/>
      <c r="I6" s="394"/>
      <c r="J6" s="394"/>
      <c r="K6" s="18"/>
      <c r="L6" s="18"/>
      <c r="M6" s="18"/>
    </row>
    <row r="7" spans="1:14" s="3" customFormat="1" x14ac:dyDescent="0.2">
      <c r="A7" s="396" t="s">
        <v>80</v>
      </c>
      <c r="B7" s="353" t="s">
        <v>0</v>
      </c>
      <c r="C7" s="353" t="s">
        <v>183</v>
      </c>
      <c r="D7" s="29" t="s">
        <v>175</v>
      </c>
      <c r="E7" s="29" t="s">
        <v>176</v>
      </c>
      <c r="F7" s="29" t="s">
        <v>172</v>
      </c>
      <c r="G7" s="29" t="s">
        <v>173</v>
      </c>
      <c r="H7" s="29" t="s">
        <v>170</v>
      </c>
      <c r="I7" s="29" t="s">
        <v>171</v>
      </c>
      <c r="J7" s="353" t="s">
        <v>167</v>
      </c>
      <c r="K7" s="18"/>
      <c r="L7" s="18"/>
      <c r="M7" s="18"/>
    </row>
    <row r="8" spans="1:14" s="3" customFormat="1" ht="13.5" thickBot="1" x14ac:dyDescent="0.25">
      <c r="A8" s="381"/>
      <c r="B8" s="354"/>
      <c r="C8" s="354"/>
      <c r="D8" s="30" t="s">
        <v>261</v>
      </c>
      <c r="E8" s="30" t="s">
        <v>271</v>
      </c>
      <c r="F8" s="30" t="s">
        <v>261</v>
      </c>
      <c r="G8" s="30" t="s">
        <v>262</v>
      </c>
      <c r="H8" s="30" t="s">
        <v>271</v>
      </c>
      <c r="I8" s="30" t="s">
        <v>262</v>
      </c>
      <c r="J8" s="354" t="s">
        <v>167</v>
      </c>
      <c r="K8" s="18"/>
      <c r="L8" s="18"/>
      <c r="M8" s="18"/>
    </row>
    <row r="9" spans="1:14" x14ac:dyDescent="0.2">
      <c r="A9" s="395" t="s">
        <v>5</v>
      </c>
      <c r="B9" s="395"/>
      <c r="C9" s="395"/>
      <c r="D9" s="395"/>
      <c r="E9" s="395"/>
      <c r="F9" s="395"/>
      <c r="G9" s="395"/>
      <c r="H9" s="395"/>
      <c r="I9" s="395"/>
      <c r="J9" s="395"/>
    </row>
    <row r="10" spans="1:14" x14ac:dyDescent="0.2">
      <c r="A10" s="31"/>
      <c r="B10" s="31"/>
      <c r="C10" s="31"/>
      <c r="D10" s="31"/>
      <c r="E10" s="31"/>
      <c r="F10" s="31"/>
      <c r="G10" s="31"/>
      <c r="H10" s="32"/>
      <c r="I10" s="32"/>
      <c r="J10" s="32"/>
    </row>
    <row r="11" spans="1:14" ht="13.5" x14ac:dyDescent="0.25">
      <c r="A11" s="33" t="s">
        <v>0</v>
      </c>
      <c r="B11" s="226">
        <f>+B16+B21</f>
        <v>13425</v>
      </c>
      <c r="C11" s="226">
        <f t="shared" ref="B11:D13" si="0">+C16+C21</f>
        <v>64</v>
      </c>
      <c r="D11" s="226">
        <f t="shared" si="0"/>
        <v>84</v>
      </c>
      <c r="E11" s="226">
        <f t="shared" ref="E11:E14" si="1">+E16+E21</f>
        <v>9187</v>
      </c>
      <c r="F11" s="226">
        <f t="shared" ref="F11:F14" si="2">+F16+F21</f>
        <v>101</v>
      </c>
      <c r="G11" s="226">
        <f t="shared" ref="G11:G14" si="3">+G16+G21</f>
        <v>2249</v>
      </c>
      <c r="H11" s="226">
        <f t="shared" ref="H11:H14" si="4">+H16+H21</f>
        <v>85</v>
      </c>
      <c r="I11" s="226">
        <f t="shared" ref="I11:I14" si="5">+I16+I21</f>
        <v>1420</v>
      </c>
      <c r="J11" s="244">
        <f t="shared" ref="J11:J14" si="6">+J16+J21</f>
        <v>235</v>
      </c>
      <c r="K11" s="5"/>
      <c r="L11" s="5"/>
      <c r="M11" s="5"/>
    </row>
    <row r="12" spans="1:14" x14ac:dyDescent="0.2">
      <c r="A12" s="34" t="s">
        <v>7</v>
      </c>
      <c r="B12" s="229">
        <f t="shared" si="0"/>
        <v>12825</v>
      </c>
      <c r="C12" s="229">
        <f t="shared" si="0"/>
        <v>56</v>
      </c>
      <c r="D12" s="229">
        <f t="shared" si="0"/>
        <v>77</v>
      </c>
      <c r="E12" s="229">
        <f t="shared" si="1"/>
        <v>8919</v>
      </c>
      <c r="F12" s="229">
        <f t="shared" si="2"/>
        <v>99</v>
      </c>
      <c r="G12" s="229">
        <f t="shared" si="3"/>
        <v>2196</v>
      </c>
      <c r="H12" s="229">
        <f t="shared" si="4"/>
        <v>77</v>
      </c>
      <c r="I12" s="229">
        <f t="shared" si="5"/>
        <v>1232</v>
      </c>
      <c r="J12" s="221">
        <f t="shared" si="6"/>
        <v>169</v>
      </c>
      <c r="K12" s="5"/>
      <c r="L12" s="5"/>
      <c r="M12" s="5"/>
    </row>
    <row r="13" spans="1:14" x14ac:dyDescent="0.2">
      <c r="A13" s="34" t="s">
        <v>8</v>
      </c>
      <c r="B13" s="229">
        <f t="shared" si="0"/>
        <v>413</v>
      </c>
      <c r="C13" s="229">
        <f t="shared" si="0"/>
        <v>4</v>
      </c>
      <c r="D13" s="229">
        <f t="shared" si="0"/>
        <v>6</v>
      </c>
      <c r="E13" s="229">
        <f t="shared" si="1"/>
        <v>177</v>
      </c>
      <c r="F13" s="229">
        <f t="shared" si="2"/>
        <v>1</v>
      </c>
      <c r="G13" s="229">
        <f t="shared" si="3"/>
        <v>37</v>
      </c>
      <c r="H13" s="229">
        <f t="shared" si="4"/>
        <v>8</v>
      </c>
      <c r="I13" s="229">
        <f t="shared" si="5"/>
        <v>121</v>
      </c>
      <c r="J13" s="221">
        <f t="shared" si="6"/>
        <v>59</v>
      </c>
      <c r="K13" s="5"/>
      <c r="L13" s="5"/>
      <c r="M13" s="5"/>
    </row>
    <row r="14" spans="1:14" x14ac:dyDescent="0.2">
      <c r="A14" s="34" t="s">
        <v>380</v>
      </c>
      <c r="B14" s="229">
        <f>+B19+B24</f>
        <v>187</v>
      </c>
      <c r="C14" s="229">
        <f>+C19+C24</f>
        <v>4</v>
      </c>
      <c r="D14" s="229">
        <f>+D19+D24</f>
        <v>1</v>
      </c>
      <c r="E14" s="229">
        <f t="shared" si="1"/>
        <v>91</v>
      </c>
      <c r="F14" s="229">
        <f t="shared" si="2"/>
        <v>1</v>
      </c>
      <c r="G14" s="229">
        <f t="shared" si="3"/>
        <v>16</v>
      </c>
      <c r="H14" s="229">
        <f t="shared" si="4"/>
        <v>0</v>
      </c>
      <c r="I14" s="229">
        <f t="shared" si="5"/>
        <v>67</v>
      </c>
      <c r="J14" s="221">
        <f t="shared" si="6"/>
        <v>7</v>
      </c>
      <c r="K14" s="5"/>
      <c r="L14" s="5"/>
      <c r="M14" s="5"/>
    </row>
    <row r="15" spans="1:14" x14ac:dyDescent="0.2">
      <c r="A15" s="26"/>
      <c r="B15" s="229"/>
      <c r="C15" s="229"/>
      <c r="D15" s="229"/>
      <c r="E15" s="229"/>
      <c r="F15" s="229"/>
      <c r="G15" s="229"/>
      <c r="H15" s="229"/>
      <c r="I15" s="229"/>
      <c r="J15" s="221"/>
      <c r="K15" s="5"/>
      <c r="L15" s="5"/>
      <c r="M15" s="5"/>
    </row>
    <row r="16" spans="1:14" x14ac:dyDescent="0.2">
      <c r="A16" s="26" t="s">
        <v>359</v>
      </c>
      <c r="B16" s="230">
        <f>SUM(B17:B19)</f>
        <v>9076</v>
      </c>
      <c r="C16" s="230">
        <f>SUM(C17:C19)</f>
        <v>31</v>
      </c>
      <c r="D16" s="230">
        <f>SUM(D17:D19)</f>
        <v>62</v>
      </c>
      <c r="E16" s="230">
        <f>SUM(E17:E19)</f>
        <v>6012</v>
      </c>
      <c r="F16" s="230">
        <f>SUM(F17:F19)</f>
        <v>74</v>
      </c>
      <c r="G16" s="230">
        <f t="shared" ref="G16" si="7">SUM(G17:G19)</f>
        <v>1675</v>
      </c>
      <c r="H16" s="230">
        <f t="shared" ref="H16" si="8">SUM(H17:H19)</f>
        <v>47</v>
      </c>
      <c r="I16" s="230">
        <f t="shared" ref="I16" si="9">SUM(I17:I19)</f>
        <v>986</v>
      </c>
      <c r="J16" s="223">
        <f t="shared" ref="J16" si="10">SUM(J17:J19)</f>
        <v>189</v>
      </c>
      <c r="K16" s="5"/>
      <c r="L16" s="5"/>
      <c r="M16" s="5"/>
    </row>
    <row r="17" spans="1:13" x14ac:dyDescent="0.2">
      <c r="A17" s="34" t="s">
        <v>7</v>
      </c>
      <c r="B17" s="227">
        <v>8507</v>
      </c>
      <c r="C17" s="227">
        <v>25</v>
      </c>
      <c r="D17" s="227">
        <v>58</v>
      </c>
      <c r="E17" s="227">
        <v>5756</v>
      </c>
      <c r="F17" s="227">
        <v>72</v>
      </c>
      <c r="G17" s="227">
        <v>1627</v>
      </c>
      <c r="H17" s="227">
        <v>39</v>
      </c>
      <c r="I17" s="227">
        <v>807</v>
      </c>
      <c r="J17" s="221">
        <v>123</v>
      </c>
      <c r="K17" s="5"/>
      <c r="L17" s="5"/>
      <c r="M17" s="5"/>
    </row>
    <row r="18" spans="1:13" s="19" customFormat="1" x14ac:dyDescent="0.2">
      <c r="A18" s="34" t="s">
        <v>8</v>
      </c>
      <c r="B18" s="227">
        <v>397</v>
      </c>
      <c r="C18" s="227">
        <v>3</v>
      </c>
      <c r="D18" s="227">
        <v>4</v>
      </c>
      <c r="E18" s="227">
        <v>173</v>
      </c>
      <c r="F18" s="227">
        <v>1</v>
      </c>
      <c r="G18" s="227">
        <v>34</v>
      </c>
      <c r="H18" s="227">
        <v>8</v>
      </c>
      <c r="I18" s="227">
        <v>115</v>
      </c>
      <c r="J18" s="221">
        <v>59</v>
      </c>
    </row>
    <row r="19" spans="1:13" s="19" customFormat="1" x14ac:dyDescent="0.2">
      <c r="A19" s="34" t="s">
        <v>380</v>
      </c>
      <c r="B19" s="227">
        <v>172</v>
      </c>
      <c r="C19" s="227">
        <v>3</v>
      </c>
      <c r="D19" s="227">
        <v>0</v>
      </c>
      <c r="E19" s="227">
        <v>83</v>
      </c>
      <c r="F19" s="227">
        <v>1</v>
      </c>
      <c r="G19" s="227">
        <v>14</v>
      </c>
      <c r="H19" s="227">
        <v>0</v>
      </c>
      <c r="I19" s="227">
        <v>64</v>
      </c>
      <c r="J19" s="221">
        <v>7</v>
      </c>
    </row>
    <row r="20" spans="1:13" s="19" customFormat="1" x14ac:dyDescent="0.2">
      <c r="A20" s="26"/>
      <c r="B20" s="227"/>
      <c r="C20" s="227"/>
      <c r="D20" s="227"/>
      <c r="E20" s="227"/>
      <c r="F20" s="227"/>
      <c r="G20" s="227"/>
      <c r="H20" s="227"/>
      <c r="I20" s="227"/>
      <c r="J20" s="221"/>
    </row>
    <row r="21" spans="1:13" s="19" customFormat="1" x14ac:dyDescent="0.2">
      <c r="A21" s="26" t="s">
        <v>360</v>
      </c>
      <c r="B21" s="230">
        <v>4349</v>
      </c>
      <c r="C21" s="230">
        <v>33</v>
      </c>
      <c r="D21" s="230">
        <v>22</v>
      </c>
      <c r="E21" s="230">
        <v>3175</v>
      </c>
      <c r="F21" s="230">
        <v>27</v>
      </c>
      <c r="G21" s="230">
        <v>574</v>
      </c>
      <c r="H21" s="230">
        <v>38</v>
      </c>
      <c r="I21" s="230">
        <v>434</v>
      </c>
      <c r="J21" s="223">
        <v>46</v>
      </c>
    </row>
    <row r="22" spans="1:13" s="19" customFormat="1" x14ac:dyDescent="0.2">
      <c r="A22" s="34" t="s">
        <v>7</v>
      </c>
      <c r="B22" s="227">
        <v>4318</v>
      </c>
      <c r="C22" s="227">
        <v>31</v>
      </c>
      <c r="D22" s="227">
        <v>19</v>
      </c>
      <c r="E22" s="227">
        <v>3163</v>
      </c>
      <c r="F22" s="227">
        <v>27</v>
      </c>
      <c r="G22" s="227">
        <v>569</v>
      </c>
      <c r="H22" s="229">
        <v>38</v>
      </c>
      <c r="I22" s="229">
        <v>425</v>
      </c>
      <c r="J22" s="221">
        <v>46</v>
      </c>
    </row>
    <row r="23" spans="1:13" s="19" customFormat="1" x14ac:dyDescent="0.2">
      <c r="A23" s="34" t="s">
        <v>8</v>
      </c>
      <c r="B23" s="227">
        <v>16</v>
      </c>
      <c r="C23" s="227">
        <v>1</v>
      </c>
      <c r="D23" s="227">
        <v>2</v>
      </c>
      <c r="E23" s="227">
        <v>4</v>
      </c>
      <c r="F23" s="227">
        <v>0</v>
      </c>
      <c r="G23" s="227">
        <v>3</v>
      </c>
      <c r="H23" s="229">
        <v>0</v>
      </c>
      <c r="I23" s="229">
        <v>6</v>
      </c>
      <c r="J23" s="221">
        <v>0</v>
      </c>
    </row>
    <row r="24" spans="1:13" s="19" customFormat="1" x14ac:dyDescent="0.2">
      <c r="A24" s="34" t="s">
        <v>380</v>
      </c>
      <c r="B24" s="227">
        <v>15</v>
      </c>
      <c r="C24" s="227">
        <v>1</v>
      </c>
      <c r="D24" s="227">
        <v>1</v>
      </c>
      <c r="E24" s="227">
        <v>8</v>
      </c>
      <c r="F24" s="227">
        <v>0</v>
      </c>
      <c r="G24" s="227">
        <v>2</v>
      </c>
      <c r="H24" s="229">
        <v>0</v>
      </c>
      <c r="I24" s="229">
        <v>3</v>
      </c>
      <c r="J24" s="221">
        <v>0</v>
      </c>
    </row>
    <row r="25" spans="1:13" s="19" customFormat="1" x14ac:dyDescent="0.2">
      <c r="A25" s="26"/>
      <c r="B25" s="32"/>
      <c r="C25" s="32"/>
      <c r="D25" s="32"/>
      <c r="E25" s="32"/>
      <c r="F25" s="32"/>
      <c r="G25" s="32"/>
      <c r="H25" s="32"/>
      <c r="I25" s="32"/>
      <c r="J25" s="32"/>
    </row>
    <row r="26" spans="1:13" s="19" customFormat="1" x14ac:dyDescent="0.2">
      <c r="A26" s="385" t="s">
        <v>11</v>
      </c>
      <c r="B26" s="385"/>
      <c r="C26" s="385"/>
      <c r="D26" s="385"/>
      <c r="E26" s="385"/>
      <c r="F26" s="385"/>
      <c r="G26" s="385"/>
      <c r="H26" s="385"/>
      <c r="I26" s="385"/>
      <c r="J26" s="385"/>
    </row>
    <row r="27" spans="1:13" s="19" customFormat="1" x14ac:dyDescent="0.2">
      <c r="A27" s="38"/>
      <c r="B27" s="38"/>
      <c r="C27" s="38"/>
      <c r="D27" s="38"/>
      <c r="E27" s="38"/>
      <c r="F27" s="38"/>
      <c r="G27" s="38"/>
      <c r="H27" s="32"/>
      <c r="I27" s="32"/>
      <c r="J27" s="31"/>
    </row>
    <row r="28" spans="1:13" s="19" customFormat="1" ht="13.5" x14ac:dyDescent="0.25">
      <c r="A28" s="33" t="s">
        <v>0</v>
      </c>
      <c r="B28" s="39">
        <f>SUM(C28:J28)</f>
        <v>100.00000000000001</v>
      </c>
      <c r="C28" s="39">
        <f>+C11/$B11*100</f>
        <v>0.47672253258845443</v>
      </c>
      <c r="D28" s="39">
        <f t="shared" ref="D28:E31" si="11">+D11/$B11*100</f>
        <v>0.62569832402234637</v>
      </c>
      <c r="E28" s="39">
        <f t="shared" si="11"/>
        <v>68.432029795158286</v>
      </c>
      <c r="F28" s="39">
        <f t="shared" ref="F28:F31" si="12">+F11/$B11*100</f>
        <v>0.75232774674115455</v>
      </c>
      <c r="G28" s="39">
        <f>+G11/$B11*100</f>
        <v>16.752327746741155</v>
      </c>
      <c r="H28" s="39">
        <f t="shared" ref="H28:H31" si="13">+H11/$B11*100</f>
        <v>0.63314711359404097</v>
      </c>
      <c r="I28" s="39">
        <f t="shared" ref="I28:I31" si="14">+I11/$B11*100</f>
        <v>10.577281191806332</v>
      </c>
      <c r="J28" s="39">
        <f t="shared" ref="J28:J31" si="15">+J11/$B11*100</f>
        <v>1.7504655493482308</v>
      </c>
    </row>
    <row r="29" spans="1:13" s="19" customFormat="1" x14ac:dyDescent="0.2">
      <c r="A29" s="34" t="s">
        <v>7</v>
      </c>
      <c r="B29" s="40">
        <f t="shared" ref="B29:B31" si="16">SUM(C29:J29)</f>
        <v>100</v>
      </c>
      <c r="C29" s="40">
        <f>+C12/$B12*100</f>
        <v>0.43664717348927873</v>
      </c>
      <c r="D29" s="40">
        <f t="shared" si="11"/>
        <v>0.60038986354775825</v>
      </c>
      <c r="E29" s="40">
        <f t="shared" si="11"/>
        <v>69.543859649122808</v>
      </c>
      <c r="F29" s="40">
        <f t="shared" si="12"/>
        <v>0.77192982456140358</v>
      </c>
      <c r="G29" s="40">
        <f>+G12/$B12*100</f>
        <v>17.12280701754386</v>
      </c>
      <c r="H29" s="40">
        <f t="shared" si="13"/>
        <v>0.60038986354775825</v>
      </c>
      <c r="I29" s="40">
        <f t="shared" si="14"/>
        <v>9.606237816764132</v>
      </c>
      <c r="J29" s="40">
        <f t="shared" si="15"/>
        <v>1.3177387914230021</v>
      </c>
    </row>
    <row r="30" spans="1:13" s="19" customFormat="1" x14ac:dyDescent="0.2">
      <c r="A30" s="34" t="s">
        <v>8</v>
      </c>
      <c r="B30" s="40">
        <f t="shared" si="16"/>
        <v>100</v>
      </c>
      <c r="C30" s="40">
        <f>+C13/$B13*100</f>
        <v>0.96852300242130751</v>
      </c>
      <c r="D30" s="40">
        <f t="shared" si="11"/>
        <v>1.4527845036319613</v>
      </c>
      <c r="E30" s="40">
        <f t="shared" si="11"/>
        <v>42.857142857142854</v>
      </c>
      <c r="F30" s="40">
        <f t="shared" si="12"/>
        <v>0.24213075060532688</v>
      </c>
      <c r="G30" s="40">
        <f>+G13/$B13*100</f>
        <v>8.9588377723970947</v>
      </c>
      <c r="H30" s="40">
        <f t="shared" si="13"/>
        <v>1.937046004842615</v>
      </c>
      <c r="I30" s="40">
        <f t="shared" si="14"/>
        <v>29.297820823244553</v>
      </c>
      <c r="J30" s="40">
        <f t="shared" si="15"/>
        <v>14.285714285714285</v>
      </c>
    </row>
    <row r="31" spans="1:13" s="19" customFormat="1" x14ac:dyDescent="0.2">
      <c r="A31" s="34" t="s">
        <v>380</v>
      </c>
      <c r="B31" s="40">
        <f t="shared" si="16"/>
        <v>100</v>
      </c>
      <c r="C31" s="40">
        <f>+C14/$B14*100</f>
        <v>2.1390374331550799</v>
      </c>
      <c r="D31" s="40">
        <f t="shared" si="11"/>
        <v>0.53475935828876997</v>
      </c>
      <c r="E31" s="40">
        <f t="shared" si="11"/>
        <v>48.663101604278076</v>
      </c>
      <c r="F31" s="40">
        <f t="shared" si="12"/>
        <v>0.53475935828876997</v>
      </c>
      <c r="G31" s="40">
        <f>+G14/$B14*100</f>
        <v>8.5561497326203195</v>
      </c>
      <c r="H31" s="40">
        <f t="shared" si="13"/>
        <v>0</v>
      </c>
      <c r="I31" s="40">
        <f t="shared" si="14"/>
        <v>35.828877005347593</v>
      </c>
      <c r="J31" s="40">
        <f t="shared" si="15"/>
        <v>3.7433155080213902</v>
      </c>
    </row>
    <row r="32" spans="1:13" s="19" customFormat="1" x14ac:dyDescent="0.2">
      <c r="A32" s="26"/>
      <c r="B32" s="36"/>
      <c r="C32" s="36"/>
      <c r="D32" s="36"/>
      <c r="E32" s="36"/>
      <c r="F32" s="36"/>
      <c r="G32" s="36"/>
      <c r="H32" s="36"/>
      <c r="I32" s="36"/>
      <c r="J32" s="36"/>
    </row>
    <row r="33" spans="1:10" s="19" customFormat="1" x14ac:dyDescent="0.2">
      <c r="A33" s="26" t="s">
        <v>359</v>
      </c>
      <c r="B33" s="41">
        <f>SUM(C33:J33)</f>
        <v>100</v>
      </c>
      <c r="C33" s="41">
        <f t="shared" ref="C33:D36" si="17">+C16/$B16*100</f>
        <v>0.34156015866020273</v>
      </c>
      <c r="D33" s="41">
        <f t="shared" si="17"/>
        <v>0.68312031732040546</v>
      </c>
      <c r="E33" s="41">
        <f t="shared" ref="E33:E36" si="18">+E16/$B16*100</f>
        <v>66.240634640810924</v>
      </c>
      <c r="F33" s="41">
        <f t="shared" ref="F33:F36" si="19">+F16/$B16*100</f>
        <v>0.81533715293080655</v>
      </c>
      <c r="G33" s="41">
        <f t="shared" ref="G33:G36" si="20">+G16/$B16*100</f>
        <v>18.455266637285149</v>
      </c>
      <c r="H33" s="41">
        <f t="shared" ref="H33:H36" si="21">+H16/$B16*100</f>
        <v>0.51784927280740423</v>
      </c>
      <c r="I33" s="41">
        <f t="shared" ref="I33:I36" si="22">+I16/$B16*100</f>
        <v>10.863816659321287</v>
      </c>
      <c r="J33" s="41">
        <f t="shared" ref="J33:J36" si="23">+J16/$B16*100</f>
        <v>2.0824151608638166</v>
      </c>
    </row>
    <row r="34" spans="1:10" s="19" customFormat="1" x14ac:dyDescent="0.2">
      <c r="A34" s="34" t="s">
        <v>7</v>
      </c>
      <c r="B34" s="40">
        <f t="shared" ref="B34:B36" si="24">SUM(C34:J34)</f>
        <v>100.00000000000001</v>
      </c>
      <c r="C34" s="40">
        <f t="shared" si="17"/>
        <v>0.29387563183260845</v>
      </c>
      <c r="D34" s="40">
        <f t="shared" si="17"/>
        <v>0.68179146585165162</v>
      </c>
      <c r="E34" s="40">
        <f t="shared" si="18"/>
        <v>67.661925473139775</v>
      </c>
      <c r="F34" s="40">
        <f t="shared" si="19"/>
        <v>0.84636181967791235</v>
      </c>
      <c r="G34" s="40">
        <f t="shared" si="20"/>
        <v>19.125426119666159</v>
      </c>
      <c r="H34" s="40">
        <f t="shared" si="21"/>
        <v>0.45844598565886913</v>
      </c>
      <c r="I34" s="40">
        <f t="shared" si="22"/>
        <v>9.4863053955566006</v>
      </c>
      <c r="J34" s="40">
        <f t="shared" si="23"/>
        <v>1.4458681086164336</v>
      </c>
    </row>
    <row r="35" spans="1:10" s="19" customFormat="1" x14ac:dyDescent="0.2">
      <c r="A35" s="34" t="s">
        <v>8</v>
      </c>
      <c r="B35" s="40">
        <f t="shared" si="24"/>
        <v>99.999999999999986</v>
      </c>
      <c r="C35" s="40">
        <f t="shared" si="17"/>
        <v>0.75566750629722923</v>
      </c>
      <c r="D35" s="40">
        <f t="shared" si="17"/>
        <v>1.0075566750629723</v>
      </c>
      <c r="E35" s="40">
        <f t="shared" si="18"/>
        <v>43.576826196473547</v>
      </c>
      <c r="F35" s="40">
        <f t="shared" si="19"/>
        <v>0.25188916876574308</v>
      </c>
      <c r="G35" s="40">
        <f t="shared" si="20"/>
        <v>8.5642317380352644</v>
      </c>
      <c r="H35" s="40">
        <f t="shared" si="21"/>
        <v>2.0151133501259446</v>
      </c>
      <c r="I35" s="40">
        <f t="shared" si="22"/>
        <v>28.967254408060455</v>
      </c>
      <c r="J35" s="40">
        <f t="shared" si="23"/>
        <v>14.86146095717884</v>
      </c>
    </row>
    <row r="36" spans="1:10" s="19" customFormat="1" x14ac:dyDescent="0.2">
      <c r="A36" s="34" t="s">
        <v>380</v>
      </c>
      <c r="B36" s="40">
        <f t="shared" si="24"/>
        <v>100.00000000000001</v>
      </c>
      <c r="C36" s="40">
        <f t="shared" si="17"/>
        <v>1.7441860465116279</v>
      </c>
      <c r="D36" s="40">
        <f t="shared" si="17"/>
        <v>0</v>
      </c>
      <c r="E36" s="40">
        <f t="shared" si="18"/>
        <v>48.255813953488378</v>
      </c>
      <c r="F36" s="40">
        <f t="shared" si="19"/>
        <v>0.58139534883720934</v>
      </c>
      <c r="G36" s="40">
        <f t="shared" si="20"/>
        <v>8.1395348837209305</v>
      </c>
      <c r="H36" s="40">
        <f t="shared" si="21"/>
        <v>0</v>
      </c>
      <c r="I36" s="40">
        <f t="shared" si="22"/>
        <v>37.209302325581397</v>
      </c>
      <c r="J36" s="40">
        <f t="shared" si="23"/>
        <v>4.0697674418604652</v>
      </c>
    </row>
    <row r="37" spans="1:10" s="19" customFormat="1" x14ac:dyDescent="0.2">
      <c r="A37" s="26"/>
      <c r="B37" s="36"/>
      <c r="C37" s="36"/>
      <c r="D37" s="36"/>
      <c r="E37" s="36"/>
      <c r="F37" s="36"/>
      <c r="G37" s="36"/>
      <c r="H37" s="36"/>
      <c r="I37" s="36"/>
      <c r="J37" s="36"/>
    </row>
    <row r="38" spans="1:10" s="19" customFormat="1" x14ac:dyDescent="0.2">
      <c r="A38" s="26" t="s">
        <v>360</v>
      </c>
      <c r="B38" s="41">
        <f>SUM(C38:J38)</f>
        <v>99.999999999999986</v>
      </c>
      <c r="C38" s="41">
        <f t="shared" ref="C38:D39" si="25">+C21/$B21*100</f>
        <v>0.75879512531616455</v>
      </c>
      <c r="D38" s="41">
        <f t="shared" si="25"/>
        <v>0.50586341687744318</v>
      </c>
      <c r="E38" s="41">
        <f t="shared" ref="E38:E39" si="26">+E21/$B21*100</f>
        <v>73.005288572085533</v>
      </c>
      <c r="F38" s="41">
        <f t="shared" ref="F38:F39" si="27">+F21/$B21*100</f>
        <v>0.62083237525868018</v>
      </c>
      <c r="G38" s="41">
        <f t="shared" ref="G38:G39" si="28">+G21/$B21*100</f>
        <v>13.198436422166015</v>
      </c>
      <c r="H38" s="41">
        <f t="shared" ref="H38:H39" si="29">+H21/$B21*100</f>
        <v>0.87376408369740177</v>
      </c>
      <c r="I38" s="41">
        <f t="shared" ref="I38:I39" si="30">+I21/$B21*100</f>
        <v>9.9793055874913765</v>
      </c>
      <c r="J38" s="41">
        <f t="shared" ref="J38:J39" si="31">+J21/$B21*100</f>
        <v>1.0577144171073809</v>
      </c>
    </row>
    <row r="39" spans="1:10" s="19" customFormat="1" x14ac:dyDescent="0.2">
      <c r="A39" s="34" t="s">
        <v>7</v>
      </c>
      <c r="B39" s="40">
        <f t="shared" ref="B39:B40" si="32">SUM(C39:J39)</f>
        <v>100.00000000000001</v>
      </c>
      <c r="C39" s="40">
        <f t="shared" si="25"/>
        <v>0.71792496526169525</v>
      </c>
      <c r="D39" s="40">
        <f t="shared" si="25"/>
        <v>0.44001852709587774</v>
      </c>
      <c r="E39" s="40">
        <f t="shared" si="26"/>
        <v>73.25150532654007</v>
      </c>
      <c r="F39" s="40">
        <f t="shared" si="27"/>
        <v>0.62528948587308941</v>
      </c>
      <c r="G39" s="40">
        <f t="shared" si="28"/>
        <v>13.17739694302918</v>
      </c>
      <c r="H39" s="40">
        <f t="shared" si="29"/>
        <v>0.88003705419175549</v>
      </c>
      <c r="I39" s="40">
        <f t="shared" si="30"/>
        <v>9.8425196850393704</v>
      </c>
      <c r="J39" s="40">
        <f t="shared" si="31"/>
        <v>1.0653080129689672</v>
      </c>
    </row>
    <row r="40" spans="1:10" s="19" customFormat="1" x14ac:dyDescent="0.2">
      <c r="A40" s="34" t="s">
        <v>8</v>
      </c>
      <c r="B40" s="40">
        <f t="shared" si="32"/>
        <v>100</v>
      </c>
      <c r="C40" s="40">
        <f>+C23/B23*100</f>
        <v>6.25</v>
      </c>
      <c r="D40" s="40">
        <f>+D23/B23*100</f>
        <v>12.5</v>
      </c>
      <c r="E40" s="40">
        <f>+E23/B23*100</f>
        <v>25</v>
      </c>
      <c r="F40" s="40">
        <f>+F23/B23*100</f>
        <v>0</v>
      </c>
      <c r="G40" s="40">
        <f>+G23/B23*100</f>
        <v>18.75</v>
      </c>
      <c r="H40" s="40">
        <f>+H23/B23*100</f>
        <v>0</v>
      </c>
      <c r="I40" s="40">
        <f>+I23/B23*100</f>
        <v>37.5</v>
      </c>
      <c r="J40" s="40">
        <f>+J23/B23*100</f>
        <v>0</v>
      </c>
    </row>
    <row r="41" spans="1:10" s="19" customFormat="1" ht="13.5" thickBot="1" x14ac:dyDescent="0.25">
      <c r="A41" s="42" t="s">
        <v>380</v>
      </c>
      <c r="B41" s="43">
        <f t="shared" ref="B41" si="33">SUM(C41:J41)</f>
        <v>100</v>
      </c>
      <c r="C41" s="43">
        <f>+C24/B24*100</f>
        <v>6.666666666666667</v>
      </c>
      <c r="D41" s="43">
        <f>+D24/B24*100</f>
        <v>6.666666666666667</v>
      </c>
      <c r="E41" s="43">
        <f>+E24/B24*100</f>
        <v>53.333333333333336</v>
      </c>
      <c r="F41" s="43">
        <f>+F24/B24*100</f>
        <v>0</v>
      </c>
      <c r="G41" s="43">
        <f>+G24/B24*100</f>
        <v>13.333333333333334</v>
      </c>
      <c r="H41" s="43">
        <f>+H24/B24*100</f>
        <v>0</v>
      </c>
      <c r="I41" s="43">
        <f>+I24/B24*100</f>
        <v>20</v>
      </c>
      <c r="J41" s="43">
        <f>+J24/B24*100</f>
        <v>0</v>
      </c>
    </row>
    <row r="42" spans="1:10" x14ac:dyDescent="0.2">
      <c r="A42" s="359" t="s">
        <v>234</v>
      </c>
      <c r="B42" s="359"/>
      <c r="C42" s="359"/>
      <c r="D42" s="359"/>
      <c r="E42" s="359"/>
      <c r="F42" s="359"/>
      <c r="G42" s="359"/>
      <c r="H42" s="359"/>
      <c r="I42" s="359"/>
      <c r="J42" s="359"/>
    </row>
  </sheetData>
  <mergeCells count="13">
    <mergeCell ref="A9:J9"/>
    <mergeCell ref="A42:J42"/>
    <mergeCell ref="A7:A8"/>
    <mergeCell ref="A1:J1"/>
    <mergeCell ref="A2:J2"/>
    <mergeCell ref="A3:J3"/>
    <mergeCell ref="A4:J4"/>
    <mergeCell ref="A5:J5"/>
    <mergeCell ref="A6:J6"/>
    <mergeCell ref="J7:J8"/>
    <mergeCell ref="B7:B8"/>
    <mergeCell ref="C7:C8"/>
    <mergeCell ref="A26:J26"/>
  </mergeCells>
  <hyperlinks>
    <hyperlink ref="M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Normal="100" workbookViewId="0">
      <selection activeCell="V27" sqref="V27"/>
    </sheetView>
  </sheetViews>
  <sheetFormatPr baseColWidth="10" defaultRowHeight="12.75" x14ac:dyDescent="0.2"/>
  <cols>
    <col min="1" max="1" width="19.7109375" style="20" customWidth="1"/>
    <col min="2" max="4" width="7.7109375" style="20" customWidth="1"/>
    <col min="5" max="5" width="3.7109375" style="20" customWidth="1"/>
    <col min="6" max="8" width="7.7109375" style="20" customWidth="1"/>
    <col min="9" max="9" width="3.7109375" style="20" customWidth="1"/>
    <col min="10" max="12" width="7.7109375" style="20" customWidth="1"/>
    <col min="13" max="13" width="3.7109375" style="20" customWidth="1"/>
    <col min="14" max="16" width="7.7109375" style="20" customWidth="1"/>
    <col min="17" max="17" width="3.7109375" style="20" customWidth="1"/>
    <col min="18" max="20" width="7.7109375" style="20" customWidth="1"/>
    <col min="21" max="252" width="11.42578125" style="20"/>
    <col min="253" max="253" width="22.5703125" style="20" customWidth="1"/>
    <col min="254" max="254" width="5.140625" style="20" customWidth="1"/>
    <col min="255" max="255" width="4.42578125" style="20" customWidth="1"/>
    <col min="256" max="256" width="5.5703125" style="20" customWidth="1"/>
    <col min="257" max="257" width="1.7109375" style="20" customWidth="1"/>
    <col min="258" max="258" width="4.140625" style="20" bestFit="1" customWidth="1"/>
    <col min="259" max="259" width="4.42578125" style="20" customWidth="1"/>
    <col min="260" max="260" width="5.28515625" style="20" customWidth="1"/>
    <col min="261" max="261" width="1.7109375" style="20" customWidth="1"/>
    <col min="262" max="262" width="5.42578125" style="20" bestFit="1" customWidth="1"/>
    <col min="263" max="263" width="4.42578125" style="20" customWidth="1"/>
    <col min="264" max="264" width="5.42578125" style="20" customWidth="1"/>
    <col min="265" max="265" width="1.7109375" style="20" customWidth="1"/>
    <col min="266" max="267" width="5" style="20" customWidth="1"/>
    <col min="268" max="268" width="5.42578125" style="20" customWidth="1"/>
    <col min="269" max="508" width="11.42578125" style="20"/>
    <col min="509" max="509" width="22.5703125" style="20" customWidth="1"/>
    <col min="510" max="510" width="5.140625" style="20" customWidth="1"/>
    <col min="511" max="511" width="4.42578125" style="20" customWidth="1"/>
    <col min="512" max="512" width="5.5703125" style="20" customWidth="1"/>
    <col min="513" max="513" width="1.7109375" style="20" customWidth="1"/>
    <col min="514" max="514" width="4.140625" style="20" bestFit="1" customWidth="1"/>
    <col min="515" max="515" width="4.42578125" style="20" customWidth="1"/>
    <col min="516" max="516" width="5.28515625" style="20" customWidth="1"/>
    <col min="517" max="517" width="1.7109375" style="20" customWidth="1"/>
    <col min="518" max="518" width="5.42578125" style="20" bestFit="1" customWidth="1"/>
    <col min="519" max="519" width="4.42578125" style="20" customWidth="1"/>
    <col min="520" max="520" width="5.42578125" style="20" customWidth="1"/>
    <col min="521" max="521" width="1.7109375" style="20" customWidth="1"/>
    <col min="522" max="523" width="5" style="20" customWidth="1"/>
    <col min="524" max="524" width="5.42578125" style="20" customWidth="1"/>
    <col min="525" max="764" width="11.42578125" style="20"/>
    <col min="765" max="765" width="22.5703125" style="20" customWidth="1"/>
    <col min="766" max="766" width="5.140625" style="20" customWidth="1"/>
    <col min="767" max="767" width="4.42578125" style="20" customWidth="1"/>
    <col min="768" max="768" width="5.5703125" style="20" customWidth="1"/>
    <col min="769" max="769" width="1.7109375" style="20" customWidth="1"/>
    <col min="770" max="770" width="4.140625" style="20" bestFit="1" customWidth="1"/>
    <col min="771" max="771" width="4.42578125" style="20" customWidth="1"/>
    <col min="772" max="772" width="5.28515625" style="20" customWidth="1"/>
    <col min="773" max="773" width="1.7109375" style="20" customWidth="1"/>
    <col min="774" max="774" width="5.42578125" style="20" bestFit="1" customWidth="1"/>
    <col min="775" max="775" width="4.42578125" style="20" customWidth="1"/>
    <col min="776" max="776" width="5.42578125" style="20" customWidth="1"/>
    <col min="777" max="777" width="1.7109375" style="20" customWidth="1"/>
    <col min="778" max="779" width="5" style="20" customWidth="1"/>
    <col min="780" max="780" width="5.42578125" style="20" customWidth="1"/>
    <col min="781" max="1020" width="11.42578125" style="20"/>
    <col min="1021" max="1021" width="22.5703125" style="20" customWidth="1"/>
    <col min="1022" max="1022" width="5.140625" style="20" customWidth="1"/>
    <col min="1023" max="1023" width="4.42578125" style="20" customWidth="1"/>
    <col min="1024" max="1024" width="5.5703125" style="20" customWidth="1"/>
    <col min="1025" max="1025" width="1.7109375" style="20" customWidth="1"/>
    <col min="1026" max="1026" width="4.140625" style="20" bestFit="1" customWidth="1"/>
    <col min="1027" max="1027" width="4.42578125" style="20" customWidth="1"/>
    <col min="1028" max="1028" width="5.28515625" style="20" customWidth="1"/>
    <col min="1029" max="1029" width="1.7109375" style="20" customWidth="1"/>
    <col min="1030" max="1030" width="5.42578125" style="20" bestFit="1" customWidth="1"/>
    <col min="1031" max="1031" width="4.42578125" style="20" customWidth="1"/>
    <col min="1032" max="1032" width="5.42578125" style="20" customWidth="1"/>
    <col min="1033" max="1033" width="1.7109375" style="20" customWidth="1"/>
    <col min="1034" max="1035" width="5" style="20" customWidth="1"/>
    <col min="1036" max="1036" width="5.42578125" style="20" customWidth="1"/>
    <col min="1037" max="1276" width="11.42578125" style="20"/>
    <col min="1277" max="1277" width="22.5703125" style="20" customWidth="1"/>
    <col min="1278" max="1278" width="5.140625" style="20" customWidth="1"/>
    <col min="1279" max="1279" width="4.42578125" style="20" customWidth="1"/>
    <col min="1280" max="1280" width="5.5703125" style="20" customWidth="1"/>
    <col min="1281" max="1281" width="1.7109375" style="20" customWidth="1"/>
    <col min="1282" max="1282" width="4.140625" style="20" bestFit="1" customWidth="1"/>
    <col min="1283" max="1283" width="4.42578125" style="20" customWidth="1"/>
    <col min="1284" max="1284" width="5.28515625" style="20" customWidth="1"/>
    <col min="1285" max="1285" width="1.7109375" style="20" customWidth="1"/>
    <col min="1286" max="1286" width="5.42578125" style="20" bestFit="1" customWidth="1"/>
    <col min="1287" max="1287" width="4.42578125" style="20" customWidth="1"/>
    <col min="1288" max="1288" width="5.42578125" style="20" customWidth="1"/>
    <col min="1289" max="1289" width="1.7109375" style="20" customWidth="1"/>
    <col min="1290" max="1291" width="5" style="20" customWidth="1"/>
    <col min="1292" max="1292" width="5.42578125" style="20" customWidth="1"/>
    <col min="1293" max="1532" width="11.42578125" style="20"/>
    <col min="1533" max="1533" width="22.5703125" style="20" customWidth="1"/>
    <col min="1534" max="1534" width="5.140625" style="20" customWidth="1"/>
    <col min="1535" max="1535" width="4.42578125" style="20" customWidth="1"/>
    <col min="1536" max="1536" width="5.5703125" style="20" customWidth="1"/>
    <col min="1537" max="1537" width="1.7109375" style="20" customWidth="1"/>
    <col min="1538" max="1538" width="4.140625" style="20" bestFit="1" customWidth="1"/>
    <col min="1539" max="1539" width="4.42578125" style="20" customWidth="1"/>
    <col min="1540" max="1540" width="5.28515625" style="20" customWidth="1"/>
    <col min="1541" max="1541" width="1.7109375" style="20" customWidth="1"/>
    <col min="1542" max="1542" width="5.42578125" style="20" bestFit="1" customWidth="1"/>
    <col min="1543" max="1543" width="4.42578125" style="20" customWidth="1"/>
    <col min="1544" max="1544" width="5.42578125" style="20" customWidth="1"/>
    <col min="1545" max="1545" width="1.7109375" style="20" customWidth="1"/>
    <col min="1546" max="1547" width="5" style="20" customWidth="1"/>
    <col min="1548" max="1548" width="5.42578125" style="20" customWidth="1"/>
    <col min="1549" max="1788" width="11.42578125" style="20"/>
    <col min="1789" max="1789" width="22.5703125" style="20" customWidth="1"/>
    <col min="1790" max="1790" width="5.140625" style="20" customWidth="1"/>
    <col min="1791" max="1791" width="4.42578125" style="20" customWidth="1"/>
    <col min="1792" max="1792" width="5.5703125" style="20" customWidth="1"/>
    <col min="1793" max="1793" width="1.7109375" style="20" customWidth="1"/>
    <col min="1794" max="1794" width="4.140625" style="20" bestFit="1" customWidth="1"/>
    <col min="1795" max="1795" width="4.42578125" style="20" customWidth="1"/>
    <col min="1796" max="1796" width="5.28515625" style="20" customWidth="1"/>
    <col min="1797" max="1797" width="1.7109375" style="20" customWidth="1"/>
    <col min="1798" max="1798" width="5.42578125" style="20" bestFit="1" customWidth="1"/>
    <col min="1799" max="1799" width="4.42578125" style="20" customWidth="1"/>
    <col min="1800" max="1800" width="5.42578125" style="20" customWidth="1"/>
    <col min="1801" max="1801" width="1.7109375" style="20" customWidth="1"/>
    <col min="1802" max="1803" width="5" style="20" customWidth="1"/>
    <col min="1804" max="1804" width="5.42578125" style="20" customWidth="1"/>
    <col min="1805" max="2044" width="11.42578125" style="20"/>
    <col min="2045" max="2045" width="22.5703125" style="20" customWidth="1"/>
    <col min="2046" max="2046" width="5.140625" style="20" customWidth="1"/>
    <col min="2047" max="2047" width="4.42578125" style="20" customWidth="1"/>
    <col min="2048" max="2048" width="5.5703125" style="20" customWidth="1"/>
    <col min="2049" max="2049" width="1.7109375" style="20" customWidth="1"/>
    <col min="2050" max="2050" width="4.140625" style="20" bestFit="1" customWidth="1"/>
    <col min="2051" max="2051" width="4.42578125" style="20" customWidth="1"/>
    <col min="2052" max="2052" width="5.28515625" style="20" customWidth="1"/>
    <col min="2053" max="2053" width="1.7109375" style="20" customWidth="1"/>
    <col min="2054" max="2054" width="5.42578125" style="20" bestFit="1" customWidth="1"/>
    <col min="2055" max="2055" width="4.42578125" style="20" customWidth="1"/>
    <col min="2056" max="2056" width="5.42578125" style="20" customWidth="1"/>
    <col min="2057" max="2057" width="1.7109375" style="20" customWidth="1"/>
    <col min="2058" max="2059" width="5" style="20" customWidth="1"/>
    <col min="2060" max="2060" width="5.42578125" style="20" customWidth="1"/>
    <col min="2061" max="2300" width="11.42578125" style="20"/>
    <col min="2301" max="2301" width="22.5703125" style="20" customWidth="1"/>
    <col min="2302" max="2302" width="5.140625" style="20" customWidth="1"/>
    <col min="2303" max="2303" width="4.42578125" style="20" customWidth="1"/>
    <col min="2304" max="2304" width="5.5703125" style="20" customWidth="1"/>
    <col min="2305" max="2305" width="1.7109375" style="20" customWidth="1"/>
    <col min="2306" max="2306" width="4.140625" style="20" bestFit="1" customWidth="1"/>
    <col min="2307" max="2307" width="4.42578125" style="20" customWidth="1"/>
    <col min="2308" max="2308" width="5.28515625" style="20" customWidth="1"/>
    <col min="2309" max="2309" width="1.7109375" style="20" customWidth="1"/>
    <col min="2310" max="2310" width="5.42578125" style="20" bestFit="1" customWidth="1"/>
    <col min="2311" max="2311" width="4.42578125" style="20" customWidth="1"/>
    <col min="2312" max="2312" width="5.42578125" style="20" customWidth="1"/>
    <col min="2313" max="2313" width="1.7109375" style="20" customWidth="1"/>
    <col min="2314" max="2315" width="5" style="20" customWidth="1"/>
    <col min="2316" max="2316" width="5.42578125" style="20" customWidth="1"/>
    <col min="2317" max="2556" width="11.42578125" style="20"/>
    <col min="2557" max="2557" width="22.5703125" style="20" customWidth="1"/>
    <col min="2558" max="2558" width="5.140625" style="20" customWidth="1"/>
    <col min="2559" max="2559" width="4.42578125" style="20" customWidth="1"/>
    <col min="2560" max="2560" width="5.5703125" style="20" customWidth="1"/>
    <col min="2561" max="2561" width="1.7109375" style="20" customWidth="1"/>
    <col min="2562" max="2562" width="4.140625" style="20" bestFit="1" customWidth="1"/>
    <col min="2563" max="2563" width="4.42578125" style="20" customWidth="1"/>
    <col min="2564" max="2564" width="5.28515625" style="20" customWidth="1"/>
    <col min="2565" max="2565" width="1.7109375" style="20" customWidth="1"/>
    <col min="2566" max="2566" width="5.42578125" style="20" bestFit="1" customWidth="1"/>
    <col min="2567" max="2567" width="4.42578125" style="20" customWidth="1"/>
    <col min="2568" max="2568" width="5.42578125" style="20" customWidth="1"/>
    <col min="2569" max="2569" width="1.7109375" style="20" customWidth="1"/>
    <col min="2570" max="2571" width="5" style="20" customWidth="1"/>
    <col min="2572" max="2572" width="5.42578125" style="20" customWidth="1"/>
    <col min="2573" max="2812" width="11.42578125" style="20"/>
    <col min="2813" max="2813" width="22.5703125" style="20" customWidth="1"/>
    <col min="2814" max="2814" width="5.140625" style="20" customWidth="1"/>
    <col min="2815" max="2815" width="4.42578125" style="20" customWidth="1"/>
    <col min="2816" max="2816" width="5.5703125" style="20" customWidth="1"/>
    <col min="2817" max="2817" width="1.7109375" style="20" customWidth="1"/>
    <col min="2818" max="2818" width="4.140625" style="20" bestFit="1" customWidth="1"/>
    <col min="2819" max="2819" width="4.42578125" style="20" customWidth="1"/>
    <col min="2820" max="2820" width="5.28515625" style="20" customWidth="1"/>
    <col min="2821" max="2821" width="1.7109375" style="20" customWidth="1"/>
    <col min="2822" max="2822" width="5.42578125" style="20" bestFit="1" customWidth="1"/>
    <col min="2823" max="2823" width="4.42578125" style="20" customWidth="1"/>
    <col min="2824" max="2824" width="5.42578125" style="20" customWidth="1"/>
    <col min="2825" max="2825" width="1.7109375" style="20" customWidth="1"/>
    <col min="2826" max="2827" width="5" style="20" customWidth="1"/>
    <col min="2828" max="2828" width="5.42578125" style="20" customWidth="1"/>
    <col min="2829" max="3068" width="11.42578125" style="20"/>
    <col min="3069" max="3069" width="22.5703125" style="20" customWidth="1"/>
    <col min="3070" max="3070" width="5.140625" style="20" customWidth="1"/>
    <col min="3071" max="3071" width="4.42578125" style="20" customWidth="1"/>
    <col min="3072" max="3072" width="5.5703125" style="20" customWidth="1"/>
    <col min="3073" max="3073" width="1.7109375" style="20" customWidth="1"/>
    <col min="3074" max="3074" width="4.140625" style="20" bestFit="1" customWidth="1"/>
    <col min="3075" max="3075" width="4.42578125" style="20" customWidth="1"/>
    <col min="3076" max="3076" width="5.28515625" style="20" customWidth="1"/>
    <col min="3077" max="3077" width="1.7109375" style="20" customWidth="1"/>
    <col min="3078" max="3078" width="5.42578125" style="20" bestFit="1" customWidth="1"/>
    <col min="3079" max="3079" width="4.42578125" style="20" customWidth="1"/>
    <col min="3080" max="3080" width="5.42578125" style="20" customWidth="1"/>
    <col min="3081" max="3081" width="1.7109375" style="20" customWidth="1"/>
    <col min="3082" max="3083" width="5" style="20" customWidth="1"/>
    <col min="3084" max="3084" width="5.42578125" style="20" customWidth="1"/>
    <col min="3085" max="3324" width="11.42578125" style="20"/>
    <col min="3325" max="3325" width="22.5703125" style="20" customWidth="1"/>
    <col min="3326" max="3326" width="5.140625" style="20" customWidth="1"/>
    <col min="3327" max="3327" width="4.42578125" style="20" customWidth="1"/>
    <col min="3328" max="3328" width="5.5703125" style="20" customWidth="1"/>
    <col min="3329" max="3329" width="1.7109375" style="20" customWidth="1"/>
    <col min="3330" max="3330" width="4.140625" style="20" bestFit="1" customWidth="1"/>
    <col min="3331" max="3331" width="4.42578125" style="20" customWidth="1"/>
    <col min="3332" max="3332" width="5.28515625" style="20" customWidth="1"/>
    <col min="3333" max="3333" width="1.7109375" style="20" customWidth="1"/>
    <col min="3334" max="3334" width="5.42578125" style="20" bestFit="1" customWidth="1"/>
    <col min="3335" max="3335" width="4.42578125" style="20" customWidth="1"/>
    <col min="3336" max="3336" width="5.42578125" style="20" customWidth="1"/>
    <col min="3337" max="3337" width="1.7109375" style="20" customWidth="1"/>
    <col min="3338" max="3339" width="5" style="20" customWidth="1"/>
    <col min="3340" max="3340" width="5.42578125" style="20" customWidth="1"/>
    <col min="3341" max="3580" width="11.42578125" style="20"/>
    <col min="3581" max="3581" width="22.5703125" style="20" customWidth="1"/>
    <col min="3582" max="3582" width="5.140625" style="20" customWidth="1"/>
    <col min="3583" max="3583" width="4.42578125" style="20" customWidth="1"/>
    <col min="3584" max="3584" width="5.5703125" style="20" customWidth="1"/>
    <col min="3585" max="3585" width="1.7109375" style="20" customWidth="1"/>
    <col min="3586" max="3586" width="4.140625" style="20" bestFit="1" customWidth="1"/>
    <col min="3587" max="3587" width="4.42578125" style="20" customWidth="1"/>
    <col min="3588" max="3588" width="5.28515625" style="20" customWidth="1"/>
    <col min="3589" max="3589" width="1.7109375" style="20" customWidth="1"/>
    <col min="3590" max="3590" width="5.42578125" style="20" bestFit="1" customWidth="1"/>
    <col min="3591" max="3591" width="4.42578125" style="20" customWidth="1"/>
    <col min="3592" max="3592" width="5.42578125" style="20" customWidth="1"/>
    <col min="3593" max="3593" width="1.7109375" style="20" customWidth="1"/>
    <col min="3594" max="3595" width="5" style="20" customWidth="1"/>
    <col min="3596" max="3596" width="5.42578125" style="20" customWidth="1"/>
    <col min="3597" max="3836" width="11.42578125" style="20"/>
    <col min="3837" max="3837" width="22.5703125" style="20" customWidth="1"/>
    <col min="3838" max="3838" width="5.140625" style="20" customWidth="1"/>
    <col min="3839" max="3839" width="4.42578125" style="20" customWidth="1"/>
    <col min="3840" max="3840" width="5.5703125" style="20" customWidth="1"/>
    <col min="3841" max="3841" width="1.7109375" style="20" customWidth="1"/>
    <col min="3842" max="3842" width="4.140625" style="20" bestFit="1" customWidth="1"/>
    <col min="3843" max="3843" width="4.42578125" style="20" customWidth="1"/>
    <col min="3844" max="3844" width="5.28515625" style="20" customWidth="1"/>
    <col min="3845" max="3845" width="1.7109375" style="20" customWidth="1"/>
    <col min="3846" max="3846" width="5.42578125" style="20" bestFit="1" customWidth="1"/>
    <col min="3847" max="3847" width="4.42578125" style="20" customWidth="1"/>
    <col min="3848" max="3848" width="5.42578125" style="20" customWidth="1"/>
    <col min="3849" max="3849" width="1.7109375" style="20" customWidth="1"/>
    <col min="3850" max="3851" width="5" style="20" customWidth="1"/>
    <col min="3852" max="3852" width="5.42578125" style="20" customWidth="1"/>
    <col min="3853" max="4092" width="11.42578125" style="20"/>
    <col min="4093" max="4093" width="22.5703125" style="20" customWidth="1"/>
    <col min="4094" max="4094" width="5.140625" style="20" customWidth="1"/>
    <col min="4095" max="4095" width="4.42578125" style="20" customWidth="1"/>
    <col min="4096" max="4096" width="5.5703125" style="20" customWidth="1"/>
    <col min="4097" max="4097" width="1.7109375" style="20" customWidth="1"/>
    <col min="4098" max="4098" width="4.140625" style="20" bestFit="1" customWidth="1"/>
    <col min="4099" max="4099" width="4.42578125" style="20" customWidth="1"/>
    <col min="4100" max="4100" width="5.28515625" style="20" customWidth="1"/>
    <col min="4101" max="4101" width="1.7109375" style="20" customWidth="1"/>
    <col min="4102" max="4102" width="5.42578125" style="20" bestFit="1" customWidth="1"/>
    <col min="4103" max="4103" width="4.42578125" style="20" customWidth="1"/>
    <col min="4104" max="4104" width="5.42578125" style="20" customWidth="1"/>
    <col min="4105" max="4105" width="1.7109375" style="20" customWidth="1"/>
    <col min="4106" max="4107" width="5" style="20" customWidth="1"/>
    <col min="4108" max="4108" width="5.42578125" style="20" customWidth="1"/>
    <col min="4109" max="4348" width="11.42578125" style="20"/>
    <col min="4349" max="4349" width="22.5703125" style="20" customWidth="1"/>
    <col min="4350" max="4350" width="5.140625" style="20" customWidth="1"/>
    <col min="4351" max="4351" width="4.42578125" style="20" customWidth="1"/>
    <col min="4352" max="4352" width="5.5703125" style="20" customWidth="1"/>
    <col min="4353" max="4353" width="1.7109375" style="20" customWidth="1"/>
    <col min="4354" max="4354" width="4.140625" style="20" bestFit="1" customWidth="1"/>
    <col min="4355" max="4355" width="4.42578125" style="20" customWidth="1"/>
    <col min="4356" max="4356" width="5.28515625" style="20" customWidth="1"/>
    <col min="4357" max="4357" width="1.7109375" style="20" customWidth="1"/>
    <col min="4358" max="4358" width="5.42578125" style="20" bestFit="1" customWidth="1"/>
    <col min="4359" max="4359" width="4.42578125" style="20" customWidth="1"/>
    <col min="4360" max="4360" width="5.42578125" style="20" customWidth="1"/>
    <col min="4361" max="4361" width="1.7109375" style="20" customWidth="1"/>
    <col min="4362" max="4363" width="5" style="20" customWidth="1"/>
    <col min="4364" max="4364" width="5.42578125" style="20" customWidth="1"/>
    <col min="4365" max="4604" width="11.42578125" style="20"/>
    <col min="4605" max="4605" width="22.5703125" style="20" customWidth="1"/>
    <col min="4606" max="4606" width="5.140625" style="20" customWidth="1"/>
    <col min="4607" max="4607" width="4.42578125" style="20" customWidth="1"/>
    <col min="4608" max="4608" width="5.5703125" style="20" customWidth="1"/>
    <col min="4609" max="4609" width="1.7109375" style="20" customWidth="1"/>
    <col min="4610" max="4610" width="4.140625" style="20" bestFit="1" customWidth="1"/>
    <col min="4611" max="4611" width="4.42578125" style="20" customWidth="1"/>
    <col min="4612" max="4612" width="5.28515625" style="20" customWidth="1"/>
    <col min="4613" max="4613" width="1.7109375" style="20" customWidth="1"/>
    <col min="4614" max="4614" width="5.42578125" style="20" bestFit="1" customWidth="1"/>
    <col min="4615" max="4615" width="4.42578125" style="20" customWidth="1"/>
    <col min="4616" max="4616" width="5.42578125" style="20" customWidth="1"/>
    <col min="4617" max="4617" width="1.7109375" style="20" customWidth="1"/>
    <col min="4618" max="4619" width="5" style="20" customWidth="1"/>
    <col min="4620" max="4620" width="5.42578125" style="20" customWidth="1"/>
    <col min="4621" max="4860" width="11.42578125" style="20"/>
    <col min="4861" max="4861" width="22.5703125" style="20" customWidth="1"/>
    <col min="4862" max="4862" width="5.140625" style="20" customWidth="1"/>
    <col min="4863" max="4863" width="4.42578125" style="20" customWidth="1"/>
    <col min="4864" max="4864" width="5.5703125" style="20" customWidth="1"/>
    <col min="4865" max="4865" width="1.7109375" style="20" customWidth="1"/>
    <col min="4866" max="4866" width="4.140625" style="20" bestFit="1" customWidth="1"/>
    <col min="4867" max="4867" width="4.42578125" style="20" customWidth="1"/>
    <col min="4868" max="4868" width="5.28515625" style="20" customWidth="1"/>
    <col min="4869" max="4869" width="1.7109375" style="20" customWidth="1"/>
    <col min="4870" max="4870" width="5.42578125" style="20" bestFit="1" customWidth="1"/>
    <col min="4871" max="4871" width="4.42578125" style="20" customWidth="1"/>
    <col min="4872" max="4872" width="5.42578125" style="20" customWidth="1"/>
    <col min="4873" max="4873" width="1.7109375" style="20" customWidth="1"/>
    <col min="4874" max="4875" width="5" style="20" customWidth="1"/>
    <col min="4876" max="4876" width="5.42578125" style="20" customWidth="1"/>
    <col min="4877" max="5116" width="11.42578125" style="20"/>
    <col min="5117" max="5117" width="22.5703125" style="20" customWidth="1"/>
    <col min="5118" max="5118" width="5.140625" style="20" customWidth="1"/>
    <col min="5119" max="5119" width="4.42578125" style="20" customWidth="1"/>
    <col min="5120" max="5120" width="5.5703125" style="20" customWidth="1"/>
    <col min="5121" max="5121" width="1.7109375" style="20" customWidth="1"/>
    <col min="5122" max="5122" width="4.140625" style="20" bestFit="1" customWidth="1"/>
    <col min="5123" max="5123" width="4.42578125" style="20" customWidth="1"/>
    <col min="5124" max="5124" width="5.28515625" style="20" customWidth="1"/>
    <col min="5125" max="5125" width="1.7109375" style="20" customWidth="1"/>
    <col min="5126" max="5126" width="5.42578125" style="20" bestFit="1" customWidth="1"/>
    <col min="5127" max="5127" width="4.42578125" style="20" customWidth="1"/>
    <col min="5128" max="5128" width="5.42578125" style="20" customWidth="1"/>
    <col min="5129" max="5129" width="1.7109375" style="20" customWidth="1"/>
    <col min="5130" max="5131" width="5" style="20" customWidth="1"/>
    <col min="5132" max="5132" width="5.42578125" style="20" customWidth="1"/>
    <col min="5133" max="5372" width="11.42578125" style="20"/>
    <col min="5373" max="5373" width="22.5703125" style="20" customWidth="1"/>
    <col min="5374" max="5374" width="5.140625" style="20" customWidth="1"/>
    <col min="5375" max="5375" width="4.42578125" style="20" customWidth="1"/>
    <col min="5376" max="5376" width="5.5703125" style="20" customWidth="1"/>
    <col min="5377" max="5377" width="1.7109375" style="20" customWidth="1"/>
    <col min="5378" max="5378" width="4.140625" style="20" bestFit="1" customWidth="1"/>
    <col min="5379" max="5379" width="4.42578125" style="20" customWidth="1"/>
    <col min="5380" max="5380" width="5.28515625" style="20" customWidth="1"/>
    <col min="5381" max="5381" width="1.7109375" style="20" customWidth="1"/>
    <col min="5382" max="5382" width="5.42578125" style="20" bestFit="1" customWidth="1"/>
    <col min="5383" max="5383" width="4.42578125" style="20" customWidth="1"/>
    <col min="5384" max="5384" width="5.42578125" style="20" customWidth="1"/>
    <col min="5385" max="5385" width="1.7109375" style="20" customWidth="1"/>
    <col min="5386" max="5387" width="5" style="20" customWidth="1"/>
    <col min="5388" max="5388" width="5.42578125" style="20" customWidth="1"/>
    <col min="5389" max="5628" width="11.42578125" style="20"/>
    <col min="5629" max="5629" width="22.5703125" style="20" customWidth="1"/>
    <col min="5630" max="5630" width="5.140625" style="20" customWidth="1"/>
    <col min="5631" max="5631" width="4.42578125" style="20" customWidth="1"/>
    <col min="5632" max="5632" width="5.5703125" style="20" customWidth="1"/>
    <col min="5633" max="5633" width="1.7109375" style="20" customWidth="1"/>
    <col min="5634" max="5634" width="4.140625" style="20" bestFit="1" customWidth="1"/>
    <col min="5635" max="5635" width="4.42578125" style="20" customWidth="1"/>
    <col min="5636" max="5636" width="5.28515625" style="20" customWidth="1"/>
    <col min="5637" max="5637" width="1.7109375" style="20" customWidth="1"/>
    <col min="5638" max="5638" width="5.42578125" style="20" bestFit="1" customWidth="1"/>
    <col min="5639" max="5639" width="4.42578125" style="20" customWidth="1"/>
    <col min="5640" max="5640" width="5.42578125" style="20" customWidth="1"/>
    <col min="5641" max="5641" width="1.7109375" style="20" customWidth="1"/>
    <col min="5642" max="5643" width="5" style="20" customWidth="1"/>
    <col min="5644" max="5644" width="5.42578125" style="20" customWidth="1"/>
    <col min="5645" max="5884" width="11.42578125" style="20"/>
    <col min="5885" max="5885" width="22.5703125" style="20" customWidth="1"/>
    <col min="5886" max="5886" width="5.140625" style="20" customWidth="1"/>
    <col min="5887" max="5887" width="4.42578125" style="20" customWidth="1"/>
    <col min="5888" max="5888" width="5.5703125" style="20" customWidth="1"/>
    <col min="5889" max="5889" width="1.7109375" style="20" customWidth="1"/>
    <col min="5890" max="5890" width="4.140625" style="20" bestFit="1" customWidth="1"/>
    <col min="5891" max="5891" width="4.42578125" style="20" customWidth="1"/>
    <col min="5892" max="5892" width="5.28515625" style="20" customWidth="1"/>
    <col min="5893" max="5893" width="1.7109375" style="20" customWidth="1"/>
    <col min="5894" max="5894" width="5.42578125" style="20" bestFit="1" customWidth="1"/>
    <col min="5895" max="5895" width="4.42578125" style="20" customWidth="1"/>
    <col min="5896" max="5896" width="5.42578125" style="20" customWidth="1"/>
    <col min="5897" max="5897" width="1.7109375" style="20" customWidth="1"/>
    <col min="5898" max="5899" width="5" style="20" customWidth="1"/>
    <col min="5900" max="5900" width="5.42578125" style="20" customWidth="1"/>
    <col min="5901" max="6140" width="11.42578125" style="20"/>
    <col min="6141" max="6141" width="22.5703125" style="20" customWidth="1"/>
    <col min="6142" max="6142" width="5.140625" style="20" customWidth="1"/>
    <col min="6143" max="6143" width="4.42578125" style="20" customWidth="1"/>
    <col min="6144" max="6144" width="5.5703125" style="20" customWidth="1"/>
    <col min="6145" max="6145" width="1.7109375" style="20" customWidth="1"/>
    <col min="6146" max="6146" width="4.140625" style="20" bestFit="1" customWidth="1"/>
    <col min="6147" max="6147" width="4.42578125" style="20" customWidth="1"/>
    <col min="6148" max="6148" width="5.28515625" style="20" customWidth="1"/>
    <col min="6149" max="6149" width="1.7109375" style="20" customWidth="1"/>
    <col min="6150" max="6150" width="5.42578125" style="20" bestFit="1" customWidth="1"/>
    <col min="6151" max="6151" width="4.42578125" style="20" customWidth="1"/>
    <col min="6152" max="6152" width="5.42578125" style="20" customWidth="1"/>
    <col min="6153" max="6153" width="1.7109375" style="20" customWidth="1"/>
    <col min="6154" max="6155" width="5" style="20" customWidth="1"/>
    <col min="6156" max="6156" width="5.42578125" style="20" customWidth="1"/>
    <col min="6157" max="6396" width="11.42578125" style="20"/>
    <col min="6397" max="6397" width="22.5703125" style="20" customWidth="1"/>
    <col min="6398" max="6398" width="5.140625" style="20" customWidth="1"/>
    <col min="6399" max="6399" width="4.42578125" style="20" customWidth="1"/>
    <col min="6400" max="6400" width="5.5703125" style="20" customWidth="1"/>
    <col min="6401" max="6401" width="1.7109375" style="20" customWidth="1"/>
    <col min="6402" max="6402" width="4.140625" style="20" bestFit="1" customWidth="1"/>
    <col min="6403" max="6403" width="4.42578125" style="20" customWidth="1"/>
    <col min="6404" max="6404" width="5.28515625" style="20" customWidth="1"/>
    <col min="6405" max="6405" width="1.7109375" style="20" customWidth="1"/>
    <col min="6406" max="6406" width="5.42578125" style="20" bestFit="1" customWidth="1"/>
    <col min="6407" max="6407" width="4.42578125" style="20" customWidth="1"/>
    <col min="6408" max="6408" width="5.42578125" style="20" customWidth="1"/>
    <col min="6409" max="6409" width="1.7109375" style="20" customWidth="1"/>
    <col min="6410" max="6411" width="5" style="20" customWidth="1"/>
    <col min="6412" max="6412" width="5.42578125" style="20" customWidth="1"/>
    <col min="6413" max="6652" width="11.42578125" style="20"/>
    <col min="6653" max="6653" width="22.5703125" style="20" customWidth="1"/>
    <col min="6654" max="6654" width="5.140625" style="20" customWidth="1"/>
    <col min="6655" max="6655" width="4.42578125" style="20" customWidth="1"/>
    <col min="6656" max="6656" width="5.5703125" style="20" customWidth="1"/>
    <col min="6657" max="6657" width="1.7109375" style="20" customWidth="1"/>
    <col min="6658" max="6658" width="4.140625" style="20" bestFit="1" customWidth="1"/>
    <col min="6659" max="6659" width="4.42578125" style="20" customWidth="1"/>
    <col min="6660" max="6660" width="5.28515625" style="20" customWidth="1"/>
    <col min="6661" max="6661" width="1.7109375" style="20" customWidth="1"/>
    <col min="6662" max="6662" width="5.42578125" style="20" bestFit="1" customWidth="1"/>
    <col min="6663" max="6663" width="4.42578125" style="20" customWidth="1"/>
    <col min="6664" max="6664" width="5.42578125" style="20" customWidth="1"/>
    <col min="6665" max="6665" width="1.7109375" style="20" customWidth="1"/>
    <col min="6666" max="6667" width="5" style="20" customWidth="1"/>
    <col min="6668" max="6668" width="5.42578125" style="20" customWidth="1"/>
    <col min="6669" max="6908" width="11.42578125" style="20"/>
    <col min="6909" max="6909" width="22.5703125" style="20" customWidth="1"/>
    <col min="6910" max="6910" width="5.140625" style="20" customWidth="1"/>
    <col min="6911" max="6911" width="4.42578125" style="20" customWidth="1"/>
    <col min="6912" max="6912" width="5.5703125" style="20" customWidth="1"/>
    <col min="6913" max="6913" width="1.7109375" style="20" customWidth="1"/>
    <col min="6914" max="6914" width="4.140625" style="20" bestFit="1" customWidth="1"/>
    <col min="6915" max="6915" width="4.42578125" style="20" customWidth="1"/>
    <col min="6916" max="6916" width="5.28515625" style="20" customWidth="1"/>
    <col min="6917" max="6917" width="1.7109375" style="20" customWidth="1"/>
    <col min="6918" max="6918" width="5.42578125" style="20" bestFit="1" customWidth="1"/>
    <col min="6919" max="6919" width="4.42578125" style="20" customWidth="1"/>
    <col min="6920" max="6920" width="5.42578125" style="20" customWidth="1"/>
    <col min="6921" max="6921" width="1.7109375" style="20" customWidth="1"/>
    <col min="6922" max="6923" width="5" style="20" customWidth="1"/>
    <col min="6924" max="6924" width="5.42578125" style="20" customWidth="1"/>
    <col min="6925" max="7164" width="11.42578125" style="20"/>
    <col min="7165" max="7165" width="22.5703125" style="20" customWidth="1"/>
    <col min="7166" max="7166" width="5.140625" style="20" customWidth="1"/>
    <col min="7167" max="7167" width="4.42578125" style="20" customWidth="1"/>
    <col min="7168" max="7168" width="5.5703125" style="20" customWidth="1"/>
    <col min="7169" max="7169" width="1.7109375" style="20" customWidth="1"/>
    <col min="7170" max="7170" width="4.140625" style="20" bestFit="1" customWidth="1"/>
    <col min="7171" max="7171" width="4.42578125" style="20" customWidth="1"/>
    <col min="7172" max="7172" width="5.28515625" style="20" customWidth="1"/>
    <col min="7173" max="7173" width="1.7109375" style="20" customWidth="1"/>
    <col min="7174" max="7174" width="5.42578125" style="20" bestFit="1" customWidth="1"/>
    <col min="7175" max="7175" width="4.42578125" style="20" customWidth="1"/>
    <col min="7176" max="7176" width="5.42578125" style="20" customWidth="1"/>
    <col min="7177" max="7177" width="1.7109375" style="20" customWidth="1"/>
    <col min="7178" max="7179" width="5" style="20" customWidth="1"/>
    <col min="7180" max="7180" width="5.42578125" style="20" customWidth="1"/>
    <col min="7181" max="7420" width="11.42578125" style="20"/>
    <col min="7421" max="7421" width="22.5703125" style="20" customWidth="1"/>
    <col min="7422" max="7422" width="5.140625" style="20" customWidth="1"/>
    <col min="7423" max="7423" width="4.42578125" style="20" customWidth="1"/>
    <col min="7424" max="7424" width="5.5703125" style="20" customWidth="1"/>
    <col min="7425" max="7425" width="1.7109375" style="20" customWidth="1"/>
    <col min="7426" max="7426" width="4.140625" style="20" bestFit="1" customWidth="1"/>
    <col min="7427" max="7427" width="4.42578125" style="20" customWidth="1"/>
    <col min="7428" max="7428" width="5.28515625" style="20" customWidth="1"/>
    <col min="7429" max="7429" width="1.7109375" style="20" customWidth="1"/>
    <col min="7430" max="7430" width="5.42578125" style="20" bestFit="1" customWidth="1"/>
    <col min="7431" max="7431" width="4.42578125" style="20" customWidth="1"/>
    <col min="7432" max="7432" width="5.42578125" style="20" customWidth="1"/>
    <col min="7433" max="7433" width="1.7109375" style="20" customWidth="1"/>
    <col min="7434" max="7435" width="5" style="20" customWidth="1"/>
    <col min="7436" max="7436" width="5.42578125" style="20" customWidth="1"/>
    <col min="7437" max="7676" width="11.42578125" style="20"/>
    <col min="7677" max="7677" width="22.5703125" style="20" customWidth="1"/>
    <col min="7678" max="7678" width="5.140625" style="20" customWidth="1"/>
    <col min="7679" max="7679" width="4.42578125" style="20" customWidth="1"/>
    <col min="7680" max="7680" width="5.5703125" style="20" customWidth="1"/>
    <col min="7681" max="7681" width="1.7109375" style="20" customWidth="1"/>
    <col min="7682" max="7682" width="4.140625" style="20" bestFit="1" customWidth="1"/>
    <col min="7683" max="7683" width="4.42578125" style="20" customWidth="1"/>
    <col min="7684" max="7684" width="5.28515625" style="20" customWidth="1"/>
    <col min="7685" max="7685" width="1.7109375" style="20" customWidth="1"/>
    <col min="7686" max="7686" width="5.42578125" style="20" bestFit="1" customWidth="1"/>
    <col min="7687" max="7687" width="4.42578125" style="20" customWidth="1"/>
    <col min="7688" max="7688" width="5.42578125" style="20" customWidth="1"/>
    <col min="7689" max="7689" width="1.7109375" style="20" customWidth="1"/>
    <col min="7690" max="7691" width="5" style="20" customWidth="1"/>
    <col min="7692" max="7692" width="5.42578125" style="20" customWidth="1"/>
    <col min="7693" max="7932" width="11.42578125" style="20"/>
    <col min="7933" max="7933" width="22.5703125" style="20" customWidth="1"/>
    <col min="7934" max="7934" width="5.140625" style="20" customWidth="1"/>
    <col min="7935" max="7935" width="4.42578125" style="20" customWidth="1"/>
    <col min="7936" max="7936" width="5.5703125" style="20" customWidth="1"/>
    <col min="7937" max="7937" width="1.7109375" style="20" customWidth="1"/>
    <col min="7938" max="7938" width="4.140625" style="20" bestFit="1" customWidth="1"/>
    <col min="7939" max="7939" width="4.42578125" style="20" customWidth="1"/>
    <col min="7940" max="7940" width="5.28515625" style="20" customWidth="1"/>
    <col min="7941" max="7941" width="1.7109375" style="20" customWidth="1"/>
    <col min="7942" max="7942" width="5.42578125" style="20" bestFit="1" customWidth="1"/>
    <col min="7943" max="7943" width="4.42578125" style="20" customWidth="1"/>
    <col min="7944" max="7944" width="5.42578125" style="20" customWidth="1"/>
    <col min="7945" max="7945" width="1.7109375" style="20" customWidth="1"/>
    <col min="7946" max="7947" width="5" style="20" customWidth="1"/>
    <col min="7948" max="7948" width="5.42578125" style="20" customWidth="1"/>
    <col min="7949" max="8188" width="11.42578125" style="20"/>
    <col min="8189" max="8189" width="22.5703125" style="20" customWidth="1"/>
    <col min="8190" max="8190" width="5.140625" style="20" customWidth="1"/>
    <col min="8191" max="8191" width="4.42578125" style="20" customWidth="1"/>
    <col min="8192" max="8192" width="5.5703125" style="20" customWidth="1"/>
    <col min="8193" max="8193" width="1.7109375" style="20" customWidth="1"/>
    <col min="8194" max="8194" width="4.140625" style="20" bestFit="1" customWidth="1"/>
    <col min="8195" max="8195" width="4.42578125" style="20" customWidth="1"/>
    <col min="8196" max="8196" width="5.28515625" style="20" customWidth="1"/>
    <col min="8197" max="8197" width="1.7109375" style="20" customWidth="1"/>
    <col min="8198" max="8198" width="5.42578125" style="20" bestFit="1" customWidth="1"/>
    <col min="8199" max="8199" width="4.42578125" style="20" customWidth="1"/>
    <col min="8200" max="8200" width="5.42578125" style="20" customWidth="1"/>
    <col min="8201" max="8201" width="1.7109375" style="20" customWidth="1"/>
    <col min="8202" max="8203" width="5" style="20" customWidth="1"/>
    <col min="8204" max="8204" width="5.42578125" style="20" customWidth="1"/>
    <col min="8205" max="8444" width="11.42578125" style="20"/>
    <col min="8445" max="8445" width="22.5703125" style="20" customWidth="1"/>
    <col min="8446" max="8446" width="5.140625" style="20" customWidth="1"/>
    <col min="8447" max="8447" width="4.42578125" style="20" customWidth="1"/>
    <col min="8448" max="8448" width="5.5703125" style="20" customWidth="1"/>
    <col min="8449" max="8449" width="1.7109375" style="20" customWidth="1"/>
    <col min="8450" max="8450" width="4.140625" style="20" bestFit="1" customWidth="1"/>
    <col min="8451" max="8451" width="4.42578125" style="20" customWidth="1"/>
    <col min="8452" max="8452" width="5.28515625" style="20" customWidth="1"/>
    <col min="8453" max="8453" width="1.7109375" style="20" customWidth="1"/>
    <col min="8454" max="8454" width="5.42578125" style="20" bestFit="1" customWidth="1"/>
    <col min="8455" max="8455" width="4.42578125" style="20" customWidth="1"/>
    <col min="8456" max="8456" width="5.42578125" style="20" customWidth="1"/>
    <col min="8457" max="8457" width="1.7109375" style="20" customWidth="1"/>
    <col min="8458" max="8459" width="5" style="20" customWidth="1"/>
    <col min="8460" max="8460" width="5.42578125" style="20" customWidth="1"/>
    <col min="8461" max="8700" width="11.42578125" style="20"/>
    <col min="8701" max="8701" width="22.5703125" style="20" customWidth="1"/>
    <col min="8702" max="8702" width="5.140625" style="20" customWidth="1"/>
    <col min="8703" max="8703" width="4.42578125" style="20" customWidth="1"/>
    <col min="8704" max="8704" width="5.5703125" style="20" customWidth="1"/>
    <col min="8705" max="8705" width="1.7109375" style="20" customWidth="1"/>
    <col min="8706" max="8706" width="4.140625" style="20" bestFit="1" customWidth="1"/>
    <col min="8707" max="8707" width="4.42578125" style="20" customWidth="1"/>
    <col min="8708" max="8708" width="5.28515625" style="20" customWidth="1"/>
    <col min="8709" max="8709" width="1.7109375" style="20" customWidth="1"/>
    <col min="8710" max="8710" width="5.42578125" style="20" bestFit="1" customWidth="1"/>
    <col min="8711" max="8711" width="4.42578125" style="20" customWidth="1"/>
    <col min="8712" max="8712" width="5.42578125" style="20" customWidth="1"/>
    <col min="8713" max="8713" width="1.7109375" style="20" customWidth="1"/>
    <col min="8714" max="8715" width="5" style="20" customWidth="1"/>
    <col min="8716" max="8716" width="5.42578125" style="20" customWidth="1"/>
    <col min="8717" max="8956" width="11.42578125" style="20"/>
    <col min="8957" max="8957" width="22.5703125" style="20" customWidth="1"/>
    <col min="8958" max="8958" width="5.140625" style="20" customWidth="1"/>
    <col min="8959" max="8959" width="4.42578125" style="20" customWidth="1"/>
    <col min="8960" max="8960" width="5.5703125" style="20" customWidth="1"/>
    <col min="8961" max="8961" width="1.7109375" style="20" customWidth="1"/>
    <col min="8962" max="8962" width="4.140625" style="20" bestFit="1" customWidth="1"/>
    <col min="8963" max="8963" width="4.42578125" style="20" customWidth="1"/>
    <col min="8964" max="8964" width="5.28515625" style="20" customWidth="1"/>
    <col min="8965" max="8965" width="1.7109375" style="20" customWidth="1"/>
    <col min="8966" max="8966" width="5.42578125" style="20" bestFit="1" customWidth="1"/>
    <col min="8967" max="8967" width="4.42578125" style="20" customWidth="1"/>
    <col min="8968" max="8968" width="5.42578125" style="20" customWidth="1"/>
    <col min="8969" max="8969" width="1.7109375" style="20" customWidth="1"/>
    <col min="8970" max="8971" width="5" style="20" customWidth="1"/>
    <col min="8972" max="8972" width="5.42578125" style="20" customWidth="1"/>
    <col min="8973" max="9212" width="11.42578125" style="20"/>
    <col min="9213" max="9213" width="22.5703125" style="20" customWidth="1"/>
    <col min="9214" max="9214" width="5.140625" style="20" customWidth="1"/>
    <col min="9215" max="9215" width="4.42578125" style="20" customWidth="1"/>
    <col min="9216" max="9216" width="5.5703125" style="20" customWidth="1"/>
    <col min="9217" max="9217" width="1.7109375" style="20" customWidth="1"/>
    <col min="9218" max="9218" width="4.140625" style="20" bestFit="1" customWidth="1"/>
    <col min="9219" max="9219" width="4.42578125" style="20" customWidth="1"/>
    <col min="9220" max="9220" width="5.28515625" style="20" customWidth="1"/>
    <col min="9221" max="9221" width="1.7109375" style="20" customWidth="1"/>
    <col min="9222" max="9222" width="5.42578125" style="20" bestFit="1" customWidth="1"/>
    <col min="9223" max="9223" width="4.42578125" style="20" customWidth="1"/>
    <col min="9224" max="9224" width="5.42578125" style="20" customWidth="1"/>
    <col min="9225" max="9225" width="1.7109375" style="20" customWidth="1"/>
    <col min="9226" max="9227" width="5" style="20" customWidth="1"/>
    <col min="9228" max="9228" width="5.42578125" style="20" customWidth="1"/>
    <col min="9229" max="9468" width="11.42578125" style="20"/>
    <col min="9469" max="9469" width="22.5703125" style="20" customWidth="1"/>
    <col min="9470" max="9470" width="5.140625" style="20" customWidth="1"/>
    <col min="9471" max="9471" width="4.42578125" style="20" customWidth="1"/>
    <col min="9472" max="9472" width="5.5703125" style="20" customWidth="1"/>
    <col min="9473" max="9473" width="1.7109375" style="20" customWidth="1"/>
    <col min="9474" max="9474" width="4.140625" style="20" bestFit="1" customWidth="1"/>
    <col min="9475" max="9475" width="4.42578125" style="20" customWidth="1"/>
    <col min="9476" max="9476" width="5.28515625" style="20" customWidth="1"/>
    <col min="9477" max="9477" width="1.7109375" style="20" customWidth="1"/>
    <col min="9478" max="9478" width="5.42578125" style="20" bestFit="1" customWidth="1"/>
    <col min="9479" max="9479" width="4.42578125" style="20" customWidth="1"/>
    <col min="9480" max="9480" width="5.42578125" style="20" customWidth="1"/>
    <col min="9481" max="9481" width="1.7109375" style="20" customWidth="1"/>
    <col min="9482" max="9483" width="5" style="20" customWidth="1"/>
    <col min="9484" max="9484" width="5.42578125" style="20" customWidth="1"/>
    <col min="9485" max="9724" width="11.42578125" style="20"/>
    <col min="9725" max="9725" width="22.5703125" style="20" customWidth="1"/>
    <col min="9726" max="9726" width="5.140625" style="20" customWidth="1"/>
    <col min="9727" max="9727" width="4.42578125" style="20" customWidth="1"/>
    <col min="9728" max="9728" width="5.5703125" style="20" customWidth="1"/>
    <col min="9729" max="9729" width="1.7109375" style="20" customWidth="1"/>
    <col min="9730" max="9730" width="4.140625" style="20" bestFit="1" customWidth="1"/>
    <col min="9731" max="9731" width="4.42578125" style="20" customWidth="1"/>
    <col min="9732" max="9732" width="5.28515625" style="20" customWidth="1"/>
    <col min="9733" max="9733" width="1.7109375" style="20" customWidth="1"/>
    <col min="9734" max="9734" width="5.42578125" style="20" bestFit="1" customWidth="1"/>
    <col min="9735" max="9735" width="4.42578125" style="20" customWidth="1"/>
    <col min="9736" max="9736" width="5.42578125" style="20" customWidth="1"/>
    <col min="9737" max="9737" width="1.7109375" style="20" customWidth="1"/>
    <col min="9738" max="9739" width="5" style="20" customWidth="1"/>
    <col min="9740" max="9740" width="5.42578125" style="20" customWidth="1"/>
    <col min="9741" max="9980" width="11.42578125" style="20"/>
    <col min="9981" max="9981" width="22.5703125" style="20" customWidth="1"/>
    <col min="9982" max="9982" width="5.140625" style="20" customWidth="1"/>
    <col min="9983" max="9983" width="4.42578125" style="20" customWidth="1"/>
    <col min="9984" max="9984" width="5.5703125" style="20" customWidth="1"/>
    <col min="9985" max="9985" width="1.7109375" style="20" customWidth="1"/>
    <col min="9986" max="9986" width="4.140625" style="20" bestFit="1" customWidth="1"/>
    <col min="9987" max="9987" width="4.42578125" style="20" customWidth="1"/>
    <col min="9988" max="9988" width="5.28515625" style="20" customWidth="1"/>
    <col min="9989" max="9989" width="1.7109375" style="20" customWidth="1"/>
    <col min="9990" max="9990" width="5.42578125" style="20" bestFit="1" customWidth="1"/>
    <col min="9991" max="9991" width="4.42578125" style="20" customWidth="1"/>
    <col min="9992" max="9992" width="5.42578125" style="20" customWidth="1"/>
    <col min="9993" max="9993" width="1.7109375" style="20" customWidth="1"/>
    <col min="9994" max="9995" width="5" style="20" customWidth="1"/>
    <col min="9996" max="9996" width="5.42578125" style="20" customWidth="1"/>
    <col min="9997" max="10236" width="11.42578125" style="20"/>
    <col min="10237" max="10237" width="22.5703125" style="20" customWidth="1"/>
    <col min="10238" max="10238" width="5.140625" style="20" customWidth="1"/>
    <col min="10239" max="10239" width="4.42578125" style="20" customWidth="1"/>
    <col min="10240" max="10240" width="5.5703125" style="20" customWidth="1"/>
    <col min="10241" max="10241" width="1.7109375" style="20" customWidth="1"/>
    <col min="10242" max="10242" width="4.140625" style="20" bestFit="1" customWidth="1"/>
    <col min="10243" max="10243" width="4.42578125" style="20" customWidth="1"/>
    <col min="10244" max="10244" width="5.28515625" style="20" customWidth="1"/>
    <col min="10245" max="10245" width="1.7109375" style="20" customWidth="1"/>
    <col min="10246" max="10246" width="5.42578125" style="20" bestFit="1" customWidth="1"/>
    <col min="10247" max="10247" width="4.42578125" style="20" customWidth="1"/>
    <col min="10248" max="10248" width="5.42578125" style="20" customWidth="1"/>
    <col min="10249" max="10249" width="1.7109375" style="20" customWidth="1"/>
    <col min="10250" max="10251" width="5" style="20" customWidth="1"/>
    <col min="10252" max="10252" width="5.42578125" style="20" customWidth="1"/>
    <col min="10253" max="10492" width="11.42578125" style="20"/>
    <col min="10493" max="10493" width="22.5703125" style="20" customWidth="1"/>
    <col min="10494" max="10494" width="5.140625" style="20" customWidth="1"/>
    <col min="10495" max="10495" width="4.42578125" style="20" customWidth="1"/>
    <col min="10496" max="10496" width="5.5703125" style="20" customWidth="1"/>
    <col min="10497" max="10497" width="1.7109375" style="20" customWidth="1"/>
    <col min="10498" max="10498" width="4.140625" style="20" bestFit="1" customWidth="1"/>
    <col min="10499" max="10499" width="4.42578125" style="20" customWidth="1"/>
    <col min="10500" max="10500" width="5.28515625" style="20" customWidth="1"/>
    <col min="10501" max="10501" width="1.7109375" style="20" customWidth="1"/>
    <col min="10502" max="10502" width="5.42578125" style="20" bestFit="1" customWidth="1"/>
    <col min="10503" max="10503" width="4.42578125" style="20" customWidth="1"/>
    <col min="10504" max="10504" width="5.42578125" style="20" customWidth="1"/>
    <col min="10505" max="10505" width="1.7109375" style="20" customWidth="1"/>
    <col min="10506" max="10507" width="5" style="20" customWidth="1"/>
    <col min="10508" max="10508" width="5.42578125" style="20" customWidth="1"/>
    <col min="10509" max="10748" width="11.42578125" style="20"/>
    <col min="10749" max="10749" width="22.5703125" style="20" customWidth="1"/>
    <col min="10750" max="10750" width="5.140625" style="20" customWidth="1"/>
    <col min="10751" max="10751" width="4.42578125" style="20" customWidth="1"/>
    <col min="10752" max="10752" width="5.5703125" style="20" customWidth="1"/>
    <col min="10753" max="10753" width="1.7109375" style="20" customWidth="1"/>
    <col min="10754" max="10754" width="4.140625" style="20" bestFit="1" customWidth="1"/>
    <col min="10755" max="10755" width="4.42578125" style="20" customWidth="1"/>
    <col min="10756" max="10756" width="5.28515625" style="20" customWidth="1"/>
    <col min="10757" max="10757" width="1.7109375" style="20" customWidth="1"/>
    <col min="10758" max="10758" width="5.42578125" style="20" bestFit="1" customWidth="1"/>
    <col min="10759" max="10759" width="4.42578125" style="20" customWidth="1"/>
    <col min="10760" max="10760" width="5.42578125" style="20" customWidth="1"/>
    <col min="10761" max="10761" width="1.7109375" style="20" customWidth="1"/>
    <col min="10762" max="10763" width="5" style="20" customWidth="1"/>
    <col min="10764" max="10764" width="5.42578125" style="20" customWidth="1"/>
    <col min="10765" max="11004" width="11.42578125" style="20"/>
    <col min="11005" max="11005" width="22.5703125" style="20" customWidth="1"/>
    <col min="11006" max="11006" width="5.140625" style="20" customWidth="1"/>
    <col min="11007" max="11007" width="4.42578125" style="20" customWidth="1"/>
    <col min="11008" max="11008" width="5.5703125" style="20" customWidth="1"/>
    <col min="11009" max="11009" width="1.7109375" style="20" customWidth="1"/>
    <col min="11010" max="11010" width="4.140625" style="20" bestFit="1" customWidth="1"/>
    <col min="11011" max="11011" width="4.42578125" style="20" customWidth="1"/>
    <col min="11012" max="11012" width="5.28515625" style="20" customWidth="1"/>
    <col min="11013" max="11013" width="1.7109375" style="20" customWidth="1"/>
    <col min="11014" max="11014" width="5.42578125" style="20" bestFit="1" customWidth="1"/>
    <col min="11015" max="11015" width="4.42578125" style="20" customWidth="1"/>
    <col min="11016" max="11016" width="5.42578125" style="20" customWidth="1"/>
    <col min="11017" max="11017" width="1.7109375" style="20" customWidth="1"/>
    <col min="11018" max="11019" width="5" style="20" customWidth="1"/>
    <col min="11020" max="11020" width="5.42578125" style="20" customWidth="1"/>
    <col min="11021" max="11260" width="11.42578125" style="20"/>
    <col min="11261" max="11261" width="22.5703125" style="20" customWidth="1"/>
    <col min="11262" max="11262" width="5.140625" style="20" customWidth="1"/>
    <col min="11263" max="11263" width="4.42578125" style="20" customWidth="1"/>
    <col min="11264" max="11264" width="5.5703125" style="20" customWidth="1"/>
    <col min="11265" max="11265" width="1.7109375" style="20" customWidth="1"/>
    <col min="11266" max="11266" width="4.140625" style="20" bestFit="1" customWidth="1"/>
    <col min="11267" max="11267" width="4.42578125" style="20" customWidth="1"/>
    <col min="11268" max="11268" width="5.28515625" style="20" customWidth="1"/>
    <col min="11269" max="11269" width="1.7109375" style="20" customWidth="1"/>
    <col min="11270" max="11270" width="5.42578125" style="20" bestFit="1" customWidth="1"/>
    <col min="11271" max="11271" width="4.42578125" style="20" customWidth="1"/>
    <col min="11272" max="11272" width="5.42578125" style="20" customWidth="1"/>
    <col min="11273" max="11273" width="1.7109375" style="20" customWidth="1"/>
    <col min="11274" max="11275" width="5" style="20" customWidth="1"/>
    <col min="11276" max="11276" width="5.42578125" style="20" customWidth="1"/>
    <col min="11277" max="11516" width="11.42578125" style="20"/>
    <col min="11517" max="11517" width="22.5703125" style="20" customWidth="1"/>
    <col min="11518" max="11518" width="5.140625" style="20" customWidth="1"/>
    <col min="11519" max="11519" width="4.42578125" style="20" customWidth="1"/>
    <col min="11520" max="11520" width="5.5703125" style="20" customWidth="1"/>
    <col min="11521" max="11521" width="1.7109375" style="20" customWidth="1"/>
    <col min="11522" max="11522" width="4.140625" style="20" bestFit="1" customWidth="1"/>
    <col min="11523" max="11523" width="4.42578125" style="20" customWidth="1"/>
    <col min="11524" max="11524" width="5.28515625" style="20" customWidth="1"/>
    <col min="11525" max="11525" width="1.7109375" style="20" customWidth="1"/>
    <col min="11526" max="11526" width="5.42578125" style="20" bestFit="1" customWidth="1"/>
    <col min="11527" max="11527" width="4.42578125" style="20" customWidth="1"/>
    <col min="11528" max="11528" width="5.42578125" style="20" customWidth="1"/>
    <col min="11529" max="11529" width="1.7109375" style="20" customWidth="1"/>
    <col min="11530" max="11531" width="5" style="20" customWidth="1"/>
    <col min="11532" max="11532" width="5.42578125" style="20" customWidth="1"/>
    <col min="11533" max="11772" width="11.42578125" style="20"/>
    <col min="11773" max="11773" width="22.5703125" style="20" customWidth="1"/>
    <col min="11774" max="11774" width="5.140625" style="20" customWidth="1"/>
    <col min="11775" max="11775" width="4.42578125" style="20" customWidth="1"/>
    <col min="11776" max="11776" width="5.5703125" style="20" customWidth="1"/>
    <col min="11777" max="11777" width="1.7109375" style="20" customWidth="1"/>
    <col min="11778" max="11778" width="4.140625" style="20" bestFit="1" customWidth="1"/>
    <col min="11779" max="11779" width="4.42578125" style="20" customWidth="1"/>
    <col min="11780" max="11780" width="5.28515625" style="20" customWidth="1"/>
    <col min="11781" max="11781" width="1.7109375" style="20" customWidth="1"/>
    <col min="11782" max="11782" width="5.42578125" style="20" bestFit="1" customWidth="1"/>
    <col min="11783" max="11783" width="4.42578125" style="20" customWidth="1"/>
    <col min="11784" max="11784" width="5.42578125" style="20" customWidth="1"/>
    <col min="11785" max="11785" width="1.7109375" style="20" customWidth="1"/>
    <col min="11786" max="11787" width="5" style="20" customWidth="1"/>
    <col min="11788" max="11788" width="5.42578125" style="20" customWidth="1"/>
    <col min="11789" max="12028" width="11.42578125" style="20"/>
    <col min="12029" max="12029" width="22.5703125" style="20" customWidth="1"/>
    <col min="12030" max="12030" width="5.140625" style="20" customWidth="1"/>
    <col min="12031" max="12031" width="4.42578125" style="20" customWidth="1"/>
    <col min="12032" max="12032" width="5.5703125" style="20" customWidth="1"/>
    <col min="12033" max="12033" width="1.7109375" style="20" customWidth="1"/>
    <col min="12034" max="12034" width="4.140625" style="20" bestFit="1" customWidth="1"/>
    <col min="12035" max="12035" width="4.42578125" style="20" customWidth="1"/>
    <col min="12036" max="12036" width="5.28515625" style="20" customWidth="1"/>
    <col min="12037" max="12037" width="1.7109375" style="20" customWidth="1"/>
    <col min="12038" max="12038" width="5.42578125" style="20" bestFit="1" customWidth="1"/>
    <col min="12039" max="12039" width="4.42578125" style="20" customWidth="1"/>
    <col min="12040" max="12040" width="5.42578125" style="20" customWidth="1"/>
    <col min="12041" max="12041" width="1.7109375" style="20" customWidth="1"/>
    <col min="12042" max="12043" width="5" style="20" customWidth="1"/>
    <col min="12044" max="12044" width="5.42578125" style="20" customWidth="1"/>
    <col min="12045" max="12284" width="11.42578125" style="20"/>
    <col min="12285" max="12285" width="22.5703125" style="20" customWidth="1"/>
    <col min="12286" max="12286" width="5.140625" style="20" customWidth="1"/>
    <col min="12287" max="12287" width="4.42578125" style="20" customWidth="1"/>
    <col min="12288" max="12288" width="5.5703125" style="20" customWidth="1"/>
    <col min="12289" max="12289" width="1.7109375" style="20" customWidth="1"/>
    <col min="12290" max="12290" width="4.140625" style="20" bestFit="1" customWidth="1"/>
    <col min="12291" max="12291" width="4.42578125" style="20" customWidth="1"/>
    <col min="12292" max="12292" width="5.28515625" style="20" customWidth="1"/>
    <col min="12293" max="12293" width="1.7109375" style="20" customWidth="1"/>
    <col min="12294" max="12294" width="5.42578125" style="20" bestFit="1" customWidth="1"/>
    <col min="12295" max="12295" width="4.42578125" style="20" customWidth="1"/>
    <col min="12296" max="12296" width="5.42578125" style="20" customWidth="1"/>
    <col min="12297" max="12297" width="1.7109375" style="20" customWidth="1"/>
    <col min="12298" max="12299" width="5" style="20" customWidth="1"/>
    <col min="12300" max="12300" width="5.42578125" style="20" customWidth="1"/>
    <col min="12301" max="12540" width="11.42578125" style="20"/>
    <col min="12541" max="12541" width="22.5703125" style="20" customWidth="1"/>
    <col min="12542" max="12542" width="5.140625" style="20" customWidth="1"/>
    <col min="12543" max="12543" width="4.42578125" style="20" customWidth="1"/>
    <col min="12544" max="12544" width="5.5703125" style="20" customWidth="1"/>
    <col min="12545" max="12545" width="1.7109375" style="20" customWidth="1"/>
    <col min="12546" max="12546" width="4.140625" style="20" bestFit="1" customWidth="1"/>
    <col min="12547" max="12547" width="4.42578125" style="20" customWidth="1"/>
    <col min="12548" max="12548" width="5.28515625" style="20" customWidth="1"/>
    <col min="12549" max="12549" width="1.7109375" style="20" customWidth="1"/>
    <col min="12550" max="12550" width="5.42578125" style="20" bestFit="1" customWidth="1"/>
    <col min="12551" max="12551" width="4.42578125" style="20" customWidth="1"/>
    <col min="12552" max="12552" width="5.42578125" style="20" customWidth="1"/>
    <col min="12553" max="12553" width="1.7109375" style="20" customWidth="1"/>
    <col min="12554" max="12555" width="5" style="20" customWidth="1"/>
    <col min="12556" max="12556" width="5.42578125" style="20" customWidth="1"/>
    <col min="12557" max="12796" width="11.42578125" style="20"/>
    <col min="12797" max="12797" width="22.5703125" style="20" customWidth="1"/>
    <col min="12798" max="12798" width="5.140625" style="20" customWidth="1"/>
    <col min="12799" max="12799" width="4.42578125" style="20" customWidth="1"/>
    <col min="12800" max="12800" width="5.5703125" style="20" customWidth="1"/>
    <col min="12801" max="12801" width="1.7109375" style="20" customWidth="1"/>
    <col min="12802" max="12802" width="4.140625" style="20" bestFit="1" customWidth="1"/>
    <col min="12803" max="12803" width="4.42578125" style="20" customWidth="1"/>
    <col min="12804" max="12804" width="5.28515625" style="20" customWidth="1"/>
    <col min="12805" max="12805" width="1.7109375" style="20" customWidth="1"/>
    <col min="12806" max="12806" width="5.42578125" style="20" bestFit="1" customWidth="1"/>
    <col min="12807" max="12807" width="4.42578125" style="20" customWidth="1"/>
    <col min="12808" max="12808" width="5.42578125" style="20" customWidth="1"/>
    <col min="12809" max="12809" width="1.7109375" style="20" customWidth="1"/>
    <col min="12810" max="12811" width="5" style="20" customWidth="1"/>
    <col min="12812" max="12812" width="5.42578125" style="20" customWidth="1"/>
    <col min="12813" max="13052" width="11.42578125" style="20"/>
    <col min="13053" max="13053" width="22.5703125" style="20" customWidth="1"/>
    <col min="13054" max="13054" width="5.140625" style="20" customWidth="1"/>
    <col min="13055" max="13055" width="4.42578125" style="20" customWidth="1"/>
    <col min="13056" max="13056" width="5.5703125" style="20" customWidth="1"/>
    <col min="13057" max="13057" width="1.7109375" style="20" customWidth="1"/>
    <col min="13058" max="13058" width="4.140625" style="20" bestFit="1" customWidth="1"/>
    <col min="13059" max="13059" width="4.42578125" style="20" customWidth="1"/>
    <col min="13060" max="13060" width="5.28515625" style="20" customWidth="1"/>
    <col min="13061" max="13061" width="1.7109375" style="20" customWidth="1"/>
    <col min="13062" max="13062" width="5.42578125" style="20" bestFit="1" customWidth="1"/>
    <col min="13063" max="13063" width="4.42578125" style="20" customWidth="1"/>
    <col min="13064" max="13064" width="5.42578125" style="20" customWidth="1"/>
    <col min="13065" max="13065" width="1.7109375" style="20" customWidth="1"/>
    <col min="13066" max="13067" width="5" style="20" customWidth="1"/>
    <col min="13068" max="13068" width="5.42578125" style="20" customWidth="1"/>
    <col min="13069" max="13308" width="11.42578125" style="20"/>
    <col min="13309" max="13309" width="22.5703125" style="20" customWidth="1"/>
    <col min="13310" max="13310" width="5.140625" style="20" customWidth="1"/>
    <col min="13311" max="13311" width="4.42578125" style="20" customWidth="1"/>
    <col min="13312" max="13312" width="5.5703125" style="20" customWidth="1"/>
    <col min="13313" max="13313" width="1.7109375" style="20" customWidth="1"/>
    <col min="13314" max="13314" width="4.140625" style="20" bestFit="1" customWidth="1"/>
    <col min="13315" max="13315" width="4.42578125" style="20" customWidth="1"/>
    <col min="13316" max="13316" width="5.28515625" style="20" customWidth="1"/>
    <col min="13317" max="13317" width="1.7109375" style="20" customWidth="1"/>
    <col min="13318" max="13318" width="5.42578125" style="20" bestFit="1" customWidth="1"/>
    <col min="13319" max="13319" width="4.42578125" style="20" customWidth="1"/>
    <col min="13320" max="13320" width="5.42578125" style="20" customWidth="1"/>
    <col min="13321" max="13321" width="1.7109375" style="20" customWidth="1"/>
    <col min="13322" max="13323" width="5" style="20" customWidth="1"/>
    <col min="13324" max="13324" width="5.42578125" style="20" customWidth="1"/>
    <col min="13325" max="13564" width="11.42578125" style="20"/>
    <col min="13565" max="13565" width="22.5703125" style="20" customWidth="1"/>
    <col min="13566" max="13566" width="5.140625" style="20" customWidth="1"/>
    <col min="13567" max="13567" width="4.42578125" style="20" customWidth="1"/>
    <col min="13568" max="13568" width="5.5703125" style="20" customWidth="1"/>
    <col min="13569" max="13569" width="1.7109375" style="20" customWidth="1"/>
    <col min="13570" max="13570" width="4.140625" style="20" bestFit="1" customWidth="1"/>
    <col min="13571" max="13571" width="4.42578125" style="20" customWidth="1"/>
    <col min="13572" max="13572" width="5.28515625" style="20" customWidth="1"/>
    <col min="13573" max="13573" width="1.7109375" style="20" customWidth="1"/>
    <col min="13574" max="13574" width="5.42578125" style="20" bestFit="1" customWidth="1"/>
    <col min="13575" max="13575" width="4.42578125" style="20" customWidth="1"/>
    <col min="13576" max="13576" width="5.42578125" style="20" customWidth="1"/>
    <col min="13577" max="13577" width="1.7109375" style="20" customWidth="1"/>
    <col min="13578" max="13579" width="5" style="20" customWidth="1"/>
    <col min="13580" max="13580" width="5.42578125" style="20" customWidth="1"/>
    <col min="13581" max="13820" width="11.42578125" style="20"/>
    <col min="13821" max="13821" width="22.5703125" style="20" customWidth="1"/>
    <col min="13822" max="13822" width="5.140625" style="20" customWidth="1"/>
    <col min="13823" max="13823" width="4.42578125" style="20" customWidth="1"/>
    <col min="13824" max="13824" width="5.5703125" style="20" customWidth="1"/>
    <col min="13825" max="13825" width="1.7109375" style="20" customWidth="1"/>
    <col min="13826" max="13826" width="4.140625" style="20" bestFit="1" customWidth="1"/>
    <col min="13827" max="13827" width="4.42578125" style="20" customWidth="1"/>
    <col min="13828" max="13828" width="5.28515625" style="20" customWidth="1"/>
    <col min="13829" max="13829" width="1.7109375" style="20" customWidth="1"/>
    <col min="13830" max="13830" width="5.42578125" style="20" bestFit="1" customWidth="1"/>
    <col min="13831" max="13831" width="4.42578125" style="20" customWidth="1"/>
    <col min="13832" max="13832" width="5.42578125" style="20" customWidth="1"/>
    <col min="13833" max="13833" width="1.7109375" style="20" customWidth="1"/>
    <col min="13834" max="13835" width="5" style="20" customWidth="1"/>
    <col min="13836" max="13836" width="5.42578125" style="20" customWidth="1"/>
    <col min="13837" max="14076" width="11.42578125" style="20"/>
    <col min="14077" max="14077" width="22.5703125" style="20" customWidth="1"/>
    <col min="14078" max="14078" width="5.140625" style="20" customWidth="1"/>
    <col min="14079" max="14079" width="4.42578125" style="20" customWidth="1"/>
    <col min="14080" max="14080" width="5.5703125" style="20" customWidth="1"/>
    <col min="14081" max="14081" width="1.7109375" style="20" customWidth="1"/>
    <col min="14082" max="14082" width="4.140625" style="20" bestFit="1" customWidth="1"/>
    <col min="14083" max="14083" width="4.42578125" style="20" customWidth="1"/>
    <col min="14084" max="14084" width="5.28515625" style="20" customWidth="1"/>
    <col min="14085" max="14085" width="1.7109375" style="20" customWidth="1"/>
    <col min="14086" max="14086" width="5.42578125" style="20" bestFit="1" customWidth="1"/>
    <col min="14087" max="14087" width="4.42578125" style="20" customWidth="1"/>
    <col min="14088" max="14088" width="5.42578125" style="20" customWidth="1"/>
    <col min="14089" max="14089" width="1.7109375" style="20" customWidth="1"/>
    <col min="14090" max="14091" width="5" style="20" customWidth="1"/>
    <col min="14092" max="14092" width="5.42578125" style="20" customWidth="1"/>
    <col min="14093" max="14332" width="11.42578125" style="20"/>
    <col min="14333" max="14333" width="22.5703125" style="20" customWidth="1"/>
    <col min="14334" max="14334" width="5.140625" style="20" customWidth="1"/>
    <col min="14335" max="14335" width="4.42578125" style="20" customWidth="1"/>
    <col min="14336" max="14336" width="5.5703125" style="20" customWidth="1"/>
    <col min="14337" max="14337" width="1.7109375" style="20" customWidth="1"/>
    <col min="14338" max="14338" width="4.140625" style="20" bestFit="1" customWidth="1"/>
    <col min="14339" max="14339" width="4.42578125" style="20" customWidth="1"/>
    <col min="14340" max="14340" width="5.28515625" style="20" customWidth="1"/>
    <col min="14341" max="14341" width="1.7109375" style="20" customWidth="1"/>
    <col min="14342" max="14342" width="5.42578125" style="20" bestFit="1" customWidth="1"/>
    <col min="14343" max="14343" width="4.42578125" style="20" customWidth="1"/>
    <col min="14344" max="14344" width="5.42578125" style="20" customWidth="1"/>
    <col min="14345" max="14345" width="1.7109375" style="20" customWidth="1"/>
    <col min="14346" max="14347" width="5" style="20" customWidth="1"/>
    <col min="14348" max="14348" width="5.42578125" style="20" customWidth="1"/>
    <col min="14349" max="14588" width="11.42578125" style="20"/>
    <col min="14589" max="14589" width="22.5703125" style="20" customWidth="1"/>
    <col min="14590" max="14590" width="5.140625" style="20" customWidth="1"/>
    <col min="14591" max="14591" width="4.42578125" style="20" customWidth="1"/>
    <col min="14592" max="14592" width="5.5703125" style="20" customWidth="1"/>
    <col min="14593" max="14593" width="1.7109375" style="20" customWidth="1"/>
    <col min="14594" max="14594" width="4.140625" style="20" bestFit="1" customWidth="1"/>
    <col min="14595" max="14595" width="4.42578125" style="20" customWidth="1"/>
    <col min="14596" max="14596" width="5.28515625" style="20" customWidth="1"/>
    <col min="14597" max="14597" width="1.7109375" style="20" customWidth="1"/>
    <col min="14598" max="14598" width="5.42578125" style="20" bestFit="1" customWidth="1"/>
    <col min="14599" max="14599" width="4.42578125" style="20" customWidth="1"/>
    <col min="14600" max="14600" width="5.42578125" style="20" customWidth="1"/>
    <col min="14601" max="14601" width="1.7109375" style="20" customWidth="1"/>
    <col min="14602" max="14603" width="5" style="20" customWidth="1"/>
    <col min="14604" max="14604" width="5.42578125" style="20" customWidth="1"/>
    <col min="14605" max="14844" width="11.42578125" style="20"/>
    <col min="14845" max="14845" width="22.5703125" style="20" customWidth="1"/>
    <col min="14846" max="14846" width="5.140625" style="20" customWidth="1"/>
    <col min="14847" max="14847" width="4.42578125" style="20" customWidth="1"/>
    <col min="14848" max="14848" width="5.5703125" style="20" customWidth="1"/>
    <col min="14849" max="14849" width="1.7109375" style="20" customWidth="1"/>
    <col min="14850" max="14850" width="4.140625" style="20" bestFit="1" customWidth="1"/>
    <col min="14851" max="14851" width="4.42578125" style="20" customWidth="1"/>
    <col min="14852" max="14852" width="5.28515625" style="20" customWidth="1"/>
    <col min="14853" max="14853" width="1.7109375" style="20" customWidth="1"/>
    <col min="14854" max="14854" width="5.42578125" style="20" bestFit="1" customWidth="1"/>
    <col min="14855" max="14855" width="4.42578125" style="20" customWidth="1"/>
    <col min="14856" max="14856" width="5.42578125" style="20" customWidth="1"/>
    <col min="14857" max="14857" width="1.7109375" style="20" customWidth="1"/>
    <col min="14858" max="14859" width="5" style="20" customWidth="1"/>
    <col min="14860" max="14860" width="5.42578125" style="20" customWidth="1"/>
    <col min="14861" max="15100" width="11.42578125" style="20"/>
    <col min="15101" max="15101" width="22.5703125" style="20" customWidth="1"/>
    <col min="15102" max="15102" width="5.140625" style="20" customWidth="1"/>
    <col min="15103" max="15103" width="4.42578125" style="20" customWidth="1"/>
    <col min="15104" max="15104" width="5.5703125" style="20" customWidth="1"/>
    <col min="15105" max="15105" width="1.7109375" style="20" customWidth="1"/>
    <col min="15106" max="15106" width="4.140625" style="20" bestFit="1" customWidth="1"/>
    <col min="15107" max="15107" width="4.42578125" style="20" customWidth="1"/>
    <col min="15108" max="15108" width="5.28515625" style="20" customWidth="1"/>
    <col min="15109" max="15109" width="1.7109375" style="20" customWidth="1"/>
    <col min="15110" max="15110" width="5.42578125" style="20" bestFit="1" customWidth="1"/>
    <col min="15111" max="15111" width="4.42578125" style="20" customWidth="1"/>
    <col min="15112" max="15112" width="5.42578125" style="20" customWidth="1"/>
    <col min="15113" max="15113" width="1.7109375" style="20" customWidth="1"/>
    <col min="15114" max="15115" width="5" style="20" customWidth="1"/>
    <col min="15116" max="15116" width="5.42578125" style="20" customWidth="1"/>
    <col min="15117" max="15356" width="11.42578125" style="20"/>
    <col min="15357" max="15357" width="22.5703125" style="20" customWidth="1"/>
    <col min="15358" max="15358" width="5.140625" style="20" customWidth="1"/>
    <col min="15359" max="15359" width="4.42578125" style="20" customWidth="1"/>
    <col min="15360" max="15360" width="5.5703125" style="20" customWidth="1"/>
    <col min="15361" max="15361" width="1.7109375" style="20" customWidth="1"/>
    <col min="15362" max="15362" width="4.140625" style="20" bestFit="1" customWidth="1"/>
    <col min="15363" max="15363" width="4.42578125" style="20" customWidth="1"/>
    <col min="15364" max="15364" width="5.28515625" style="20" customWidth="1"/>
    <col min="15365" max="15365" width="1.7109375" style="20" customWidth="1"/>
    <col min="15366" max="15366" width="5.42578125" style="20" bestFit="1" customWidth="1"/>
    <col min="15367" max="15367" width="4.42578125" style="20" customWidth="1"/>
    <col min="15368" max="15368" width="5.42578125" style="20" customWidth="1"/>
    <col min="15369" max="15369" width="1.7109375" style="20" customWidth="1"/>
    <col min="15370" max="15371" width="5" style="20" customWidth="1"/>
    <col min="15372" max="15372" width="5.42578125" style="20" customWidth="1"/>
    <col min="15373" max="15612" width="11.42578125" style="20"/>
    <col min="15613" max="15613" width="22.5703125" style="20" customWidth="1"/>
    <col min="15614" max="15614" width="5.140625" style="20" customWidth="1"/>
    <col min="15615" max="15615" width="4.42578125" style="20" customWidth="1"/>
    <col min="15616" max="15616" width="5.5703125" style="20" customWidth="1"/>
    <col min="15617" max="15617" width="1.7109375" style="20" customWidth="1"/>
    <col min="15618" max="15618" width="4.140625" style="20" bestFit="1" customWidth="1"/>
    <col min="15619" max="15619" width="4.42578125" style="20" customWidth="1"/>
    <col min="15620" max="15620" width="5.28515625" style="20" customWidth="1"/>
    <col min="15621" max="15621" width="1.7109375" style="20" customWidth="1"/>
    <col min="15622" max="15622" width="5.42578125" style="20" bestFit="1" customWidth="1"/>
    <col min="15623" max="15623" width="4.42578125" style="20" customWidth="1"/>
    <col min="15624" max="15624" width="5.42578125" style="20" customWidth="1"/>
    <col min="15625" max="15625" width="1.7109375" style="20" customWidth="1"/>
    <col min="15626" max="15627" width="5" style="20" customWidth="1"/>
    <col min="15628" max="15628" width="5.42578125" style="20" customWidth="1"/>
    <col min="15629" max="15868" width="11.42578125" style="20"/>
    <col min="15869" max="15869" width="22.5703125" style="20" customWidth="1"/>
    <col min="15870" max="15870" width="5.140625" style="20" customWidth="1"/>
    <col min="15871" max="15871" width="4.42578125" style="20" customWidth="1"/>
    <col min="15872" max="15872" width="5.5703125" style="20" customWidth="1"/>
    <col min="15873" max="15873" width="1.7109375" style="20" customWidth="1"/>
    <col min="15874" max="15874" width="4.140625" style="20" bestFit="1" customWidth="1"/>
    <col min="15875" max="15875" width="4.42578125" style="20" customWidth="1"/>
    <col min="15876" max="15876" width="5.28515625" style="20" customWidth="1"/>
    <col min="15877" max="15877" width="1.7109375" style="20" customWidth="1"/>
    <col min="15878" max="15878" width="5.42578125" style="20" bestFit="1" customWidth="1"/>
    <col min="15879" max="15879" width="4.42578125" style="20" customWidth="1"/>
    <col min="15880" max="15880" width="5.42578125" style="20" customWidth="1"/>
    <col min="15881" max="15881" width="1.7109375" style="20" customWidth="1"/>
    <col min="15882" max="15883" width="5" style="20" customWidth="1"/>
    <col min="15884" max="15884" width="5.42578125" style="20" customWidth="1"/>
    <col min="15885" max="16124" width="11.42578125" style="20"/>
    <col min="16125" max="16125" width="22.5703125" style="20" customWidth="1"/>
    <col min="16126" max="16126" width="5.140625" style="20" customWidth="1"/>
    <col min="16127" max="16127" width="4.42578125" style="20" customWidth="1"/>
    <col min="16128" max="16128" width="5.5703125" style="20" customWidth="1"/>
    <col min="16129" max="16129" width="1.7109375" style="20" customWidth="1"/>
    <col min="16130" max="16130" width="4.140625" style="20" bestFit="1" customWidth="1"/>
    <col min="16131" max="16131" width="4.42578125" style="20" customWidth="1"/>
    <col min="16132" max="16132" width="5.28515625" style="20" customWidth="1"/>
    <col min="16133" max="16133" width="1.7109375" style="20" customWidth="1"/>
    <col min="16134" max="16134" width="5.42578125" style="20" bestFit="1" customWidth="1"/>
    <col min="16135" max="16135" width="4.42578125" style="20" customWidth="1"/>
    <col min="16136" max="16136" width="5.42578125" style="20" customWidth="1"/>
    <col min="16137" max="16137" width="1.7109375" style="20" customWidth="1"/>
    <col min="16138" max="16139" width="5" style="20" customWidth="1"/>
    <col min="16140" max="16140" width="5.42578125" style="20" customWidth="1"/>
    <col min="16141" max="16384" width="11.42578125" style="20"/>
  </cols>
  <sheetData>
    <row r="1" spans="1:24" ht="19.5" thickBot="1" x14ac:dyDescent="0.35">
      <c r="A1" s="357" t="s">
        <v>350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V1" s="179"/>
      <c r="W1" s="285" t="s">
        <v>195</v>
      </c>
      <c r="X1" s="179"/>
    </row>
    <row r="2" spans="1:24" x14ac:dyDescent="0.2">
      <c r="A2" s="357" t="s">
        <v>356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V2" s="179"/>
      <c r="W2" s="179"/>
      <c r="X2" s="179"/>
    </row>
    <row r="3" spans="1:24" x14ac:dyDescent="0.2">
      <c r="A3" s="357" t="s">
        <v>370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</row>
    <row r="4" spans="1:24" x14ac:dyDescent="0.2">
      <c r="A4" s="357" t="s">
        <v>371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</row>
    <row r="5" spans="1:24" x14ac:dyDescent="0.2">
      <c r="A5" s="357" t="s">
        <v>369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</row>
    <row r="6" spans="1:24" x14ac:dyDescent="0.2">
      <c r="A6" s="357" t="s">
        <v>403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</row>
    <row r="7" spans="1:24" ht="13.5" thickBot="1" x14ac:dyDescent="0.25">
      <c r="A7" s="21"/>
      <c r="B7" s="21"/>
      <c r="C7" s="21"/>
      <c r="D7" s="21"/>
      <c r="E7" s="318"/>
      <c r="F7" s="21"/>
      <c r="G7" s="21"/>
      <c r="H7" s="21"/>
      <c r="I7" s="318"/>
      <c r="J7" s="21"/>
      <c r="K7" s="21"/>
      <c r="L7" s="21"/>
      <c r="M7" s="318"/>
      <c r="N7" s="21"/>
      <c r="O7" s="21"/>
      <c r="P7" s="21"/>
      <c r="Q7" s="21"/>
      <c r="R7" s="21"/>
      <c r="S7" s="21"/>
      <c r="T7" s="21"/>
    </row>
    <row r="8" spans="1:24" ht="27.75" customHeight="1" x14ac:dyDescent="0.2">
      <c r="A8" s="375" t="s">
        <v>83</v>
      </c>
      <c r="B8" s="367" t="s">
        <v>0</v>
      </c>
      <c r="C8" s="367"/>
      <c r="D8" s="367"/>
      <c r="E8" s="199"/>
      <c r="F8" s="367" t="s">
        <v>81</v>
      </c>
      <c r="G8" s="367"/>
      <c r="H8" s="367"/>
      <c r="I8" s="199"/>
      <c r="J8" s="367" t="s">
        <v>79</v>
      </c>
      <c r="K8" s="367"/>
      <c r="L8" s="367"/>
      <c r="M8" s="199"/>
      <c r="N8" s="367" t="s">
        <v>1</v>
      </c>
      <c r="O8" s="367"/>
      <c r="P8" s="367"/>
      <c r="Q8" s="250"/>
      <c r="R8" s="367" t="s">
        <v>82</v>
      </c>
      <c r="S8" s="367"/>
      <c r="T8" s="367"/>
    </row>
    <row r="9" spans="1:24" ht="13.5" thickBot="1" x14ac:dyDescent="0.25">
      <c r="A9" s="370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s="25" customFormat="1" ht="15" customHeight="1" x14ac:dyDescent="0.25">
      <c r="A10" s="24" t="s">
        <v>14</v>
      </c>
      <c r="B10" s="218">
        <f>SUM(B12:B38)</f>
        <v>4263</v>
      </c>
      <c r="C10" s="218">
        <f>SUM(C12:C38)</f>
        <v>1718</v>
      </c>
      <c r="D10" s="218">
        <f>SUM(D12:D38)</f>
        <v>2545</v>
      </c>
      <c r="E10" s="218"/>
      <c r="F10" s="218">
        <f>SUM(F12:F38)</f>
        <v>275</v>
      </c>
      <c r="G10" s="218">
        <f>SUM(G12:G38)</f>
        <v>126</v>
      </c>
      <c r="H10" s="218">
        <f>SUM(H12:H38)</f>
        <v>149</v>
      </c>
      <c r="I10" s="218"/>
      <c r="J10" s="218">
        <f>SUM(J12:J38)</f>
        <v>120</v>
      </c>
      <c r="K10" s="218">
        <f>SUM(K12:K38)</f>
        <v>11</v>
      </c>
      <c r="L10" s="218">
        <f>SUM(L12:L38)</f>
        <v>109</v>
      </c>
      <c r="M10" s="218"/>
      <c r="N10" s="218">
        <f>SUM(N12:N38)</f>
        <v>3295</v>
      </c>
      <c r="O10" s="218">
        <f>SUM(O12:O38)</f>
        <v>1361</v>
      </c>
      <c r="P10" s="218">
        <f>SUM(P12:P38)</f>
        <v>1934</v>
      </c>
      <c r="Q10" s="219"/>
      <c r="R10" s="218">
        <f>SUM(R12:R38)</f>
        <v>573</v>
      </c>
      <c r="S10" s="218">
        <f>SUM(S12:S38)</f>
        <v>220</v>
      </c>
      <c r="T10" s="220">
        <f>SUM(T12:T38)</f>
        <v>353</v>
      </c>
    </row>
    <row r="11" spans="1:24" ht="15" customHeight="1" x14ac:dyDescent="0.2">
      <c r="A11" s="26"/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107"/>
      <c r="R11" s="221"/>
      <c r="S11" s="221"/>
      <c r="T11" s="212"/>
    </row>
    <row r="12" spans="1:24" ht="15" customHeight="1" x14ac:dyDescent="0.2">
      <c r="A12" s="16" t="s">
        <v>15</v>
      </c>
      <c r="B12" s="107">
        <v>173</v>
      </c>
      <c r="C12" s="107">
        <v>61</v>
      </c>
      <c r="D12" s="107">
        <v>112</v>
      </c>
      <c r="E12" s="107"/>
      <c r="F12" s="107">
        <v>12</v>
      </c>
      <c r="G12" s="107">
        <v>4</v>
      </c>
      <c r="H12" s="107">
        <v>8</v>
      </c>
      <c r="I12" s="107"/>
      <c r="J12" s="107">
        <v>7</v>
      </c>
      <c r="K12" s="107">
        <v>1</v>
      </c>
      <c r="L12" s="107">
        <v>6</v>
      </c>
      <c r="M12" s="107"/>
      <c r="N12" s="107">
        <v>134</v>
      </c>
      <c r="O12" s="107">
        <v>48</v>
      </c>
      <c r="P12" s="107">
        <v>86</v>
      </c>
      <c r="Q12" s="107"/>
      <c r="R12" s="107">
        <v>20</v>
      </c>
      <c r="S12" s="107">
        <v>8</v>
      </c>
      <c r="T12" s="107">
        <v>12</v>
      </c>
    </row>
    <row r="13" spans="1:24" ht="15" customHeight="1" x14ac:dyDescent="0.2">
      <c r="A13" s="16" t="s">
        <v>16</v>
      </c>
      <c r="B13" s="107">
        <v>93</v>
      </c>
      <c r="C13" s="107">
        <v>41</v>
      </c>
      <c r="D13" s="107">
        <v>52</v>
      </c>
      <c r="E13" s="107"/>
      <c r="F13" s="107">
        <v>10</v>
      </c>
      <c r="G13" s="107">
        <v>8</v>
      </c>
      <c r="H13" s="107">
        <v>2</v>
      </c>
      <c r="I13" s="107"/>
      <c r="J13" s="107">
        <v>5</v>
      </c>
      <c r="K13" s="107">
        <v>1</v>
      </c>
      <c r="L13" s="107">
        <v>4</v>
      </c>
      <c r="M13" s="107"/>
      <c r="N13" s="107">
        <v>63</v>
      </c>
      <c r="O13" s="107">
        <v>26</v>
      </c>
      <c r="P13" s="107">
        <v>37</v>
      </c>
      <c r="Q13" s="107"/>
      <c r="R13" s="107">
        <v>15</v>
      </c>
      <c r="S13" s="107">
        <v>6</v>
      </c>
      <c r="T13" s="213">
        <v>9</v>
      </c>
    </row>
    <row r="14" spans="1:24" ht="15" customHeight="1" x14ac:dyDescent="0.2">
      <c r="A14" s="16" t="s">
        <v>17</v>
      </c>
      <c r="B14" s="107">
        <v>236</v>
      </c>
      <c r="C14" s="107">
        <v>92</v>
      </c>
      <c r="D14" s="107">
        <v>144</v>
      </c>
      <c r="E14" s="107"/>
      <c r="F14" s="107">
        <v>17</v>
      </c>
      <c r="G14" s="107">
        <v>6</v>
      </c>
      <c r="H14" s="107">
        <v>11</v>
      </c>
      <c r="I14" s="107"/>
      <c r="J14" s="107">
        <v>10</v>
      </c>
      <c r="K14" s="107">
        <v>2</v>
      </c>
      <c r="L14" s="107">
        <v>8</v>
      </c>
      <c r="M14" s="107"/>
      <c r="N14" s="107">
        <v>183</v>
      </c>
      <c r="O14" s="107">
        <v>76</v>
      </c>
      <c r="P14" s="107">
        <v>107</v>
      </c>
      <c r="Q14" s="107"/>
      <c r="R14" s="107">
        <v>26</v>
      </c>
      <c r="S14" s="107">
        <v>8</v>
      </c>
      <c r="T14" s="213">
        <v>18</v>
      </c>
    </row>
    <row r="15" spans="1:24" ht="15" customHeight="1" x14ac:dyDescent="0.2">
      <c r="A15" s="16" t="s">
        <v>18</v>
      </c>
      <c r="B15" s="107">
        <v>47</v>
      </c>
      <c r="C15" s="107">
        <v>11</v>
      </c>
      <c r="D15" s="107">
        <v>36</v>
      </c>
      <c r="E15" s="107"/>
      <c r="F15" s="107">
        <v>7</v>
      </c>
      <c r="G15" s="107">
        <v>0</v>
      </c>
      <c r="H15" s="107">
        <v>7</v>
      </c>
      <c r="I15" s="107"/>
      <c r="J15" s="107">
        <v>1</v>
      </c>
      <c r="K15" s="107">
        <v>0</v>
      </c>
      <c r="L15" s="107">
        <v>1</v>
      </c>
      <c r="M15" s="107"/>
      <c r="N15" s="107">
        <v>32</v>
      </c>
      <c r="O15" s="107">
        <v>7</v>
      </c>
      <c r="P15" s="107">
        <v>25</v>
      </c>
      <c r="Q15" s="107"/>
      <c r="R15" s="107">
        <v>7</v>
      </c>
      <c r="S15" s="107">
        <v>4</v>
      </c>
      <c r="T15" s="213">
        <v>3</v>
      </c>
    </row>
    <row r="16" spans="1:24" ht="15" customHeight="1" x14ac:dyDescent="0.2">
      <c r="A16" s="16" t="s">
        <v>19</v>
      </c>
      <c r="B16" s="107">
        <v>36</v>
      </c>
      <c r="C16" s="107">
        <v>12</v>
      </c>
      <c r="D16" s="107">
        <v>24</v>
      </c>
      <c r="E16" s="107"/>
      <c r="F16" s="107">
        <v>2</v>
      </c>
      <c r="G16" s="107">
        <v>2</v>
      </c>
      <c r="H16" s="107">
        <v>0</v>
      </c>
      <c r="I16" s="107"/>
      <c r="J16" s="107">
        <v>2</v>
      </c>
      <c r="K16" s="107">
        <v>1</v>
      </c>
      <c r="L16" s="107">
        <v>1</v>
      </c>
      <c r="M16" s="107"/>
      <c r="N16" s="107">
        <v>25</v>
      </c>
      <c r="O16" s="107">
        <v>5</v>
      </c>
      <c r="P16" s="107">
        <v>20</v>
      </c>
      <c r="Q16" s="107"/>
      <c r="R16" s="107">
        <v>7</v>
      </c>
      <c r="S16" s="107">
        <v>4</v>
      </c>
      <c r="T16" s="213">
        <v>3</v>
      </c>
    </row>
    <row r="17" spans="1:20" ht="15" customHeight="1" x14ac:dyDescent="0.2">
      <c r="A17" s="16" t="s">
        <v>20</v>
      </c>
      <c r="B17" s="107">
        <v>73</v>
      </c>
      <c r="C17" s="107">
        <v>27</v>
      </c>
      <c r="D17" s="107">
        <v>46</v>
      </c>
      <c r="E17" s="107"/>
      <c r="F17" s="107">
        <v>5</v>
      </c>
      <c r="G17" s="107">
        <v>2</v>
      </c>
      <c r="H17" s="107">
        <v>3</v>
      </c>
      <c r="I17" s="107"/>
      <c r="J17" s="107">
        <v>3</v>
      </c>
      <c r="K17" s="107">
        <v>0</v>
      </c>
      <c r="L17" s="107">
        <v>3</v>
      </c>
      <c r="M17" s="107"/>
      <c r="N17" s="107">
        <v>48</v>
      </c>
      <c r="O17" s="107">
        <v>19</v>
      </c>
      <c r="P17" s="107">
        <v>29</v>
      </c>
      <c r="Q17" s="107"/>
      <c r="R17" s="107">
        <v>17</v>
      </c>
      <c r="S17" s="107">
        <v>6</v>
      </c>
      <c r="T17" s="213">
        <v>11</v>
      </c>
    </row>
    <row r="18" spans="1:20" ht="15" customHeight="1" x14ac:dyDescent="0.2">
      <c r="A18" s="16" t="s">
        <v>21</v>
      </c>
      <c r="B18" s="227" t="s">
        <v>184</v>
      </c>
      <c r="C18" s="227" t="s">
        <v>184</v>
      </c>
      <c r="D18" s="227" t="s">
        <v>184</v>
      </c>
      <c r="E18" s="227"/>
      <c r="F18" s="227" t="s">
        <v>184</v>
      </c>
      <c r="G18" s="227" t="s">
        <v>184</v>
      </c>
      <c r="H18" s="227" t="s">
        <v>184</v>
      </c>
      <c r="I18" s="227"/>
      <c r="J18" s="227" t="s">
        <v>184</v>
      </c>
      <c r="K18" s="227" t="s">
        <v>184</v>
      </c>
      <c r="L18" s="227" t="s">
        <v>184</v>
      </c>
      <c r="M18" s="227"/>
      <c r="N18" s="227" t="s">
        <v>184</v>
      </c>
      <c r="O18" s="227" t="s">
        <v>184</v>
      </c>
      <c r="P18" s="227" t="s">
        <v>184</v>
      </c>
      <c r="Q18" s="227"/>
      <c r="R18" s="227" t="s">
        <v>184</v>
      </c>
      <c r="S18" s="227" t="s">
        <v>184</v>
      </c>
      <c r="T18" s="240" t="s">
        <v>184</v>
      </c>
    </row>
    <row r="19" spans="1:20" ht="15" customHeight="1" x14ac:dyDescent="0.2">
      <c r="A19" s="16" t="s">
        <v>22</v>
      </c>
      <c r="B19" s="107">
        <v>143</v>
      </c>
      <c r="C19" s="107">
        <v>49</v>
      </c>
      <c r="D19" s="107">
        <v>94</v>
      </c>
      <c r="E19" s="107"/>
      <c r="F19" s="107">
        <v>7</v>
      </c>
      <c r="G19" s="107">
        <v>1</v>
      </c>
      <c r="H19" s="107">
        <v>6</v>
      </c>
      <c r="I19" s="107"/>
      <c r="J19" s="107">
        <v>3</v>
      </c>
      <c r="K19" s="107">
        <v>0</v>
      </c>
      <c r="L19" s="107">
        <v>3</v>
      </c>
      <c r="M19" s="107"/>
      <c r="N19" s="107">
        <v>119</v>
      </c>
      <c r="O19" s="107">
        <v>41</v>
      </c>
      <c r="P19" s="107">
        <v>78</v>
      </c>
      <c r="Q19" s="107"/>
      <c r="R19" s="107">
        <v>14</v>
      </c>
      <c r="S19" s="107">
        <v>7</v>
      </c>
      <c r="T19" s="213">
        <v>7</v>
      </c>
    </row>
    <row r="20" spans="1:20" ht="15" customHeight="1" x14ac:dyDescent="0.2">
      <c r="A20" s="16" t="s">
        <v>23</v>
      </c>
      <c r="B20" s="107">
        <v>99</v>
      </c>
      <c r="C20" s="107">
        <v>50</v>
      </c>
      <c r="D20" s="107">
        <v>49</v>
      </c>
      <c r="E20" s="107"/>
      <c r="F20" s="107">
        <v>8</v>
      </c>
      <c r="G20" s="107">
        <v>5</v>
      </c>
      <c r="H20" s="107">
        <v>3</v>
      </c>
      <c r="I20" s="107"/>
      <c r="J20" s="107">
        <v>3</v>
      </c>
      <c r="K20" s="107">
        <v>0</v>
      </c>
      <c r="L20" s="107">
        <v>3</v>
      </c>
      <c r="M20" s="107"/>
      <c r="N20" s="107">
        <v>76</v>
      </c>
      <c r="O20" s="107">
        <v>38</v>
      </c>
      <c r="P20" s="107">
        <v>38</v>
      </c>
      <c r="Q20" s="107"/>
      <c r="R20" s="107">
        <v>12</v>
      </c>
      <c r="S20" s="107">
        <v>7</v>
      </c>
      <c r="T20" s="213">
        <v>5</v>
      </c>
    </row>
    <row r="21" spans="1:20" ht="15" customHeight="1" x14ac:dyDescent="0.2">
      <c r="A21" s="16" t="s">
        <v>24</v>
      </c>
      <c r="B21" s="107">
        <v>480</v>
      </c>
      <c r="C21" s="107">
        <v>195</v>
      </c>
      <c r="D21" s="107">
        <v>285</v>
      </c>
      <c r="E21" s="107"/>
      <c r="F21" s="107">
        <v>26</v>
      </c>
      <c r="G21" s="107">
        <v>14</v>
      </c>
      <c r="H21" s="107">
        <v>12</v>
      </c>
      <c r="I21" s="107"/>
      <c r="J21" s="107">
        <v>10</v>
      </c>
      <c r="K21" s="107">
        <v>0</v>
      </c>
      <c r="L21" s="107">
        <v>10</v>
      </c>
      <c r="M21" s="107"/>
      <c r="N21" s="107">
        <v>378</v>
      </c>
      <c r="O21" s="107">
        <v>167</v>
      </c>
      <c r="P21" s="107">
        <v>211</v>
      </c>
      <c r="Q21" s="107"/>
      <c r="R21" s="107">
        <v>66</v>
      </c>
      <c r="S21" s="107">
        <v>14</v>
      </c>
      <c r="T21" s="213">
        <v>52</v>
      </c>
    </row>
    <row r="22" spans="1:20" ht="15" customHeight="1" x14ac:dyDescent="0.2">
      <c r="A22" s="16" t="s">
        <v>25</v>
      </c>
      <c r="B22" s="107">
        <v>244</v>
      </c>
      <c r="C22" s="107">
        <v>111</v>
      </c>
      <c r="D22" s="107">
        <v>133</v>
      </c>
      <c r="E22" s="107"/>
      <c r="F22" s="107">
        <v>21</v>
      </c>
      <c r="G22" s="107">
        <v>13</v>
      </c>
      <c r="H22" s="107">
        <v>8</v>
      </c>
      <c r="I22" s="107"/>
      <c r="J22" s="107">
        <v>7</v>
      </c>
      <c r="K22" s="107">
        <v>1</v>
      </c>
      <c r="L22" s="107">
        <v>6</v>
      </c>
      <c r="M22" s="107"/>
      <c r="N22" s="107">
        <v>181</v>
      </c>
      <c r="O22" s="107">
        <v>83</v>
      </c>
      <c r="P22" s="107">
        <v>98</v>
      </c>
      <c r="Q22" s="107"/>
      <c r="R22" s="107">
        <v>35</v>
      </c>
      <c r="S22" s="107">
        <v>14</v>
      </c>
      <c r="T22" s="107">
        <v>21</v>
      </c>
    </row>
    <row r="23" spans="1:20" ht="15" customHeight="1" x14ac:dyDescent="0.2">
      <c r="A23" s="28" t="s">
        <v>26</v>
      </c>
      <c r="B23" s="107">
        <v>39</v>
      </c>
      <c r="C23" s="107">
        <v>20</v>
      </c>
      <c r="D23" s="107">
        <v>19</v>
      </c>
      <c r="E23" s="107"/>
      <c r="F23" s="107">
        <v>3</v>
      </c>
      <c r="G23" s="107">
        <v>2</v>
      </c>
      <c r="H23" s="107">
        <v>1</v>
      </c>
      <c r="I23" s="107"/>
      <c r="J23" s="107">
        <v>1</v>
      </c>
      <c r="K23" s="107">
        <v>0</v>
      </c>
      <c r="L23" s="107">
        <v>1</v>
      </c>
      <c r="M23" s="107"/>
      <c r="N23" s="107">
        <v>29</v>
      </c>
      <c r="O23" s="107">
        <v>16</v>
      </c>
      <c r="P23" s="107">
        <v>13</v>
      </c>
      <c r="Q23" s="107"/>
      <c r="R23" s="107">
        <v>6</v>
      </c>
      <c r="S23" s="107">
        <v>2</v>
      </c>
      <c r="T23" s="213">
        <v>4</v>
      </c>
    </row>
    <row r="24" spans="1:20" ht="15" customHeight="1" x14ac:dyDescent="0.2">
      <c r="A24" s="16" t="s">
        <v>27</v>
      </c>
      <c r="B24" s="107">
        <v>176</v>
      </c>
      <c r="C24" s="107">
        <v>65</v>
      </c>
      <c r="D24" s="107">
        <v>111</v>
      </c>
      <c r="E24" s="107"/>
      <c r="F24" s="107">
        <v>11</v>
      </c>
      <c r="G24" s="107">
        <v>6</v>
      </c>
      <c r="H24" s="107">
        <v>5</v>
      </c>
      <c r="I24" s="107"/>
      <c r="J24" s="107">
        <v>5</v>
      </c>
      <c r="K24" s="107">
        <v>1</v>
      </c>
      <c r="L24" s="107">
        <v>4</v>
      </c>
      <c r="M24" s="107"/>
      <c r="N24" s="107">
        <v>131</v>
      </c>
      <c r="O24" s="107">
        <v>46</v>
      </c>
      <c r="P24" s="107">
        <v>85</v>
      </c>
      <c r="Q24" s="107"/>
      <c r="R24" s="107">
        <v>29</v>
      </c>
      <c r="S24" s="107">
        <v>12</v>
      </c>
      <c r="T24" s="213">
        <v>17</v>
      </c>
    </row>
    <row r="25" spans="1:20" ht="15" customHeight="1" x14ac:dyDescent="0.2">
      <c r="A25" s="16" t="s">
        <v>28</v>
      </c>
      <c r="B25" s="107">
        <v>150</v>
      </c>
      <c r="C25" s="107">
        <v>59</v>
      </c>
      <c r="D25" s="107">
        <v>91</v>
      </c>
      <c r="E25" s="107"/>
      <c r="F25" s="107">
        <v>10</v>
      </c>
      <c r="G25" s="107">
        <v>5</v>
      </c>
      <c r="H25" s="107">
        <v>5</v>
      </c>
      <c r="I25" s="107"/>
      <c r="J25" s="107">
        <v>8</v>
      </c>
      <c r="K25" s="107">
        <v>0</v>
      </c>
      <c r="L25" s="107">
        <v>8</v>
      </c>
      <c r="M25" s="107"/>
      <c r="N25" s="107">
        <v>104</v>
      </c>
      <c r="O25" s="107">
        <v>39</v>
      </c>
      <c r="P25" s="107">
        <v>65</v>
      </c>
      <c r="Q25" s="107"/>
      <c r="R25" s="107">
        <v>28</v>
      </c>
      <c r="S25" s="107">
        <v>15</v>
      </c>
      <c r="T25" s="213">
        <v>13</v>
      </c>
    </row>
    <row r="26" spans="1:20" ht="15" customHeight="1" x14ac:dyDescent="0.2">
      <c r="A26" s="16" t="s">
        <v>29</v>
      </c>
      <c r="B26" s="107">
        <v>67</v>
      </c>
      <c r="C26" s="107">
        <v>25</v>
      </c>
      <c r="D26" s="107">
        <v>42</v>
      </c>
      <c r="E26" s="107"/>
      <c r="F26" s="107">
        <v>6</v>
      </c>
      <c r="G26" s="107">
        <v>2</v>
      </c>
      <c r="H26" s="107">
        <v>4</v>
      </c>
      <c r="I26" s="107"/>
      <c r="J26" s="107">
        <v>2</v>
      </c>
      <c r="K26" s="107">
        <v>1</v>
      </c>
      <c r="L26" s="107">
        <v>1</v>
      </c>
      <c r="M26" s="107"/>
      <c r="N26" s="107">
        <v>46</v>
      </c>
      <c r="O26" s="107">
        <v>20</v>
      </c>
      <c r="P26" s="107">
        <v>26</v>
      </c>
      <c r="Q26" s="107"/>
      <c r="R26" s="107">
        <v>13</v>
      </c>
      <c r="S26" s="107">
        <v>2</v>
      </c>
      <c r="T26" s="213">
        <v>11</v>
      </c>
    </row>
    <row r="27" spans="1:20" ht="15" customHeight="1" x14ac:dyDescent="0.2">
      <c r="A27" s="16" t="s">
        <v>30</v>
      </c>
      <c r="B27" s="107">
        <v>69</v>
      </c>
      <c r="C27" s="107">
        <v>26</v>
      </c>
      <c r="D27" s="107">
        <v>43</v>
      </c>
      <c r="E27" s="107"/>
      <c r="F27" s="107">
        <v>3</v>
      </c>
      <c r="G27" s="107">
        <v>1</v>
      </c>
      <c r="H27" s="107">
        <v>2</v>
      </c>
      <c r="I27" s="107"/>
      <c r="J27" s="107">
        <v>3</v>
      </c>
      <c r="K27" s="107">
        <v>0</v>
      </c>
      <c r="L27" s="107">
        <v>3</v>
      </c>
      <c r="M27" s="107"/>
      <c r="N27" s="107">
        <v>56</v>
      </c>
      <c r="O27" s="107">
        <v>21</v>
      </c>
      <c r="P27" s="107">
        <v>35</v>
      </c>
      <c r="Q27" s="107"/>
      <c r="R27" s="107">
        <v>7</v>
      </c>
      <c r="S27" s="107">
        <v>4</v>
      </c>
      <c r="T27" s="213">
        <v>3</v>
      </c>
    </row>
    <row r="28" spans="1:20" ht="15" customHeight="1" x14ac:dyDescent="0.2">
      <c r="A28" s="16" t="s">
        <v>31</v>
      </c>
      <c r="B28" s="107">
        <v>148</v>
      </c>
      <c r="C28" s="107">
        <v>60</v>
      </c>
      <c r="D28" s="107">
        <v>88</v>
      </c>
      <c r="E28" s="107"/>
      <c r="F28" s="107">
        <v>14</v>
      </c>
      <c r="G28" s="107">
        <v>4</v>
      </c>
      <c r="H28" s="107">
        <v>10</v>
      </c>
      <c r="I28" s="107"/>
      <c r="J28" s="107">
        <v>6</v>
      </c>
      <c r="K28" s="107">
        <v>0</v>
      </c>
      <c r="L28" s="107">
        <v>6</v>
      </c>
      <c r="M28" s="107"/>
      <c r="N28" s="107">
        <v>107</v>
      </c>
      <c r="O28" s="107">
        <v>49</v>
      </c>
      <c r="P28" s="107">
        <v>58</v>
      </c>
      <c r="Q28" s="107"/>
      <c r="R28" s="107">
        <v>21</v>
      </c>
      <c r="S28" s="107">
        <v>7</v>
      </c>
      <c r="T28" s="213">
        <v>14</v>
      </c>
    </row>
    <row r="29" spans="1:20" ht="15" customHeight="1" x14ac:dyDescent="0.2">
      <c r="A29" s="16" t="s">
        <v>32</v>
      </c>
      <c r="B29" s="107">
        <v>168</v>
      </c>
      <c r="C29" s="107">
        <v>64</v>
      </c>
      <c r="D29" s="107">
        <v>104</v>
      </c>
      <c r="E29" s="107"/>
      <c r="F29" s="107">
        <v>11</v>
      </c>
      <c r="G29" s="107">
        <v>2</v>
      </c>
      <c r="H29" s="107">
        <v>9</v>
      </c>
      <c r="I29" s="107"/>
      <c r="J29" s="107">
        <v>4</v>
      </c>
      <c r="K29" s="107">
        <v>0</v>
      </c>
      <c r="L29" s="107">
        <v>4</v>
      </c>
      <c r="M29" s="107"/>
      <c r="N29" s="107">
        <v>126</v>
      </c>
      <c r="O29" s="107">
        <v>52</v>
      </c>
      <c r="P29" s="107">
        <v>74</v>
      </c>
      <c r="Q29" s="107"/>
      <c r="R29" s="107">
        <v>27</v>
      </c>
      <c r="S29" s="107">
        <v>10</v>
      </c>
      <c r="T29" s="213">
        <v>17</v>
      </c>
    </row>
    <row r="30" spans="1:20" ht="15" customHeight="1" x14ac:dyDescent="0.2">
      <c r="A30" s="16" t="s">
        <v>33</v>
      </c>
      <c r="B30" s="107">
        <v>226</v>
      </c>
      <c r="C30" s="107">
        <v>75</v>
      </c>
      <c r="D30" s="107">
        <v>151</v>
      </c>
      <c r="E30" s="107"/>
      <c r="F30" s="107">
        <v>14</v>
      </c>
      <c r="G30" s="107">
        <v>5</v>
      </c>
      <c r="H30" s="107">
        <v>9</v>
      </c>
      <c r="I30" s="107"/>
      <c r="J30" s="107">
        <v>7</v>
      </c>
      <c r="K30" s="107">
        <v>0</v>
      </c>
      <c r="L30" s="107">
        <v>7</v>
      </c>
      <c r="M30" s="107"/>
      <c r="N30" s="107">
        <v>179</v>
      </c>
      <c r="O30" s="107">
        <v>60</v>
      </c>
      <c r="P30" s="107">
        <v>119</v>
      </c>
      <c r="Q30" s="107"/>
      <c r="R30" s="107">
        <v>26</v>
      </c>
      <c r="S30" s="107">
        <v>10</v>
      </c>
      <c r="T30" s="213">
        <v>16</v>
      </c>
    </row>
    <row r="31" spans="1:20" ht="15" customHeight="1" x14ac:dyDescent="0.2">
      <c r="A31" s="16" t="s">
        <v>34</v>
      </c>
      <c r="B31" s="107">
        <v>258</v>
      </c>
      <c r="C31" s="107">
        <v>120</v>
      </c>
      <c r="D31" s="107">
        <v>138</v>
      </c>
      <c r="E31" s="107"/>
      <c r="F31" s="107">
        <v>16</v>
      </c>
      <c r="G31" s="107">
        <v>8</v>
      </c>
      <c r="H31" s="107">
        <v>8</v>
      </c>
      <c r="I31" s="107"/>
      <c r="J31" s="107">
        <v>4</v>
      </c>
      <c r="K31" s="107">
        <v>1</v>
      </c>
      <c r="L31" s="107">
        <v>3</v>
      </c>
      <c r="M31" s="107"/>
      <c r="N31" s="107">
        <v>214</v>
      </c>
      <c r="O31" s="107">
        <v>101</v>
      </c>
      <c r="P31" s="107">
        <v>113</v>
      </c>
      <c r="Q31" s="107"/>
      <c r="R31" s="107">
        <v>24</v>
      </c>
      <c r="S31" s="107">
        <v>10</v>
      </c>
      <c r="T31" s="213">
        <v>14</v>
      </c>
    </row>
    <row r="32" spans="1:20" ht="15" customHeight="1" x14ac:dyDescent="0.2">
      <c r="A32" s="16" t="s">
        <v>35</v>
      </c>
      <c r="B32" s="107">
        <v>126</v>
      </c>
      <c r="C32" s="107">
        <v>53</v>
      </c>
      <c r="D32" s="107">
        <v>73</v>
      </c>
      <c r="E32" s="107"/>
      <c r="F32" s="107">
        <v>11</v>
      </c>
      <c r="G32" s="107">
        <v>4</v>
      </c>
      <c r="H32" s="107">
        <v>7</v>
      </c>
      <c r="I32" s="107"/>
      <c r="J32" s="107">
        <v>5</v>
      </c>
      <c r="K32" s="107">
        <v>1</v>
      </c>
      <c r="L32" s="107">
        <v>4</v>
      </c>
      <c r="M32" s="107"/>
      <c r="N32" s="107">
        <v>86</v>
      </c>
      <c r="O32" s="107">
        <v>39</v>
      </c>
      <c r="P32" s="107">
        <v>47</v>
      </c>
      <c r="Q32" s="107"/>
      <c r="R32" s="107">
        <v>24</v>
      </c>
      <c r="S32" s="107">
        <v>9</v>
      </c>
      <c r="T32" s="213">
        <v>15</v>
      </c>
    </row>
    <row r="33" spans="1:20" ht="15" customHeight="1" x14ac:dyDescent="0.2">
      <c r="A33" s="16" t="s">
        <v>36</v>
      </c>
      <c r="B33" s="227" t="s">
        <v>184</v>
      </c>
      <c r="C33" s="227" t="s">
        <v>184</v>
      </c>
      <c r="D33" s="227" t="s">
        <v>184</v>
      </c>
      <c r="E33" s="227"/>
      <c r="F33" s="227" t="s">
        <v>184</v>
      </c>
      <c r="G33" s="227" t="s">
        <v>184</v>
      </c>
      <c r="H33" s="227" t="s">
        <v>184</v>
      </c>
      <c r="I33" s="227"/>
      <c r="J33" s="227" t="s">
        <v>184</v>
      </c>
      <c r="K33" s="227" t="s">
        <v>184</v>
      </c>
      <c r="L33" s="227" t="s">
        <v>184</v>
      </c>
      <c r="M33" s="227"/>
      <c r="N33" s="227" t="s">
        <v>184</v>
      </c>
      <c r="O33" s="227" t="s">
        <v>184</v>
      </c>
      <c r="P33" s="227" t="s">
        <v>184</v>
      </c>
      <c r="Q33" s="227"/>
      <c r="R33" s="227" t="s">
        <v>184</v>
      </c>
      <c r="S33" s="227" t="s">
        <v>184</v>
      </c>
      <c r="T33" s="240" t="s">
        <v>184</v>
      </c>
    </row>
    <row r="34" spans="1:20" ht="15" customHeight="1" x14ac:dyDescent="0.2">
      <c r="A34" s="16" t="s">
        <v>227</v>
      </c>
      <c r="B34" s="107">
        <v>157</v>
      </c>
      <c r="C34" s="107">
        <v>61</v>
      </c>
      <c r="D34" s="107">
        <v>96</v>
      </c>
      <c r="E34" s="107"/>
      <c r="F34" s="107">
        <v>6</v>
      </c>
      <c r="G34" s="107">
        <v>3</v>
      </c>
      <c r="H34" s="107">
        <v>3</v>
      </c>
      <c r="I34" s="107"/>
      <c r="J34" s="107">
        <v>3</v>
      </c>
      <c r="K34" s="107">
        <v>0</v>
      </c>
      <c r="L34" s="107">
        <v>3</v>
      </c>
      <c r="M34" s="107"/>
      <c r="N34" s="107">
        <v>140</v>
      </c>
      <c r="O34" s="107">
        <v>57</v>
      </c>
      <c r="P34" s="107">
        <v>83</v>
      </c>
      <c r="Q34" s="107"/>
      <c r="R34" s="107">
        <v>8</v>
      </c>
      <c r="S34" s="107">
        <v>1</v>
      </c>
      <c r="T34" s="213">
        <v>7</v>
      </c>
    </row>
    <row r="35" spans="1:20" ht="15" customHeight="1" x14ac:dyDescent="0.2">
      <c r="A35" s="16" t="s">
        <v>38</v>
      </c>
      <c r="B35" s="107">
        <v>124</v>
      </c>
      <c r="C35" s="107">
        <v>72</v>
      </c>
      <c r="D35" s="107">
        <v>52</v>
      </c>
      <c r="E35" s="107"/>
      <c r="F35" s="107">
        <v>9</v>
      </c>
      <c r="G35" s="107">
        <v>5</v>
      </c>
      <c r="H35" s="107">
        <v>4</v>
      </c>
      <c r="I35" s="107"/>
      <c r="J35" s="107">
        <v>2</v>
      </c>
      <c r="K35" s="107">
        <v>0</v>
      </c>
      <c r="L35" s="107">
        <v>2</v>
      </c>
      <c r="M35" s="107"/>
      <c r="N35" s="107">
        <v>101</v>
      </c>
      <c r="O35" s="107">
        <v>61</v>
      </c>
      <c r="P35" s="107">
        <v>40</v>
      </c>
      <c r="Q35" s="107"/>
      <c r="R35" s="107">
        <v>12</v>
      </c>
      <c r="S35" s="107">
        <v>6</v>
      </c>
      <c r="T35" s="213">
        <v>6</v>
      </c>
    </row>
    <row r="36" spans="1:20" ht="15" customHeight="1" x14ac:dyDescent="0.2">
      <c r="A36" s="16" t="s">
        <v>39</v>
      </c>
      <c r="B36" s="107">
        <v>472</v>
      </c>
      <c r="C36" s="107">
        <v>186</v>
      </c>
      <c r="D36" s="107">
        <v>286</v>
      </c>
      <c r="E36" s="107"/>
      <c r="F36" s="107">
        <v>26</v>
      </c>
      <c r="G36" s="107">
        <v>15</v>
      </c>
      <c r="H36" s="107">
        <v>11</v>
      </c>
      <c r="I36" s="107"/>
      <c r="J36" s="107">
        <v>9</v>
      </c>
      <c r="K36" s="107">
        <v>1</v>
      </c>
      <c r="L36" s="107">
        <v>8</v>
      </c>
      <c r="M36" s="107"/>
      <c r="N36" s="107">
        <v>381</v>
      </c>
      <c r="O36" s="107">
        <v>145</v>
      </c>
      <c r="P36" s="107">
        <v>236</v>
      </c>
      <c r="Q36" s="107"/>
      <c r="R36" s="107">
        <v>56</v>
      </c>
      <c r="S36" s="107">
        <v>25</v>
      </c>
      <c r="T36" s="107">
        <v>31</v>
      </c>
    </row>
    <row r="37" spans="1:20" ht="15" customHeight="1" x14ac:dyDescent="0.2">
      <c r="A37" s="16" t="s">
        <v>40</v>
      </c>
      <c r="B37" s="107">
        <v>324</v>
      </c>
      <c r="C37" s="107">
        <v>121</v>
      </c>
      <c r="D37" s="107">
        <v>203</v>
      </c>
      <c r="E37" s="107"/>
      <c r="F37" s="107">
        <v>15</v>
      </c>
      <c r="G37" s="107">
        <v>7</v>
      </c>
      <c r="H37" s="107">
        <v>8</v>
      </c>
      <c r="I37" s="107"/>
      <c r="J37" s="107">
        <v>7</v>
      </c>
      <c r="K37" s="107">
        <v>0</v>
      </c>
      <c r="L37" s="107">
        <v>7</v>
      </c>
      <c r="M37" s="107"/>
      <c r="N37" s="107">
        <v>245</v>
      </c>
      <c r="O37" s="107">
        <v>92</v>
      </c>
      <c r="P37" s="107">
        <v>153</v>
      </c>
      <c r="Q37" s="107"/>
      <c r="R37" s="107">
        <v>57</v>
      </c>
      <c r="S37" s="107">
        <v>22</v>
      </c>
      <c r="T37" s="213">
        <v>35</v>
      </c>
    </row>
    <row r="38" spans="1:20" ht="15" customHeight="1" thickBot="1" x14ac:dyDescent="0.25">
      <c r="A38" s="17" t="s">
        <v>41</v>
      </c>
      <c r="B38" s="107">
        <v>135</v>
      </c>
      <c r="C38" s="107">
        <v>62</v>
      </c>
      <c r="D38" s="107">
        <v>73</v>
      </c>
      <c r="E38" s="112"/>
      <c r="F38" s="112">
        <v>5</v>
      </c>
      <c r="G38" s="112">
        <v>2</v>
      </c>
      <c r="H38" s="112">
        <v>3</v>
      </c>
      <c r="I38" s="112"/>
      <c r="J38" s="112">
        <v>3</v>
      </c>
      <c r="K38" s="112">
        <v>0</v>
      </c>
      <c r="L38" s="112">
        <v>3</v>
      </c>
      <c r="M38" s="112"/>
      <c r="N38" s="112">
        <v>111</v>
      </c>
      <c r="O38" s="112">
        <v>53</v>
      </c>
      <c r="P38" s="112">
        <v>58</v>
      </c>
      <c r="Q38" s="112"/>
      <c r="R38" s="112">
        <v>16</v>
      </c>
      <c r="S38" s="112">
        <v>7</v>
      </c>
      <c r="T38" s="112">
        <v>9</v>
      </c>
    </row>
    <row r="39" spans="1:20" ht="15" customHeight="1" x14ac:dyDescent="0.2">
      <c r="A39" s="374" t="s">
        <v>233</v>
      </c>
      <c r="B39" s="374"/>
      <c r="C39" s="374"/>
      <c r="D39" s="374"/>
      <c r="E39" s="374"/>
      <c r="F39" s="374"/>
      <c r="G39" s="374"/>
      <c r="H39" s="374"/>
      <c r="I39" s="374"/>
      <c r="J39" s="374"/>
      <c r="K39" s="374"/>
      <c r="L39" s="374"/>
      <c r="M39" s="374"/>
      <c r="N39" s="374"/>
      <c r="O39" s="374"/>
      <c r="P39" s="374"/>
      <c r="Q39" s="374"/>
      <c r="R39" s="374"/>
      <c r="S39" s="374"/>
      <c r="T39" s="374"/>
    </row>
    <row r="40" spans="1:20" ht="15" customHeight="1" x14ac:dyDescent="0.2">
      <c r="A40" s="339" t="s">
        <v>232</v>
      </c>
      <c r="B40" s="339"/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39"/>
      <c r="S40" s="339"/>
      <c r="T40" s="339"/>
    </row>
  </sheetData>
  <mergeCells count="14">
    <mergeCell ref="A39:T39"/>
    <mergeCell ref="A40:T40"/>
    <mergeCell ref="A8:A9"/>
    <mergeCell ref="R8:T8"/>
    <mergeCell ref="A1:T1"/>
    <mergeCell ref="A2:T2"/>
    <mergeCell ref="A3:T3"/>
    <mergeCell ref="A4:T4"/>
    <mergeCell ref="A5:T5"/>
    <mergeCell ref="A6:T6"/>
    <mergeCell ref="B8:D8"/>
    <mergeCell ref="F8:H8"/>
    <mergeCell ref="J8:L8"/>
    <mergeCell ref="N8:P8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7"/>
  <sheetViews>
    <sheetView showGridLines="0" zoomScaleNormal="100" workbookViewId="0">
      <selection activeCell="N20" sqref="N20"/>
    </sheetView>
  </sheetViews>
  <sheetFormatPr baseColWidth="10" defaultRowHeight="12.75" x14ac:dyDescent="0.2"/>
  <cols>
    <col min="1" max="1" width="18.140625" style="18" customWidth="1"/>
    <col min="2" max="2" width="7.140625" style="19" bestFit="1" customWidth="1"/>
    <col min="3" max="4" width="7" style="19" bestFit="1" customWidth="1"/>
    <col min="5" max="5" width="7.5703125" style="19" bestFit="1" customWidth="1"/>
    <col min="6" max="6" width="10.42578125" style="19" bestFit="1" customWidth="1"/>
    <col min="7" max="7" width="7.5703125" style="19" customWidth="1"/>
    <col min="8" max="8" width="7.42578125" style="19" customWidth="1"/>
    <col min="9" max="9" width="7.85546875" style="19" customWidth="1"/>
    <col min="10" max="10" width="5.42578125" style="19" customWidth="1"/>
    <col min="11" max="11" width="8.7109375" style="19" bestFit="1" customWidth="1"/>
    <col min="12" max="12" width="5.85546875" style="19" bestFit="1" customWidth="1"/>
    <col min="13" max="13" width="7.28515625" style="19" customWidth="1"/>
    <col min="14" max="14" width="8.7109375" style="5" bestFit="1" customWidth="1"/>
    <col min="15" max="15" width="8.7109375" style="20" bestFit="1" customWidth="1"/>
    <col min="16" max="16" width="9.85546875" style="20" customWidth="1"/>
    <col min="17" max="17" width="10.28515625" style="20" customWidth="1"/>
    <col min="18" max="18" width="8.140625" style="20" bestFit="1" customWidth="1"/>
    <col min="19" max="19" width="10.140625" style="20" customWidth="1"/>
    <col min="20" max="20" width="9.85546875" style="20" bestFit="1" customWidth="1"/>
    <col min="21" max="21" width="7.7109375" style="20" bestFit="1" customWidth="1"/>
    <col min="22" max="22" width="9.85546875" style="20" bestFit="1" customWidth="1"/>
    <col min="23" max="23" width="8.140625" style="20" bestFit="1" customWidth="1"/>
    <col min="24" max="250" width="11.42578125" style="20"/>
    <col min="251" max="251" width="18.140625" style="20" customWidth="1"/>
    <col min="252" max="252" width="6.42578125" style="20" bestFit="1" customWidth="1"/>
    <col min="253" max="253" width="6.5703125" style="20" customWidth="1"/>
    <col min="254" max="254" width="9.7109375" style="20" customWidth="1"/>
    <col min="255" max="255" width="7.5703125" style="20" customWidth="1"/>
    <col min="256" max="256" width="6.42578125" style="20" customWidth="1"/>
    <col min="257" max="257" width="6" style="20" customWidth="1"/>
    <col min="258" max="258" width="5.7109375" style="20" customWidth="1"/>
    <col min="259" max="259" width="5.85546875" style="20" customWidth="1"/>
    <col min="260" max="261" width="6.5703125" style="20" customWidth="1"/>
    <col min="262" max="262" width="7.28515625" style="20" customWidth="1"/>
    <col min="263" max="263" width="9" style="20" customWidth="1"/>
    <col min="264" max="264" width="7" style="20" customWidth="1"/>
    <col min="265" max="506" width="11.42578125" style="20"/>
    <col min="507" max="507" width="18.140625" style="20" customWidth="1"/>
    <col min="508" max="508" width="6.42578125" style="20" bestFit="1" customWidth="1"/>
    <col min="509" max="509" width="6.5703125" style="20" customWidth="1"/>
    <col min="510" max="510" width="9.7109375" style="20" customWidth="1"/>
    <col min="511" max="511" width="7.5703125" style="20" customWidth="1"/>
    <col min="512" max="512" width="6.42578125" style="20" customWidth="1"/>
    <col min="513" max="513" width="6" style="20" customWidth="1"/>
    <col min="514" max="514" width="5.7109375" style="20" customWidth="1"/>
    <col min="515" max="515" width="5.85546875" style="20" customWidth="1"/>
    <col min="516" max="517" width="6.5703125" style="20" customWidth="1"/>
    <col min="518" max="518" width="7.28515625" style="20" customWidth="1"/>
    <col min="519" max="519" width="9" style="20" customWidth="1"/>
    <col min="520" max="520" width="7" style="20" customWidth="1"/>
    <col min="521" max="762" width="11.42578125" style="20"/>
    <col min="763" max="763" width="18.140625" style="20" customWidth="1"/>
    <col min="764" max="764" width="6.42578125" style="20" bestFit="1" customWidth="1"/>
    <col min="765" max="765" width="6.5703125" style="20" customWidth="1"/>
    <col min="766" max="766" width="9.7109375" style="20" customWidth="1"/>
    <col min="767" max="767" width="7.5703125" style="20" customWidth="1"/>
    <col min="768" max="768" width="6.42578125" style="20" customWidth="1"/>
    <col min="769" max="769" width="6" style="20" customWidth="1"/>
    <col min="770" max="770" width="5.7109375" style="20" customWidth="1"/>
    <col min="771" max="771" width="5.85546875" style="20" customWidth="1"/>
    <col min="772" max="773" width="6.5703125" style="20" customWidth="1"/>
    <col min="774" max="774" width="7.28515625" style="20" customWidth="1"/>
    <col min="775" max="775" width="9" style="20" customWidth="1"/>
    <col min="776" max="776" width="7" style="20" customWidth="1"/>
    <col min="777" max="1018" width="11.42578125" style="20"/>
    <col min="1019" max="1019" width="18.140625" style="20" customWidth="1"/>
    <col min="1020" max="1020" width="6.42578125" style="20" bestFit="1" customWidth="1"/>
    <col min="1021" max="1021" width="6.5703125" style="20" customWidth="1"/>
    <col min="1022" max="1022" width="9.7109375" style="20" customWidth="1"/>
    <col min="1023" max="1023" width="7.5703125" style="20" customWidth="1"/>
    <col min="1024" max="1024" width="6.42578125" style="20" customWidth="1"/>
    <col min="1025" max="1025" width="6" style="20" customWidth="1"/>
    <col min="1026" max="1026" width="5.7109375" style="20" customWidth="1"/>
    <col min="1027" max="1027" width="5.85546875" style="20" customWidth="1"/>
    <col min="1028" max="1029" width="6.5703125" style="20" customWidth="1"/>
    <col min="1030" max="1030" width="7.28515625" style="20" customWidth="1"/>
    <col min="1031" max="1031" width="9" style="20" customWidth="1"/>
    <col min="1032" max="1032" width="7" style="20" customWidth="1"/>
    <col min="1033" max="1274" width="11.42578125" style="20"/>
    <col min="1275" max="1275" width="18.140625" style="20" customWidth="1"/>
    <col min="1276" max="1276" width="6.42578125" style="20" bestFit="1" customWidth="1"/>
    <col min="1277" max="1277" width="6.5703125" style="20" customWidth="1"/>
    <col min="1278" max="1278" width="9.7109375" style="20" customWidth="1"/>
    <col min="1279" max="1279" width="7.5703125" style="20" customWidth="1"/>
    <col min="1280" max="1280" width="6.42578125" style="20" customWidth="1"/>
    <col min="1281" max="1281" width="6" style="20" customWidth="1"/>
    <col min="1282" max="1282" width="5.7109375" style="20" customWidth="1"/>
    <col min="1283" max="1283" width="5.85546875" style="20" customWidth="1"/>
    <col min="1284" max="1285" width="6.5703125" style="20" customWidth="1"/>
    <col min="1286" max="1286" width="7.28515625" style="20" customWidth="1"/>
    <col min="1287" max="1287" width="9" style="20" customWidth="1"/>
    <col min="1288" max="1288" width="7" style="20" customWidth="1"/>
    <col min="1289" max="1530" width="11.42578125" style="20"/>
    <col min="1531" max="1531" width="18.140625" style="20" customWidth="1"/>
    <col min="1532" max="1532" width="6.42578125" style="20" bestFit="1" customWidth="1"/>
    <col min="1533" max="1533" width="6.5703125" style="20" customWidth="1"/>
    <col min="1534" max="1534" width="9.7109375" style="20" customWidth="1"/>
    <col min="1535" max="1535" width="7.5703125" style="20" customWidth="1"/>
    <col min="1536" max="1536" width="6.42578125" style="20" customWidth="1"/>
    <col min="1537" max="1537" width="6" style="20" customWidth="1"/>
    <col min="1538" max="1538" width="5.7109375" style="20" customWidth="1"/>
    <col min="1539" max="1539" width="5.85546875" style="20" customWidth="1"/>
    <col min="1540" max="1541" width="6.5703125" style="20" customWidth="1"/>
    <col min="1542" max="1542" width="7.28515625" style="20" customWidth="1"/>
    <col min="1543" max="1543" width="9" style="20" customWidth="1"/>
    <col min="1544" max="1544" width="7" style="20" customWidth="1"/>
    <col min="1545" max="1786" width="11.42578125" style="20"/>
    <col min="1787" max="1787" width="18.140625" style="20" customWidth="1"/>
    <col min="1788" max="1788" width="6.42578125" style="20" bestFit="1" customWidth="1"/>
    <col min="1789" max="1789" width="6.5703125" style="20" customWidth="1"/>
    <col min="1790" max="1790" width="9.7109375" style="20" customWidth="1"/>
    <col min="1791" max="1791" width="7.5703125" style="20" customWidth="1"/>
    <col min="1792" max="1792" width="6.42578125" style="20" customWidth="1"/>
    <col min="1793" max="1793" width="6" style="20" customWidth="1"/>
    <col min="1794" max="1794" width="5.7109375" style="20" customWidth="1"/>
    <col min="1795" max="1795" width="5.85546875" style="20" customWidth="1"/>
    <col min="1796" max="1797" width="6.5703125" style="20" customWidth="1"/>
    <col min="1798" max="1798" width="7.28515625" style="20" customWidth="1"/>
    <col min="1799" max="1799" width="9" style="20" customWidth="1"/>
    <col min="1800" max="1800" width="7" style="20" customWidth="1"/>
    <col min="1801" max="2042" width="11.42578125" style="20"/>
    <col min="2043" max="2043" width="18.140625" style="20" customWidth="1"/>
    <col min="2044" max="2044" width="6.42578125" style="20" bestFit="1" customWidth="1"/>
    <col min="2045" max="2045" width="6.5703125" style="20" customWidth="1"/>
    <col min="2046" max="2046" width="9.7109375" style="20" customWidth="1"/>
    <col min="2047" max="2047" width="7.5703125" style="20" customWidth="1"/>
    <col min="2048" max="2048" width="6.42578125" style="20" customWidth="1"/>
    <col min="2049" max="2049" width="6" style="20" customWidth="1"/>
    <col min="2050" max="2050" width="5.7109375" style="20" customWidth="1"/>
    <col min="2051" max="2051" width="5.85546875" style="20" customWidth="1"/>
    <col min="2052" max="2053" width="6.5703125" style="20" customWidth="1"/>
    <col min="2054" max="2054" width="7.28515625" style="20" customWidth="1"/>
    <col min="2055" max="2055" width="9" style="20" customWidth="1"/>
    <col min="2056" max="2056" width="7" style="20" customWidth="1"/>
    <col min="2057" max="2298" width="11.42578125" style="20"/>
    <col min="2299" max="2299" width="18.140625" style="20" customWidth="1"/>
    <col min="2300" max="2300" width="6.42578125" style="20" bestFit="1" customWidth="1"/>
    <col min="2301" max="2301" width="6.5703125" style="20" customWidth="1"/>
    <col min="2302" max="2302" width="9.7109375" style="20" customWidth="1"/>
    <col min="2303" max="2303" width="7.5703125" style="20" customWidth="1"/>
    <col min="2304" max="2304" width="6.42578125" style="20" customWidth="1"/>
    <col min="2305" max="2305" width="6" style="20" customWidth="1"/>
    <col min="2306" max="2306" width="5.7109375" style="20" customWidth="1"/>
    <col min="2307" max="2307" width="5.85546875" style="20" customWidth="1"/>
    <col min="2308" max="2309" width="6.5703125" style="20" customWidth="1"/>
    <col min="2310" max="2310" width="7.28515625" style="20" customWidth="1"/>
    <col min="2311" max="2311" width="9" style="20" customWidth="1"/>
    <col min="2312" max="2312" width="7" style="20" customWidth="1"/>
    <col min="2313" max="2554" width="11.42578125" style="20"/>
    <col min="2555" max="2555" width="18.140625" style="20" customWidth="1"/>
    <col min="2556" max="2556" width="6.42578125" style="20" bestFit="1" customWidth="1"/>
    <col min="2557" max="2557" width="6.5703125" style="20" customWidth="1"/>
    <col min="2558" max="2558" width="9.7109375" style="20" customWidth="1"/>
    <col min="2559" max="2559" width="7.5703125" style="20" customWidth="1"/>
    <col min="2560" max="2560" width="6.42578125" style="20" customWidth="1"/>
    <col min="2561" max="2561" width="6" style="20" customWidth="1"/>
    <col min="2562" max="2562" width="5.7109375" style="20" customWidth="1"/>
    <col min="2563" max="2563" width="5.85546875" style="20" customWidth="1"/>
    <col min="2564" max="2565" width="6.5703125" style="20" customWidth="1"/>
    <col min="2566" max="2566" width="7.28515625" style="20" customWidth="1"/>
    <col min="2567" max="2567" width="9" style="20" customWidth="1"/>
    <col min="2568" max="2568" width="7" style="20" customWidth="1"/>
    <col min="2569" max="2810" width="11.42578125" style="20"/>
    <col min="2811" max="2811" width="18.140625" style="20" customWidth="1"/>
    <col min="2812" max="2812" width="6.42578125" style="20" bestFit="1" customWidth="1"/>
    <col min="2813" max="2813" width="6.5703125" style="20" customWidth="1"/>
    <col min="2814" max="2814" width="9.7109375" style="20" customWidth="1"/>
    <col min="2815" max="2815" width="7.5703125" style="20" customWidth="1"/>
    <col min="2816" max="2816" width="6.42578125" style="20" customWidth="1"/>
    <col min="2817" max="2817" width="6" style="20" customWidth="1"/>
    <col min="2818" max="2818" width="5.7109375" style="20" customWidth="1"/>
    <col min="2819" max="2819" width="5.85546875" style="20" customWidth="1"/>
    <col min="2820" max="2821" width="6.5703125" style="20" customWidth="1"/>
    <col min="2822" max="2822" width="7.28515625" style="20" customWidth="1"/>
    <col min="2823" max="2823" width="9" style="20" customWidth="1"/>
    <col min="2824" max="2824" width="7" style="20" customWidth="1"/>
    <col min="2825" max="3066" width="11.42578125" style="20"/>
    <col min="3067" max="3067" width="18.140625" style="20" customWidth="1"/>
    <col min="3068" max="3068" width="6.42578125" style="20" bestFit="1" customWidth="1"/>
    <col min="3069" max="3069" width="6.5703125" style="20" customWidth="1"/>
    <col min="3070" max="3070" width="9.7109375" style="20" customWidth="1"/>
    <col min="3071" max="3071" width="7.5703125" style="20" customWidth="1"/>
    <col min="3072" max="3072" width="6.42578125" style="20" customWidth="1"/>
    <col min="3073" max="3073" width="6" style="20" customWidth="1"/>
    <col min="3074" max="3074" width="5.7109375" style="20" customWidth="1"/>
    <col min="3075" max="3075" width="5.85546875" style="20" customWidth="1"/>
    <col min="3076" max="3077" width="6.5703125" style="20" customWidth="1"/>
    <col min="3078" max="3078" width="7.28515625" style="20" customWidth="1"/>
    <col min="3079" max="3079" width="9" style="20" customWidth="1"/>
    <col min="3080" max="3080" width="7" style="20" customWidth="1"/>
    <col min="3081" max="3322" width="11.42578125" style="20"/>
    <col min="3323" max="3323" width="18.140625" style="20" customWidth="1"/>
    <col min="3324" max="3324" width="6.42578125" style="20" bestFit="1" customWidth="1"/>
    <col min="3325" max="3325" width="6.5703125" style="20" customWidth="1"/>
    <col min="3326" max="3326" width="9.7109375" style="20" customWidth="1"/>
    <col min="3327" max="3327" width="7.5703125" style="20" customWidth="1"/>
    <col min="3328" max="3328" width="6.42578125" style="20" customWidth="1"/>
    <col min="3329" max="3329" width="6" style="20" customWidth="1"/>
    <col min="3330" max="3330" width="5.7109375" style="20" customWidth="1"/>
    <col min="3331" max="3331" width="5.85546875" style="20" customWidth="1"/>
    <col min="3332" max="3333" width="6.5703125" style="20" customWidth="1"/>
    <col min="3334" max="3334" width="7.28515625" style="20" customWidth="1"/>
    <col min="3335" max="3335" width="9" style="20" customWidth="1"/>
    <col min="3336" max="3336" width="7" style="20" customWidth="1"/>
    <col min="3337" max="3578" width="11.42578125" style="20"/>
    <col min="3579" max="3579" width="18.140625" style="20" customWidth="1"/>
    <col min="3580" max="3580" width="6.42578125" style="20" bestFit="1" customWidth="1"/>
    <col min="3581" max="3581" width="6.5703125" style="20" customWidth="1"/>
    <col min="3582" max="3582" width="9.7109375" style="20" customWidth="1"/>
    <col min="3583" max="3583" width="7.5703125" style="20" customWidth="1"/>
    <col min="3584" max="3584" width="6.42578125" style="20" customWidth="1"/>
    <col min="3585" max="3585" width="6" style="20" customWidth="1"/>
    <col min="3586" max="3586" width="5.7109375" style="20" customWidth="1"/>
    <col min="3587" max="3587" width="5.85546875" style="20" customWidth="1"/>
    <col min="3588" max="3589" width="6.5703125" style="20" customWidth="1"/>
    <col min="3590" max="3590" width="7.28515625" style="20" customWidth="1"/>
    <col min="3591" max="3591" width="9" style="20" customWidth="1"/>
    <col min="3592" max="3592" width="7" style="20" customWidth="1"/>
    <col min="3593" max="3834" width="11.42578125" style="20"/>
    <col min="3835" max="3835" width="18.140625" style="20" customWidth="1"/>
    <col min="3836" max="3836" width="6.42578125" style="20" bestFit="1" customWidth="1"/>
    <col min="3837" max="3837" width="6.5703125" style="20" customWidth="1"/>
    <col min="3838" max="3838" width="9.7109375" style="20" customWidth="1"/>
    <col min="3839" max="3839" width="7.5703125" style="20" customWidth="1"/>
    <col min="3840" max="3840" width="6.42578125" style="20" customWidth="1"/>
    <col min="3841" max="3841" width="6" style="20" customWidth="1"/>
    <col min="3842" max="3842" width="5.7109375" style="20" customWidth="1"/>
    <col min="3843" max="3843" width="5.85546875" style="20" customWidth="1"/>
    <col min="3844" max="3845" width="6.5703125" style="20" customWidth="1"/>
    <col min="3846" max="3846" width="7.28515625" style="20" customWidth="1"/>
    <col min="3847" max="3847" width="9" style="20" customWidth="1"/>
    <col min="3848" max="3848" width="7" style="20" customWidth="1"/>
    <col min="3849" max="4090" width="11.42578125" style="20"/>
    <col min="4091" max="4091" width="18.140625" style="20" customWidth="1"/>
    <col min="4092" max="4092" width="6.42578125" style="20" bestFit="1" customWidth="1"/>
    <col min="4093" max="4093" width="6.5703125" style="20" customWidth="1"/>
    <col min="4094" max="4094" width="9.7109375" style="20" customWidth="1"/>
    <col min="4095" max="4095" width="7.5703125" style="20" customWidth="1"/>
    <col min="4096" max="4096" width="6.42578125" style="20" customWidth="1"/>
    <col min="4097" max="4097" width="6" style="20" customWidth="1"/>
    <col min="4098" max="4098" width="5.7109375" style="20" customWidth="1"/>
    <col min="4099" max="4099" width="5.85546875" style="20" customWidth="1"/>
    <col min="4100" max="4101" width="6.5703125" style="20" customWidth="1"/>
    <col min="4102" max="4102" width="7.28515625" style="20" customWidth="1"/>
    <col min="4103" max="4103" width="9" style="20" customWidth="1"/>
    <col min="4104" max="4104" width="7" style="20" customWidth="1"/>
    <col min="4105" max="4346" width="11.42578125" style="20"/>
    <col min="4347" max="4347" width="18.140625" style="20" customWidth="1"/>
    <col min="4348" max="4348" width="6.42578125" style="20" bestFit="1" customWidth="1"/>
    <col min="4349" max="4349" width="6.5703125" style="20" customWidth="1"/>
    <col min="4350" max="4350" width="9.7109375" style="20" customWidth="1"/>
    <col min="4351" max="4351" width="7.5703125" style="20" customWidth="1"/>
    <col min="4352" max="4352" width="6.42578125" style="20" customWidth="1"/>
    <col min="4353" max="4353" width="6" style="20" customWidth="1"/>
    <col min="4354" max="4354" width="5.7109375" style="20" customWidth="1"/>
    <col min="4355" max="4355" width="5.85546875" style="20" customWidth="1"/>
    <col min="4356" max="4357" width="6.5703125" style="20" customWidth="1"/>
    <col min="4358" max="4358" width="7.28515625" style="20" customWidth="1"/>
    <col min="4359" max="4359" width="9" style="20" customWidth="1"/>
    <col min="4360" max="4360" width="7" style="20" customWidth="1"/>
    <col min="4361" max="4602" width="11.42578125" style="20"/>
    <col min="4603" max="4603" width="18.140625" style="20" customWidth="1"/>
    <col min="4604" max="4604" width="6.42578125" style="20" bestFit="1" customWidth="1"/>
    <col min="4605" max="4605" width="6.5703125" style="20" customWidth="1"/>
    <col min="4606" max="4606" width="9.7109375" style="20" customWidth="1"/>
    <col min="4607" max="4607" width="7.5703125" style="20" customWidth="1"/>
    <col min="4608" max="4608" width="6.42578125" style="20" customWidth="1"/>
    <col min="4609" max="4609" width="6" style="20" customWidth="1"/>
    <col min="4610" max="4610" width="5.7109375" style="20" customWidth="1"/>
    <col min="4611" max="4611" width="5.85546875" style="20" customWidth="1"/>
    <col min="4612" max="4613" width="6.5703125" style="20" customWidth="1"/>
    <col min="4614" max="4614" width="7.28515625" style="20" customWidth="1"/>
    <col min="4615" max="4615" width="9" style="20" customWidth="1"/>
    <col min="4616" max="4616" width="7" style="20" customWidth="1"/>
    <col min="4617" max="4858" width="11.42578125" style="20"/>
    <col min="4859" max="4859" width="18.140625" style="20" customWidth="1"/>
    <col min="4860" max="4860" width="6.42578125" style="20" bestFit="1" customWidth="1"/>
    <col min="4861" max="4861" width="6.5703125" style="20" customWidth="1"/>
    <col min="4862" max="4862" width="9.7109375" style="20" customWidth="1"/>
    <col min="4863" max="4863" width="7.5703125" style="20" customWidth="1"/>
    <col min="4864" max="4864" width="6.42578125" style="20" customWidth="1"/>
    <col min="4865" max="4865" width="6" style="20" customWidth="1"/>
    <col min="4866" max="4866" width="5.7109375" style="20" customWidth="1"/>
    <col min="4867" max="4867" width="5.85546875" style="20" customWidth="1"/>
    <col min="4868" max="4869" width="6.5703125" style="20" customWidth="1"/>
    <col min="4870" max="4870" width="7.28515625" style="20" customWidth="1"/>
    <col min="4871" max="4871" width="9" style="20" customWidth="1"/>
    <col min="4872" max="4872" width="7" style="20" customWidth="1"/>
    <col min="4873" max="5114" width="11.42578125" style="20"/>
    <col min="5115" max="5115" width="18.140625" style="20" customWidth="1"/>
    <col min="5116" max="5116" width="6.42578125" style="20" bestFit="1" customWidth="1"/>
    <col min="5117" max="5117" width="6.5703125" style="20" customWidth="1"/>
    <col min="5118" max="5118" width="9.7109375" style="20" customWidth="1"/>
    <col min="5119" max="5119" width="7.5703125" style="20" customWidth="1"/>
    <col min="5120" max="5120" width="6.42578125" style="20" customWidth="1"/>
    <col min="5121" max="5121" width="6" style="20" customWidth="1"/>
    <col min="5122" max="5122" width="5.7109375" style="20" customWidth="1"/>
    <col min="5123" max="5123" width="5.85546875" style="20" customWidth="1"/>
    <col min="5124" max="5125" width="6.5703125" style="20" customWidth="1"/>
    <col min="5126" max="5126" width="7.28515625" style="20" customWidth="1"/>
    <col min="5127" max="5127" width="9" style="20" customWidth="1"/>
    <col min="5128" max="5128" width="7" style="20" customWidth="1"/>
    <col min="5129" max="5370" width="11.42578125" style="20"/>
    <col min="5371" max="5371" width="18.140625" style="20" customWidth="1"/>
    <col min="5372" max="5372" width="6.42578125" style="20" bestFit="1" customWidth="1"/>
    <col min="5373" max="5373" width="6.5703125" style="20" customWidth="1"/>
    <col min="5374" max="5374" width="9.7109375" style="20" customWidth="1"/>
    <col min="5375" max="5375" width="7.5703125" style="20" customWidth="1"/>
    <col min="5376" max="5376" width="6.42578125" style="20" customWidth="1"/>
    <col min="5377" max="5377" width="6" style="20" customWidth="1"/>
    <col min="5378" max="5378" width="5.7109375" style="20" customWidth="1"/>
    <col min="5379" max="5379" width="5.85546875" style="20" customWidth="1"/>
    <col min="5380" max="5381" width="6.5703125" style="20" customWidth="1"/>
    <col min="5382" max="5382" width="7.28515625" style="20" customWidth="1"/>
    <col min="5383" max="5383" width="9" style="20" customWidth="1"/>
    <col min="5384" max="5384" width="7" style="20" customWidth="1"/>
    <col min="5385" max="5626" width="11.42578125" style="20"/>
    <col min="5627" max="5627" width="18.140625" style="20" customWidth="1"/>
    <col min="5628" max="5628" width="6.42578125" style="20" bestFit="1" customWidth="1"/>
    <col min="5629" max="5629" width="6.5703125" style="20" customWidth="1"/>
    <col min="5630" max="5630" width="9.7109375" style="20" customWidth="1"/>
    <col min="5631" max="5631" width="7.5703125" style="20" customWidth="1"/>
    <col min="5632" max="5632" width="6.42578125" style="20" customWidth="1"/>
    <col min="5633" max="5633" width="6" style="20" customWidth="1"/>
    <col min="5634" max="5634" width="5.7109375" style="20" customWidth="1"/>
    <col min="5635" max="5635" width="5.85546875" style="20" customWidth="1"/>
    <col min="5636" max="5637" width="6.5703125" style="20" customWidth="1"/>
    <col min="5638" max="5638" width="7.28515625" style="20" customWidth="1"/>
    <col min="5639" max="5639" width="9" style="20" customWidth="1"/>
    <col min="5640" max="5640" width="7" style="20" customWidth="1"/>
    <col min="5641" max="5882" width="11.42578125" style="20"/>
    <col min="5883" max="5883" width="18.140625" style="20" customWidth="1"/>
    <col min="5884" max="5884" width="6.42578125" style="20" bestFit="1" customWidth="1"/>
    <col min="5885" max="5885" width="6.5703125" style="20" customWidth="1"/>
    <col min="5886" max="5886" width="9.7109375" style="20" customWidth="1"/>
    <col min="5887" max="5887" width="7.5703125" style="20" customWidth="1"/>
    <col min="5888" max="5888" width="6.42578125" style="20" customWidth="1"/>
    <col min="5889" max="5889" width="6" style="20" customWidth="1"/>
    <col min="5890" max="5890" width="5.7109375" style="20" customWidth="1"/>
    <col min="5891" max="5891" width="5.85546875" style="20" customWidth="1"/>
    <col min="5892" max="5893" width="6.5703125" style="20" customWidth="1"/>
    <col min="5894" max="5894" width="7.28515625" style="20" customWidth="1"/>
    <col min="5895" max="5895" width="9" style="20" customWidth="1"/>
    <col min="5896" max="5896" width="7" style="20" customWidth="1"/>
    <col min="5897" max="6138" width="11.42578125" style="20"/>
    <col min="6139" max="6139" width="18.140625" style="20" customWidth="1"/>
    <col min="6140" max="6140" width="6.42578125" style="20" bestFit="1" customWidth="1"/>
    <col min="6141" max="6141" width="6.5703125" style="20" customWidth="1"/>
    <col min="6142" max="6142" width="9.7109375" style="20" customWidth="1"/>
    <col min="6143" max="6143" width="7.5703125" style="20" customWidth="1"/>
    <col min="6144" max="6144" width="6.42578125" style="20" customWidth="1"/>
    <col min="6145" max="6145" width="6" style="20" customWidth="1"/>
    <col min="6146" max="6146" width="5.7109375" style="20" customWidth="1"/>
    <col min="6147" max="6147" width="5.85546875" style="20" customWidth="1"/>
    <col min="6148" max="6149" width="6.5703125" style="20" customWidth="1"/>
    <col min="6150" max="6150" width="7.28515625" style="20" customWidth="1"/>
    <col min="6151" max="6151" width="9" style="20" customWidth="1"/>
    <col min="6152" max="6152" width="7" style="20" customWidth="1"/>
    <col min="6153" max="6394" width="11.42578125" style="20"/>
    <col min="6395" max="6395" width="18.140625" style="20" customWidth="1"/>
    <col min="6396" max="6396" width="6.42578125" style="20" bestFit="1" customWidth="1"/>
    <col min="6397" max="6397" width="6.5703125" style="20" customWidth="1"/>
    <col min="6398" max="6398" width="9.7109375" style="20" customWidth="1"/>
    <col min="6399" max="6399" width="7.5703125" style="20" customWidth="1"/>
    <col min="6400" max="6400" width="6.42578125" style="20" customWidth="1"/>
    <col min="6401" max="6401" width="6" style="20" customWidth="1"/>
    <col min="6402" max="6402" width="5.7109375" style="20" customWidth="1"/>
    <col min="6403" max="6403" width="5.85546875" style="20" customWidth="1"/>
    <col min="6404" max="6405" width="6.5703125" style="20" customWidth="1"/>
    <col min="6406" max="6406" width="7.28515625" style="20" customWidth="1"/>
    <col min="6407" max="6407" width="9" style="20" customWidth="1"/>
    <col min="6408" max="6408" width="7" style="20" customWidth="1"/>
    <col min="6409" max="6650" width="11.42578125" style="20"/>
    <col min="6651" max="6651" width="18.140625" style="20" customWidth="1"/>
    <col min="6652" max="6652" width="6.42578125" style="20" bestFit="1" customWidth="1"/>
    <col min="6653" max="6653" width="6.5703125" style="20" customWidth="1"/>
    <col min="6654" max="6654" width="9.7109375" style="20" customWidth="1"/>
    <col min="6655" max="6655" width="7.5703125" style="20" customWidth="1"/>
    <col min="6656" max="6656" width="6.42578125" style="20" customWidth="1"/>
    <col min="6657" max="6657" width="6" style="20" customWidth="1"/>
    <col min="6658" max="6658" width="5.7109375" style="20" customWidth="1"/>
    <col min="6659" max="6659" width="5.85546875" style="20" customWidth="1"/>
    <col min="6660" max="6661" width="6.5703125" style="20" customWidth="1"/>
    <col min="6662" max="6662" width="7.28515625" style="20" customWidth="1"/>
    <col min="6663" max="6663" width="9" style="20" customWidth="1"/>
    <col min="6664" max="6664" width="7" style="20" customWidth="1"/>
    <col min="6665" max="6906" width="11.42578125" style="20"/>
    <col min="6907" max="6907" width="18.140625" style="20" customWidth="1"/>
    <col min="6908" max="6908" width="6.42578125" style="20" bestFit="1" customWidth="1"/>
    <col min="6909" max="6909" width="6.5703125" style="20" customWidth="1"/>
    <col min="6910" max="6910" width="9.7109375" style="20" customWidth="1"/>
    <col min="6911" max="6911" width="7.5703125" style="20" customWidth="1"/>
    <col min="6912" max="6912" width="6.42578125" style="20" customWidth="1"/>
    <col min="6913" max="6913" width="6" style="20" customWidth="1"/>
    <col min="6914" max="6914" width="5.7109375" style="20" customWidth="1"/>
    <col min="6915" max="6915" width="5.85546875" style="20" customWidth="1"/>
    <col min="6916" max="6917" width="6.5703125" style="20" customWidth="1"/>
    <col min="6918" max="6918" width="7.28515625" style="20" customWidth="1"/>
    <col min="6919" max="6919" width="9" style="20" customWidth="1"/>
    <col min="6920" max="6920" width="7" style="20" customWidth="1"/>
    <col min="6921" max="7162" width="11.42578125" style="20"/>
    <col min="7163" max="7163" width="18.140625" style="20" customWidth="1"/>
    <col min="7164" max="7164" width="6.42578125" style="20" bestFit="1" customWidth="1"/>
    <col min="7165" max="7165" width="6.5703125" style="20" customWidth="1"/>
    <col min="7166" max="7166" width="9.7109375" style="20" customWidth="1"/>
    <col min="7167" max="7167" width="7.5703125" style="20" customWidth="1"/>
    <col min="7168" max="7168" width="6.42578125" style="20" customWidth="1"/>
    <col min="7169" max="7169" width="6" style="20" customWidth="1"/>
    <col min="7170" max="7170" width="5.7109375" style="20" customWidth="1"/>
    <col min="7171" max="7171" width="5.85546875" style="20" customWidth="1"/>
    <col min="7172" max="7173" width="6.5703125" style="20" customWidth="1"/>
    <col min="7174" max="7174" width="7.28515625" style="20" customWidth="1"/>
    <col min="7175" max="7175" width="9" style="20" customWidth="1"/>
    <col min="7176" max="7176" width="7" style="20" customWidth="1"/>
    <col min="7177" max="7418" width="11.42578125" style="20"/>
    <col min="7419" max="7419" width="18.140625" style="20" customWidth="1"/>
    <col min="7420" max="7420" width="6.42578125" style="20" bestFit="1" customWidth="1"/>
    <col min="7421" max="7421" width="6.5703125" style="20" customWidth="1"/>
    <col min="7422" max="7422" width="9.7109375" style="20" customWidth="1"/>
    <col min="7423" max="7423" width="7.5703125" style="20" customWidth="1"/>
    <col min="7424" max="7424" width="6.42578125" style="20" customWidth="1"/>
    <col min="7425" max="7425" width="6" style="20" customWidth="1"/>
    <col min="7426" max="7426" width="5.7109375" style="20" customWidth="1"/>
    <col min="7427" max="7427" width="5.85546875" style="20" customWidth="1"/>
    <col min="7428" max="7429" width="6.5703125" style="20" customWidth="1"/>
    <col min="7430" max="7430" width="7.28515625" style="20" customWidth="1"/>
    <col min="7431" max="7431" width="9" style="20" customWidth="1"/>
    <col min="7432" max="7432" width="7" style="20" customWidth="1"/>
    <col min="7433" max="7674" width="11.42578125" style="20"/>
    <col min="7675" max="7675" width="18.140625" style="20" customWidth="1"/>
    <col min="7676" max="7676" width="6.42578125" style="20" bestFit="1" customWidth="1"/>
    <col min="7677" max="7677" width="6.5703125" style="20" customWidth="1"/>
    <col min="7678" max="7678" width="9.7109375" style="20" customWidth="1"/>
    <col min="7679" max="7679" width="7.5703125" style="20" customWidth="1"/>
    <col min="7680" max="7680" width="6.42578125" style="20" customWidth="1"/>
    <col min="7681" max="7681" width="6" style="20" customWidth="1"/>
    <col min="7682" max="7682" width="5.7109375" style="20" customWidth="1"/>
    <col min="7683" max="7683" width="5.85546875" style="20" customWidth="1"/>
    <col min="7684" max="7685" width="6.5703125" style="20" customWidth="1"/>
    <col min="7686" max="7686" width="7.28515625" style="20" customWidth="1"/>
    <col min="7687" max="7687" width="9" style="20" customWidth="1"/>
    <col min="7688" max="7688" width="7" style="20" customWidth="1"/>
    <col min="7689" max="7930" width="11.42578125" style="20"/>
    <col min="7931" max="7931" width="18.140625" style="20" customWidth="1"/>
    <col min="7932" max="7932" width="6.42578125" style="20" bestFit="1" customWidth="1"/>
    <col min="7933" max="7933" width="6.5703125" style="20" customWidth="1"/>
    <col min="7934" max="7934" width="9.7109375" style="20" customWidth="1"/>
    <col min="7935" max="7935" width="7.5703125" style="20" customWidth="1"/>
    <col min="7936" max="7936" width="6.42578125" style="20" customWidth="1"/>
    <col min="7937" max="7937" width="6" style="20" customWidth="1"/>
    <col min="7938" max="7938" width="5.7109375" style="20" customWidth="1"/>
    <col min="7939" max="7939" width="5.85546875" style="20" customWidth="1"/>
    <col min="7940" max="7941" width="6.5703125" style="20" customWidth="1"/>
    <col min="7942" max="7942" width="7.28515625" style="20" customWidth="1"/>
    <col min="7943" max="7943" width="9" style="20" customWidth="1"/>
    <col min="7944" max="7944" width="7" style="20" customWidth="1"/>
    <col min="7945" max="8186" width="11.42578125" style="20"/>
    <col min="8187" max="8187" width="18.140625" style="20" customWidth="1"/>
    <col min="8188" max="8188" width="6.42578125" style="20" bestFit="1" customWidth="1"/>
    <col min="8189" max="8189" width="6.5703125" style="20" customWidth="1"/>
    <col min="8190" max="8190" width="9.7109375" style="20" customWidth="1"/>
    <col min="8191" max="8191" width="7.5703125" style="20" customWidth="1"/>
    <col min="8192" max="8192" width="6.42578125" style="20" customWidth="1"/>
    <col min="8193" max="8193" width="6" style="20" customWidth="1"/>
    <col min="8194" max="8194" width="5.7109375" style="20" customWidth="1"/>
    <col min="8195" max="8195" width="5.85546875" style="20" customWidth="1"/>
    <col min="8196" max="8197" width="6.5703125" style="20" customWidth="1"/>
    <col min="8198" max="8198" width="7.28515625" style="20" customWidth="1"/>
    <col min="8199" max="8199" width="9" style="20" customWidth="1"/>
    <col min="8200" max="8200" width="7" style="20" customWidth="1"/>
    <col min="8201" max="8442" width="11.42578125" style="20"/>
    <col min="8443" max="8443" width="18.140625" style="20" customWidth="1"/>
    <col min="8444" max="8444" width="6.42578125" style="20" bestFit="1" customWidth="1"/>
    <col min="8445" max="8445" width="6.5703125" style="20" customWidth="1"/>
    <col min="8446" max="8446" width="9.7109375" style="20" customWidth="1"/>
    <col min="8447" max="8447" width="7.5703125" style="20" customWidth="1"/>
    <col min="8448" max="8448" width="6.42578125" style="20" customWidth="1"/>
    <col min="8449" max="8449" width="6" style="20" customWidth="1"/>
    <col min="8450" max="8450" width="5.7109375" style="20" customWidth="1"/>
    <col min="8451" max="8451" width="5.85546875" style="20" customWidth="1"/>
    <col min="8452" max="8453" width="6.5703125" style="20" customWidth="1"/>
    <col min="8454" max="8454" width="7.28515625" style="20" customWidth="1"/>
    <col min="8455" max="8455" width="9" style="20" customWidth="1"/>
    <col min="8456" max="8456" width="7" style="20" customWidth="1"/>
    <col min="8457" max="8698" width="11.42578125" style="20"/>
    <col min="8699" max="8699" width="18.140625" style="20" customWidth="1"/>
    <col min="8700" max="8700" width="6.42578125" style="20" bestFit="1" customWidth="1"/>
    <col min="8701" max="8701" width="6.5703125" style="20" customWidth="1"/>
    <col min="8702" max="8702" width="9.7109375" style="20" customWidth="1"/>
    <col min="8703" max="8703" width="7.5703125" style="20" customWidth="1"/>
    <col min="8704" max="8704" width="6.42578125" style="20" customWidth="1"/>
    <col min="8705" max="8705" width="6" style="20" customWidth="1"/>
    <col min="8706" max="8706" width="5.7109375" style="20" customWidth="1"/>
    <col min="8707" max="8707" width="5.85546875" style="20" customWidth="1"/>
    <col min="8708" max="8709" width="6.5703125" style="20" customWidth="1"/>
    <col min="8710" max="8710" width="7.28515625" style="20" customWidth="1"/>
    <col min="8711" max="8711" width="9" style="20" customWidth="1"/>
    <col min="8712" max="8712" width="7" style="20" customWidth="1"/>
    <col min="8713" max="8954" width="11.42578125" style="20"/>
    <col min="8955" max="8955" width="18.140625" style="20" customWidth="1"/>
    <col min="8956" max="8956" width="6.42578125" style="20" bestFit="1" customWidth="1"/>
    <col min="8957" max="8957" width="6.5703125" style="20" customWidth="1"/>
    <col min="8958" max="8958" width="9.7109375" style="20" customWidth="1"/>
    <col min="8959" max="8959" width="7.5703125" style="20" customWidth="1"/>
    <col min="8960" max="8960" width="6.42578125" style="20" customWidth="1"/>
    <col min="8961" max="8961" width="6" style="20" customWidth="1"/>
    <col min="8962" max="8962" width="5.7109375" style="20" customWidth="1"/>
    <col min="8963" max="8963" width="5.85546875" style="20" customWidth="1"/>
    <col min="8964" max="8965" width="6.5703125" style="20" customWidth="1"/>
    <col min="8966" max="8966" width="7.28515625" style="20" customWidth="1"/>
    <col min="8967" max="8967" width="9" style="20" customWidth="1"/>
    <col min="8968" max="8968" width="7" style="20" customWidth="1"/>
    <col min="8969" max="9210" width="11.42578125" style="20"/>
    <col min="9211" max="9211" width="18.140625" style="20" customWidth="1"/>
    <col min="9212" max="9212" width="6.42578125" style="20" bestFit="1" customWidth="1"/>
    <col min="9213" max="9213" width="6.5703125" style="20" customWidth="1"/>
    <col min="9214" max="9214" width="9.7109375" style="20" customWidth="1"/>
    <col min="9215" max="9215" width="7.5703125" style="20" customWidth="1"/>
    <col min="9216" max="9216" width="6.42578125" style="20" customWidth="1"/>
    <col min="9217" max="9217" width="6" style="20" customWidth="1"/>
    <col min="9218" max="9218" width="5.7109375" style="20" customWidth="1"/>
    <col min="9219" max="9219" width="5.85546875" style="20" customWidth="1"/>
    <col min="9220" max="9221" width="6.5703125" style="20" customWidth="1"/>
    <col min="9222" max="9222" width="7.28515625" style="20" customWidth="1"/>
    <col min="9223" max="9223" width="9" style="20" customWidth="1"/>
    <col min="9224" max="9224" width="7" style="20" customWidth="1"/>
    <col min="9225" max="9466" width="11.42578125" style="20"/>
    <col min="9467" max="9467" width="18.140625" style="20" customWidth="1"/>
    <col min="9468" max="9468" width="6.42578125" style="20" bestFit="1" customWidth="1"/>
    <col min="9469" max="9469" width="6.5703125" style="20" customWidth="1"/>
    <col min="9470" max="9470" width="9.7109375" style="20" customWidth="1"/>
    <col min="9471" max="9471" width="7.5703125" style="20" customWidth="1"/>
    <col min="9472" max="9472" width="6.42578125" style="20" customWidth="1"/>
    <col min="9473" max="9473" width="6" style="20" customWidth="1"/>
    <col min="9474" max="9474" width="5.7109375" style="20" customWidth="1"/>
    <col min="9475" max="9475" width="5.85546875" style="20" customWidth="1"/>
    <col min="9476" max="9477" width="6.5703125" style="20" customWidth="1"/>
    <col min="9478" max="9478" width="7.28515625" style="20" customWidth="1"/>
    <col min="9479" max="9479" width="9" style="20" customWidth="1"/>
    <col min="9480" max="9480" width="7" style="20" customWidth="1"/>
    <col min="9481" max="9722" width="11.42578125" style="20"/>
    <col min="9723" max="9723" width="18.140625" style="20" customWidth="1"/>
    <col min="9724" max="9724" width="6.42578125" style="20" bestFit="1" customWidth="1"/>
    <col min="9725" max="9725" width="6.5703125" style="20" customWidth="1"/>
    <col min="9726" max="9726" width="9.7109375" style="20" customWidth="1"/>
    <col min="9727" max="9727" width="7.5703125" style="20" customWidth="1"/>
    <col min="9728" max="9728" width="6.42578125" style="20" customWidth="1"/>
    <col min="9729" max="9729" width="6" style="20" customWidth="1"/>
    <col min="9730" max="9730" width="5.7109375" style="20" customWidth="1"/>
    <col min="9731" max="9731" width="5.85546875" style="20" customWidth="1"/>
    <col min="9732" max="9733" width="6.5703125" style="20" customWidth="1"/>
    <col min="9734" max="9734" width="7.28515625" style="20" customWidth="1"/>
    <col min="9735" max="9735" width="9" style="20" customWidth="1"/>
    <col min="9736" max="9736" width="7" style="20" customWidth="1"/>
    <col min="9737" max="9978" width="11.42578125" style="20"/>
    <col min="9979" max="9979" width="18.140625" style="20" customWidth="1"/>
    <col min="9980" max="9980" width="6.42578125" style="20" bestFit="1" customWidth="1"/>
    <col min="9981" max="9981" width="6.5703125" style="20" customWidth="1"/>
    <col min="9982" max="9982" width="9.7109375" style="20" customWidth="1"/>
    <col min="9983" max="9983" width="7.5703125" style="20" customWidth="1"/>
    <col min="9984" max="9984" width="6.42578125" style="20" customWidth="1"/>
    <col min="9985" max="9985" width="6" style="20" customWidth="1"/>
    <col min="9986" max="9986" width="5.7109375" style="20" customWidth="1"/>
    <col min="9987" max="9987" width="5.85546875" style="20" customWidth="1"/>
    <col min="9988" max="9989" width="6.5703125" style="20" customWidth="1"/>
    <col min="9990" max="9990" width="7.28515625" style="20" customWidth="1"/>
    <col min="9991" max="9991" width="9" style="20" customWidth="1"/>
    <col min="9992" max="9992" width="7" style="20" customWidth="1"/>
    <col min="9993" max="10234" width="11.42578125" style="20"/>
    <col min="10235" max="10235" width="18.140625" style="20" customWidth="1"/>
    <col min="10236" max="10236" width="6.42578125" style="20" bestFit="1" customWidth="1"/>
    <col min="10237" max="10237" width="6.5703125" style="20" customWidth="1"/>
    <col min="10238" max="10238" width="9.7109375" style="20" customWidth="1"/>
    <col min="10239" max="10239" width="7.5703125" style="20" customWidth="1"/>
    <col min="10240" max="10240" width="6.42578125" style="20" customWidth="1"/>
    <col min="10241" max="10241" width="6" style="20" customWidth="1"/>
    <col min="10242" max="10242" width="5.7109375" style="20" customWidth="1"/>
    <col min="10243" max="10243" width="5.85546875" style="20" customWidth="1"/>
    <col min="10244" max="10245" width="6.5703125" style="20" customWidth="1"/>
    <col min="10246" max="10246" width="7.28515625" style="20" customWidth="1"/>
    <col min="10247" max="10247" width="9" style="20" customWidth="1"/>
    <col min="10248" max="10248" width="7" style="20" customWidth="1"/>
    <col min="10249" max="10490" width="11.42578125" style="20"/>
    <col min="10491" max="10491" width="18.140625" style="20" customWidth="1"/>
    <col min="10492" max="10492" width="6.42578125" style="20" bestFit="1" customWidth="1"/>
    <col min="10493" max="10493" width="6.5703125" style="20" customWidth="1"/>
    <col min="10494" max="10494" width="9.7109375" style="20" customWidth="1"/>
    <col min="10495" max="10495" width="7.5703125" style="20" customWidth="1"/>
    <col min="10496" max="10496" width="6.42578125" style="20" customWidth="1"/>
    <col min="10497" max="10497" width="6" style="20" customWidth="1"/>
    <col min="10498" max="10498" width="5.7109375" style="20" customWidth="1"/>
    <col min="10499" max="10499" width="5.85546875" style="20" customWidth="1"/>
    <col min="10500" max="10501" width="6.5703125" style="20" customWidth="1"/>
    <col min="10502" max="10502" width="7.28515625" style="20" customWidth="1"/>
    <col min="10503" max="10503" width="9" style="20" customWidth="1"/>
    <col min="10504" max="10504" width="7" style="20" customWidth="1"/>
    <col min="10505" max="10746" width="11.42578125" style="20"/>
    <col min="10747" max="10747" width="18.140625" style="20" customWidth="1"/>
    <col min="10748" max="10748" width="6.42578125" style="20" bestFit="1" customWidth="1"/>
    <col min="10749" max="10749" width="6.5703125" style="20" customWidth="1"/>
    <col min="10750" max="10750" width="9.7109375" style="20" customWidth="1"/>
    <col min="10751" max="10751" width="7.5703125" style="20" customWidth="1"/>
    <col min="10752" max="10752" width="6.42578125" style="20" customWidth="1"/>
    <col min="10753" max="10753" width="6" style="20" customWidth="1"/>
    <col min="10754" max="10754" width="5.7109375" style="20" customWidth="1"/>
    <col min="10755" max="10755" width="5.85546875" style="20" customWidth="1"/>
    <col min="10756" max="10757" width="6.5703125" style="20" customWidth="1"/>
    <col min="10758" max="10758" width="7.28515625" style="20" customWidth="1"/>
    <col min="10759" max="10759" width="9" style="20" customWidth="1"/>
    <col min="10760" max="10760" width="7" style="20" customWidth="1"/>
    <col min="10761" max="11002" width="11.42578125" style="20"/>
    <col min="11003" max="11003" width="18.140625" style="20" customWidth="1"/>
    <col min="11004" max="11004" width="6.42578125" style="20" bestFit="1" customWidth="1"/>
    <col min="11005" max="11005" width="6.5703125" style="20" customWidth="1"/>
    <col min="11006" max="11006" width="9.7109375" style="20" customWidth="1"/>
    <col min="11007" max="11007" width="7.5703125" style="20" customWidth="1"/>
    <col min="11008" max="11008" width="6.42578125" style="20" customWidth="1"/>
    <col min="11009" max="11009" width="6" style="20" customWidth="1"/>
    <col min="11010" max="11010" width="5.7109375" style="20" customWidth="1"/>
    <col min="11011" max="11011" width="5.85546875" style="20" customWidth="1"/>
    <col min="11012" max="11013" width="6.5703125" style="20" customWidth="1"/>
    <col min="11014" max="11014" width="7.28515625" style="20" customWidth="1"/>
    <col min="11015" max="11015" width="9" style="20" customWidth="1"/>
    <col min="11016" max="11016" width="7" style="20" customWidth="1"/>
    <col min="11017" max="11258" width="11.42578125" style="20"/>
    <col min="11259" max="11259" width="18.140625" style="20" customWidth="1"/>
    <col min="11260" max="11260" width="6.42578125" style="20" bestFit="1" customWidth="1"/>
    <col min="11261" max="11261" width="6.5703125" style="20" customWidth="1"/>
    <col min="11262" max="11262" width="9.7109375" style="20" customWidth="1"/>
    <col min="11263" max="11263" width="7.5703125" style="20" customWidth="1"/>
    <col min="11264" max="11264" width="6.42578125" style="20" customWidth="1"/>
    <col min="11265" max="11265" width="6" style="20" customWidth="1"/>
    <col min="11266" max="11266" width="5.7109375" style="20" customWidth="1"/>
    <col min="11267" max="11267" width="5.85546875" style="20" customWidth="1"/>
    <col min="11268" max="11269" width="6.5703125" style="20" customWidth="1"/>
    <col min="11270" max="11270" width="7.28515625" style="20" customWidth="1"/>
    <col min="11271" max="11271" width="9" style="20" customWidth="1"/>
    <col min="11272" max="11272" width="7" style="20" customWidth="1"/>
    <col min="11273" max="11514" width="11.42578125" style="20"/>
    <col min="11515" max="11515" width="18.140625" style="20" customWidth="1"/>
    <col min="11516" max="11516" width="6.42578125" style="20" bestFit="1" customWidth="1"/>
    <col min="11517" max="11517" width="6.5703125" style="20" customWidth="1"/>
    <col min="11518" max="11518" width="9.7109375" style="20" customWidth="1"/>
    <col min="11519" max="11519" width="7.5703125" style="20" customWidth="1"/>
    <col min="11520" max="11520" width="6.42578125" style="20" customWidth="1"/>
    <col min="11521" max="11521" width="6" style="20" customWidth="1"/>
    <col min="11522" max="11522" width="5.7109375" style="20" customWidth="1"/>
    <col min="11523" max="11523" width="5.85546875" style="20" customWidth="1"/>
    <col min="11524" max="11525" width="6.5703125" style="20" customWidth="1"/>
    <col min="11526" max="11526" width="7.28515625" style="20" customWidth="1"/>
    <col min="11527" max="11527" width="9" style="20" customWidth="1"/>
    <col min="11528" max="11528" width="7" style="20" customWidth="1"/>
    <col min="11529" max="11770" width="11.42578125" style="20"/>
    <col min="11771" max="11771" width="18.140625" style="20" customWidth="1"/>
    <col min="11772" max="11772" width="6.42578125" style="20" bestFit="1" customWidth="1"/>
    <col min="11773" max="11773" width="6.5703125" style="20" customWidth="1"/>
    <col min="11774" max="11774" width="9.7109375" style="20" customWidth="1"/>
    <col min="11775" max="11775" width="7.5703125" style="20" customWidth="1"/>
    <col min="11776" max="11776" width="6.42578125" style="20" customWidth="1"/>
    <col min="11777" max="11777" width="6" style="20" customWidth="1"/>
    <col min="11778" max="11778" width="5.7109375" style="20" customWidth="1"/>
    <col min="11779" max="11779" width="5.85546875" style="20" customWidth="1"/>
    <col min="11780" max="11781" width="6.5703125" style="20" customWidth="1"/>
    <col min="11782" max="11782" width="7.28515625" style="20" customWidth="1"/>
    <col min="11783" max="11783" width="9" style="20" customWidth="1"/>
    <col min="11784" max="11784" width="7" style="20" customWidth="1"/>
    <col min="11785" max="12026" width="11.42578125" style="20"/>
    <col min="12027" max="12027" width="18.140625" style="20" customWidth="1"/>
    <col min="12028" max="12028" width="6.42578125" style="20" bestFit="1" customWidth="1"/>
    <col min="12029" max="12029" width="6.5703125" style="20" customWidth="1"/>
    <col min="12030" max="12030" width="9.7109375" style="20" customWidth="1"/>
    <col min="12031" max="12031" width="7.5703125" style="20" customWidth="1"/>
    <col min="12032" max="12032" width="6.42578125" style="20" customWidth="1"/>
    <col min="12033" max="12033" width="6" style="20" customWidth="1"/>
    <col min="12034" max="12034" width="5.7109375" style="20" customWidth="1"/>
    <col min="12035" max="12035" width="5.85546875" style="20" customWidth="1"/>
    <col min="12036" max="12037" width="6.5703125" style="20" customWidth="1"/>
    <col min="12038" max="12038" width="7.28515625" style="20" customWidth="1"/>
    <col min="12039" max="12039" width="9" style="20" customWidth="1"/>
    <col min="12040" max="12040" width="7" style="20" customWidth="1"/>
    <col min="12041" max="12282" width="11.42578125" style="20"/>
    <col min="12283" max="12283" width="18.140625" style="20" customWidth="1"/>
    <col min="12284" max="12284" width="6.42578125" style="20" bestFit="1" customWidth="1"/>
    <col min="12285" max="12285" width="6.5703125" style="20" customWidth="1"/>
    <col min="12286" max="12286" width="9.7109375" style="20" customWidth="1"/>
    <col min="12287" max="12287" width="7.5703125" style="20" customWidth="1"/>
    <col min="12288" max="12288" width="6.42578125" style="20" customWidth="1"/>
    <col min="12289" max="12289" width="6" style="20" customWidth="1"/>
    <col min="12290" max="12290" width="5.7109375" style="20" customWidth="1"/>
    <col min="12291" max="12291" width="5.85546875" style="20" customWidth="1"/>
    <col min="12292" max="12293" width="6.5703125" style="20" customWidth="1"/>
    <col min="12294" max="12294" width="7.28515625" style="20" customWidth="1"/>
    <col min="12295" max="12295" width="9" style="20" customWidth="1"/>
    <col min="12296" max="12296" width="7" style="20" customWidth="1"/>
    <col min="12297" max="12538" width="11.42578125" style="20"/>
    <col min="12539" max="12539" width="18.140625" style="20" customWidth="1"/>
    <col min="12540" max="12540" width="6.42578125" style="20" bestFit="1" customWidth="1"/>
    <col min="12541" max="12541" width="6.5703125" style="20" customWidth="1"/>
    <col min="12542" max="12542" width="9.7109375" style="20" customWidth="1"/>
    <col min="12543" max="12543" width="7.5703125" style="20" customWidth="1"/>
    <col min="12544" max="12544" width="6.42578125" style="20" customWidth="1"/>
    <col min="12545" max="12545" width="6" style="20" customWidth="1"/>
    <col min="12546" max="12546" width="5.7109375" style="20" customWidth="1"/>
    <col min="12547" max="12547" width="5.85546875" style="20" customWidth="1"/>
    <col min="12548" max="12549" width="6.5703125" style="20" customWidth="1"/>
    <col min="12550" max="12550" width="7.28515625" style="20" customWidth="1"/>
    <col min="12551" max="12551" width="9" style="20" customWidth="1"/>
    <col min="12552" max="12552" width="7" style="20" customWidth="1"/>
    <col min="12553" max="12794" width="11.42578125" style="20"/>
    <col min="12795" max="12795" width="18.140625" style="20" customWidth="1"/>
    <col min="12796" max="12796" width="6.42578125" style="20" bestFit="1" customWidth="1"/>
    <col min="12797" max="12797" width="6.5703125" style="20" customWidth="1"/>
    <col min="12798" max="12798" width="9.7109375" style="20" customWidth="1"/>
    <col min="12799" max="12799" width="7.5703125" style="20" customWidth="1"/>
    <col min="12800" max="12800" width="6.42578125" style="20" customWidth="1"/>
    <col min="12801" max="12801" width="6" style="20" customWidth="1"/>
    <col min="12802" max="12802" width="5.7109375" style="20" customWidth="1"/>
    <col min="12803" max="12803" width="5.85546875" style="20" customWidth="1"/>
    <col min="12804" max="12805" width="6.5703125" style="20" customWidth="1"/>
    <col min="12806" max="12806" width="7.28515625" style="20" customWidth="1"/>
    <col min="12807" max="12807" width="9" style="20" customWidth="1"/>
    <col min="12808" max="12808" width="7" style="20" customWidth="1"/>
    <col min="12809" max="13050" width="11.42578125" style="20"/>
    <col min="13051" max="13051" width="18.140625" style="20" customWidth="1"/>
    <col min="13052" max="13052" width="6.42578125" style="20" bestFit="1" customWidth="1"/>
    <col min="13053" max="13053" width="6.5703125" style="20" customWidth="1"/>
    <col min="13054" max="13054" width="9.7109375" style="20" customWidth="1"/>
    <col min="13055" max="13055" width="7.5703125" style="20" customWidth="1"/>
    <col min="13056" max="13056" width="6.42578125" style="20" customWidth="1"/>
    <col min="13057" max="13057" width="6" style="20" customWidth="1"/>
    <col min="13058" max="13058" width="5.7109375" style="20" customWidth="1"/>
    <col min="13059" max="13059" width="5.85546875" style="20" customWidth="1"/>
    <col min="13060" max="13061" width="6.5703125" style="20" customWidth="1"/>
    <col min="13062" max="13062" width="7.28515625" style="20" customWidth="1"/>
    <col min="13063" max="13063" width="9" style="20" customWidth="1"/>
    <col min="13064" max="13064" width="7" style="20" customWidth="1"/>
    <col min="13065" max="13306" width="11.42578125" style="20"/>
    <col min="13307" max="13307" width="18.140625" style="20" customWidth="1"/>
    <col min="13308" max="13308" width="6.42578125" style="20" bestFit="1" customWidth="1"/>
    <col min="13309" max="13309" width="6.5703125" style="20" customWidth="1"/>
    <col min="13310" max="13310" width="9.7109375" style="20" customWidth="1"/>
    <col min="13311" max="13311" width="7.5703125" style="20" customWidth="1"/>
    <col min="13312" max="13312" width="6.42578125" style="20" customWidth="1"/>
    <col min="13313" max="13313" width="6" style="20" customWidth="1"/>
    <col min="13314" max="13314" width="5.7109375" style="20" customWidth="1"/>
    <col min="13315" max="13315" width="5.85546875" style="20" customWidth="1"/>
    <col min="13316" max="13317" width="6.5703125" style="20" customWidth="1"/>
    <col min="13318" max="13318" width="7.28515625" style="20" customWidth="1"/>
    <col min="13319" max="13319" width="9" style="20" customWidth="1"/>
    <col min="13320" max="13320" width="7" style="20" customWidth="1"/>
    <col min="13321" max="13562" width="11.42578125" style="20"/>
    <col min="13563" max="13563" width="18.140625" style="20" customWidth="1"/>
    <col min="13564" max="13564" width="6.42578125" style="20" bestFit="1" customWidth="1"/>
    <col min="13565" max="13565" width="6.5703125" style="20" customWidth="1"/>
    <col min="13566" max="13566" width="9.7109375" style="20" customWidth="1"/>
    <col min="13567" max="13567" width="7.5703125" style="20" customWidth="1"/>
    <col min="13568" max="13568" width="6.42578125" style="20" customWidth="1"/>
    <col min="13569" max="13569" width="6" style="20" customWidth="1"/>
    <col min="13570" max="13570" width="5.7109375" style="20" customWidth="1"/>
    <col min="13571" max="13571" width="5.85546875" style="20" customWidth="1"/>
    <col min="13572" max="13573" width="6.5703125" style="20" customWidth="1"/>
    <col min="13574" max="13574" width="7.28515625" style="20" customWidth="1"/>
    <col min="13575" max="13575" width="9" style="20" customWidth="1"/>
    <col min="13576" max="13576" width="7" style="20" customWidth="1"/>
    <col min="13577" max="13818" width="11.42578125" style="20"/>
    <col min="13819" max="13819" width="18.140625" style="20" customWidth="1"/>
    <col min="13820" max="13820" width="6.42578125" style="20" bestFit="1" customWidth="1"/>
    <col min="13821" max="13821" width="6.5703125" style="20" customWidth="1"/>
    <col min="13822" max="13822" width="9.7109375" style="20" customWidth="1"/>
    <col min="13823" max="13823" width="7.5703125" style="20" customWidth="1"/>
    <col min="13824" max="13824" width="6.42578125" style="20" customWidth="1"/>
    <col min="13825" max="13825" width="6" style="20" customWidth="1"/>
    <col min="13826" max="13826" width="5.7109375" style="20" customWidth="1"/>
    <col min="13827" max="13827" width="5.85546875" style="20" customWidth="1"/>
    <col min="13828" max="13829" width="6.5703125" style="20" customWidth="1"/>
    <col min="13830" max="13830" width="7.28515625" style="20" customWidth="1"/>
    <col min="13831" max="13831" width="9" style="20" customWidth="1"/>
    <col min="13832" max="13832" width="7" style="20" customWidth="1"/>
    <col min="13833" max="14074" width="11.42578125" style="20"/>
    <col min="14075" max="14075" width="18.140625" style="20" customWidth="1"/>
    <col min="14076" max="14076" width="6.42578125" style="20" bestFit="1" customWidth="1"/>
    <col min="14077" max="14077" width="6.5703125" style="20" customWidth="1"/>
    <col min="14078" max="14078" width="9.7109375" style="20" customWidth="1"/>
    <col min="14079" max="14079" width="7.5703125" style="20" customWidth="1"/>
    <col min="14080" max="14080" width="6.42578125" style="20" customWidth="1"/>
    <col min="14081" max="14081" width="6" style="20" customWidth="1"/>
    <col min="14082" max="14082" width="5.7109375" style="20" customWidth="1"/>
    <col min="14083" max="14083" width="5.85546875" style="20" customWidth="1"/>
    <col min="14084" max="14085" width="6.5703125" style="20" customWidth="1"/>
    <col min="14086" max="14086" width="7.28515625" style="20" customWidth="1"/>
    <col min="14087" max="14087" width="9" style="20" customWidth="1"/>
    <col min="14088" max="14088" width="7" style="20" customWidth="1"/>
    <col min="14089" max="14330" width="11.42578125" style="20"/>
    <col min="14331" max="14331" width="18.140625" style="20" customWidth="1"/>
    <col min="14332" max="14332" width="6.42578125" style="20" bestFit="1" customWidth="1"/>
    <col min="14333" max="14333" width="6.5703125" style="20" customWidth="1"/>
    <col min="14334" max="14334" width="9.7109375" style="20" customWidth="1"/>
    <col min="14335" max="14335" width="7.5703125" style="20" customWidth="1"/>
    <col min="14336" max="14336" width="6.42578125" style="20" customWidth="1"/>
    <col min="14337" max="14337" width="6" style="20" customWidth="1"/>
    <col min="14338" max="14338" width="5.7109375" style="20" customWidth="1"/>
    <col min="14339" max="14339" width="5.85546875" style="20" customWidth="1"/>
    <col min="14340" max="14341" width="6.5703125" style="20" customWidth="1"/>
    <col min="14342" max="14342" width="7.28515625" style="20" customWidth="1"/>
    <col min="14343" max="14343" width="9" style="20" customWidth="1"/>
    <col min="14344" max="14344" width="7" style="20" customWidth="1"/>
    <col min="14345" max="14586" width="11.42578125" style="20"/>
    <col min="14587" max="14587" width="18.140625" style="20" customWidth="1"/>
    <col min="14588" max="14588" width="6.42578125" style="20" bestFit="1" customWidth="1"/>
    <col min="14589" max="14589" width="6.5703125" style="20" customWidth="1"/>
    <col min="14590" max="14590" width="9.7109375" style="20" customWidth="1"/>
    <col min="14591" max="14591" width="7.5703125" style="20" customWidth="1"/>
    <col min="14592" max="14592" width="6.42578125" style="20" customWidth="1"/>
    <col min="14593" max="14593" width="6" style="20" customWidth="1"/>
    <col min="14594" max="14594" width="5.7109375" style="20" customWidth="1"/>
    <col min="14595" max="14595" width="5.85546875" style="20" customWidth="1"/>
    <col min="14596" max="14597" width="6.5703125" style="20" customWidth="1"/>
    <col min="14598" max="14598" width="7.28515625" style="20" customWidth="1"/>
    <col min="14599" max="14599" width="9" style="20" customWidth="1"/>
    <col min="14600" max="14600" width="7" style="20" customWidth="1"/>
    <col min="14601" max="14842" width="11.42578125" style="20"/>
    <col min="14843" max="14843" width="18.140625" style="20" customWidth="1"/>
    <col min="14844" max="14844" width="6.42578125" style="20" bestFit="1" customWidth="1"/>
    <col min="14845" max="14845" width="6.5703125" style="20" customWidth="1"/>
    <col min="14846" max="14846" width="9.7109375" style="20" customWidth="1"/>
    <col min="14847" max="14847" width="7.5703125" style="20" customWidth="1"/>
    <col min="14848" max="14848" width="6.42578125" style="20" customWidth="1"/>
    <col min="14849" max="14849" width="6" style="20" customWidth="1"/>
    <col min="14850" max="14850" width="5.7109375" style="20" customWidth="1"/>
    <col min="14851" max="14851" width="5.85546875" style="20" customWidth="1"/>
    <col min="14852" max="14853" width="6.5703125" style="20" customWidth="1"/>
    <col min="14854" max="14854" width="7.28515625" style="20" customWidth="1"/>
    <col min="14855" max="14855" width="9" style="20" customWidth="1"/>
    <col min="14856" max="14856" width="7" style="20" customWidth="1"/>
    <col min="14857" max="15098" width="11.42578125" style="20"/>
    <col min="15099" max="15099" width="18.140625" style="20" customWidth="1"/>
    <col min="15100" max="15100" width="6.42578125" style="20" bestFit="1" customWidth="1"/>
    <col min="15101" max="15101" width="6.5703125" style="20" customWidth="1"/>
    <col min="15102" max="15102" width="9.7109375" style="20" customWidth="1"/>
    <col min="15103" max="15103" width="7.5703125" style="20" customWidth="1"/>
    <col min="15104" max="15104" width="6.42578125" style="20" customWidth="1"/>
    <col min="15105" max="15105" width="6" style="20" customWidth="1"/>
    <col min="15106" max="15106" width="5.7109375" style="20" customWidth="1"/>
    <col min="15107" max="15107" width="5.85546875" style="20" customWidth="1"/>
    <col min="15108" max="15109" width="6.5703125" style="20" customWidth="1"/>
    <col min="15110" max="15110" width="7.28515625" style="20" customWidth="1"/>
    <col min="15111" max="15111" width="9" style="20" customWidth="1"/>
    <col min="15112" max="15112" width="7" style="20" customWidth="1"/>
    <col min="15113" max="15354" width="11.42578125" style="20"/>
    <col min="15355" max="15355" width="18.140625" style="20" customWidth="1"/>
    <col min="15356" max="15356" width="6.42578125" style="20" bestFit="1" customWidth="1"/>
    <col min="15357" max="15357" width="6.5703125" style="20" customWidth="1"/>
    <col min="15358" max="15358" width="9.7109375" style="20" customWidth="1"/>
    <col min="15359" max="15359" width="7.5703125" style="20" customWidth="1"/>
    <col min="15360" max="15360" width="6.42578125" style="20" customWidth="1"/>
    <col min="15361" max="15361" width="6" style="20" customWidth="1"/>
    <col min="15362" max="15362" width="5.7109375" style="20" customWidth="1"/>
    <col min="15363" max="15363" width="5.85546875" style="20" customWidth="1"/>
    <col min="15364" max="15365" width="6.5703125" style="20" customWidth="1"/>
    <col min="15366" max="15366" width="7.28515625" style="20" customWidth="1"/>
    <col min="15367" max="15367" width="9" style="20" customWidth="1"/>
    <col min="15368" max="15368" width="7" style="20" customWidth="1"/>
    <col min="15369" max="15610" width="11.42578125" style="20"/>
    <col min="15611" max="15611" width="18.140625" style="20" customWidth="1"/>
    <col min="15612" max="15612" width="6.42578125" style="20" bestFit="1" customWidth="1"/>
    <col min="15613" max="15613" width="6.5703125" style="20" customWidth="1"/>
    <col min="15614" max="15614" width="9.7109375" style="20" customWidth="1"/>
    <col min="15615" max="15615" width="7.5703125" style="20" customWidth="1"/>
    <col min="15616" max="15616" width="6.42578125" style="20" customWidth="1"/>
    <col min="15617" max="15617" width="6" style="20" customWidth="1"/>
    <col min="15618" max="15618" width="5.7109375" style="20" customWidth="1"/>
    <col min="15619" max="15619" width="5.85546875" style="20" customWidth="1"/>
    <col min="15620" max="15621" width="6.5703125" style="20" customWidth="1"/>
    <col min="15622" max="15622" width="7.28515625" style="20" customWidth="1"/>
    <col min="15623" max="15623" width="9" style="20" customWidth="1"/>
    <col min="15624" max="15624" width="7" style="20" customWidth="1"/>
    <col min="15625" max="15866" width="11.42578125" style="20"/>
    <col min="15867" max="15867" width="18.140625" style="20" customWidth="1"/>
    <col min="15868" max="15868" width="6.42578125" style="20" bestFit="1" customWidth="1"/>
    <col min="15869" max="15869" width="6.5703125" style="20" customWidth="1"/>
    <col min="15870" max="15870" width="9.7109375" style="20" customWidth="1"/>
    <col min="15871" max="15871" width="7.5703125" style="20" customWidth="1"/>
    <col min="15872" max="15872" width="6.42578125" style="20" customWidth="1"/>
    <col min="15873" max="15873" width="6" style="20" customWidth="1"/>
    <col min="15874" max="15874" width="5.7109375" style="20" customWidth="1"/>
    <col min="15875" max="15875" width="5.85546875" style="20" customWidth="1"/>
    <col min="15876" max="15877" width="6.5703125" style="20" customWidth="1"/>
    <col min="15878" max="15878" width="7.28515625" style="20" customWidth="1"/>
    <col min="15879" max="15879" width="9" style="20" customWidth="1"/>
    <col min="15880" max="15880" width="7" style="20" customWidth="1"/>
    <col min="15881" max="16122" width="11.42578125" style="20"/>
    <col min="16123" max="16123" width="18.140625" style="20" customWidth="1"/>
    <col min="16124" max="16124" width="6.42578125" style="20" bestFit="1" customWidth="1"/>
    <col min="16125" max="16125" width="6.5703125" style="20" customWidth="1"/>
    <col min="16126" max="16126" width="9.7109375" style="20" customWidth="1"/>
    <col min="16127" max="16127" width="7.5703125" style="20" customWidth="1"/>
    <col min="16128" max="16128" width="6.42578125" style="20" customWidth="1"/>
    <col min="16129" max="16129" width="6" style="20" customWidth="1"/>
    <col min="16130" max="16130" width="5.7109375" style="20" customWidth="1"/>
    <col min="16131" max="16131" width="5.85546875" style="20" customWidth="1"/>
    <col min="16132" max="16133" width="6.5703125" style="20" customWidth="1"/>
    <col min="16134" max="16134" width="7.28515625" style="20" customWidth="1"/>
    <col min="16135" max="16135" width="9" style="20" customWidth="1"/>
    <col min="16136" max="16136" width="7" style="20" customWidth="1"/>
    <col min="16137" max="16384" width="11.42578125" style="20"/>
  </cols>
  <sheetData>
    <row r="1" spans="1:27" s="3" customFormat="1" ht="19.5" thickBot="1" x14ac:dyDescent="0.35">
      <c r="A1" s="378" t="s">
        <v>251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Y1" s="179"/>
      <c r="Z1" s="285" t="s">
        <v>195</v>
      </c>
      <c r="AA1" s="179"/>
    </row>
    <row r="2" spans="1:27" s="3" customFormat="1" x14ac:dyDescent="0.2">
      <c r="A2" s="378" t="s">
        <v>357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Y2" s="179"/>
      <c r="Z2" s="179"/>
      <c r="AA2" s="179"/>
    </row>
    <row r="3" spans="1:27" s="5" customFormat="1" x14ac:dyDescent="0.2">
      <c r="A3" s="378" t="s">
        <v>369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</row>
    <row r="4" spans="1:27" s="5" customFormat="1" ht="15" x14ac:dyDescent="0.25">
      <c r="A4" s="378" t="s">
        <v>150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Z4" s="4"/>
    </row>
    <row r="5" spans="1:27" s="5" customFormat="1" x14ac:dyDescent="0.2">
      <c r="A5" s="378" t="s">
        <v>409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</row>
    <row r="6" spans="1:27" s="5" customFormat="1" ht="13.5" thickBot="1" x14ac:dyDescent="0.25">
      <c r="A6" s="316"/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</row>
    <row r="7" spans="1:27" s="3" customFormat="1" ht="51.75" thickBot="1" x14ac:dyDescent="0.25">
      <c r="A7" s="8" t="s">
        <v>148</v>
      </c>
      <c r="B7" s="201" t="s">
        <v>0</v>
      </c>
      <c r="C7" s="200" t="s">
        <v>111</v>
      </c>
      <c r="D7" s="200" t="s">
        <v>57</v>
      </c>
      <c r="E7" s="200" t="s">
        <v>58</v>
      </c>
      <c r="F7" s="200" t="s">
        <v>59</v>
      </c>
      <c r="G7" s="200" t="s">
        <v>60</v>
      </c>
      <c r="H7" s="200" t="s">
        <v>61</v>
      </c>
      <c r="I7" s="200" t="s">
        <v>114</v>
      </c>
      <c r="J7" s="200" t="s">
        <v>62</v>
      </c>
      <c r="K7" s="200" t="s">
        <v>115</v>
      </c>
      <c r="L7" s="200" t="s">
        <v>64</v>
      </c>
      <c r="M7" s="200" t="s">
        <v>63</v>
      </c>
      <c r="N7" s="200" t="s">
        <v>66</v>
      </c>
      <c r="O7" s="200" t="s">
        <v>67</v>
      </c>
      <c r="P7" s="200" t="s">
        <v>65</v>
      </c>
      <c r="Q7" s="200" t="s">
        <v>93</v>
      </c>
      <c r="R7" s="200" t="s">
        <v>78</v>
      </c>
      <c r="S7" s="200" t="s">
        <v>69</v>
      </c>
      <c r="T7" s="200" t="s">
        <v>116</v>
      </c>
      <c r="U7" s="200" t="s">
        <v>396</v>
      </c>
      <c r="V7" s="200" t="s">
        <v>94</v>
      </c>
      <c r="W7" s="200" t="s">
        <v>95</v>
      </c>
    </row>
    <row r="8" spans="1:27" s="13" customFormat="1" ht="15" customHeight="1" x14ac:dyDescent="0.25">
      <c r="A8" s="11" t="s">
        <v>14</v>
      </c>
      <c r="B8" s="214">
        <f t="shared" ref="B8:W8" si="0">SUM(B10:B36)</f>
        <v>3295</v>
      </c>
      <c r="C8" s="214">
        <f t="shared" si="0"/>
        <v>235</v>
      </c>
      <c r="D8" s="214">
        <f t="shared" si="0"/>
        <v>313</v>
      </c>
      <c r="E8" s="214">
        <f t="shared" si="0"/>
        <v>400</v>
      </c>
      <c r="F8" s="214">
        <f t="shared" si="0"/>
        <v>390</v>
      </c>
      <c r="G8" s="214">
        <f t="shared" si="0"/>
        <v>322</v>
      </c>
      <c r="H8" s="214">
        <f t="shared" si="0"/>
        <v>155</v>
      </c>
      <c r="I8" s="214">
        <f t="shared" si="0"/>
        <v>120</v>
      </c>
      <c r="J8" s="214">
        <f t="shared" si="0"/>
        <v>108</v>
      </c>
      <c r="K8" s="214">
        <f t="shared" si="0"/>
        <v>251</v>
      </c>
      <c r="L8" s="214">
        <f t="shared" si="0"/>
        <v>371</v>
      </c>
      <c r="M8" s="214">
        <f t="shared" si="0"/>
        <v>2</v>
      </c>
      <c r="N8" s="214">
        <f t="shared" si="0"/>
        <v>100</v>
      </c>
      <c r="O8" s="214">
        <f t="shared" si="0"/>
        <v>41</v>
      </c>
      <c r="P8" s="214">
        <f t="shared" si="0"/>
        <v>2</v>
      </c>
      <c r="Q8" s="214">
        <f t="shared" si="0"/>
        <v>73</v>
      </c>
      <c r="R8" s="214">
        <f t="shared" si="0"/>
        <v>27</v>
      </c>
      <c r="S8" s="214">
        <f t="shared" si="0"/>
        <v>12</v>
      </c>
      <c r="T8" s="214">
        <f t="shared" si="0"/>
        <v>110</v>
      </c>
      <c r="U8" s="214">
        <f t="shared" si="0"/>
        <v>7</v>
      </c>
      <c r="V8" s="214">
        <f t="shared" si="0"/>
        <v>11</v>
      </c>
      <c r="W8" s="214">
        <f t="shared" si="0"/>
        <v>245</v>
      </c>
    </row>
    <row r="9" spans="1:27" s="5" customFormat="1" ht="15" customHeight="1" x14ac:dyDescent="0.2">
      <c r="A9" s="2"/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</row>
    <row r="10" spans="1:27" s="5" customFormat="1" ht="15" customHeight="1" x14ac:dyDescent="0.2">
      <c r="A10" s="7" t="s">
        <v>15</v>
      </c>
      <c r="B10" s="317">
        <v>134</v>
      </c>
      <c r="C10" s="317">
        <v>18</v>
      </c>
      <c r="D10" s="317">
        <v>13</v>
      </c>
      <c r="E10" s="317">
        <v>19</v>
      </c>
      <c r="F10" s="317">
        <v>16</v>
      </c>
      <c r="G10" s="317">
        <v>14</v>
      </c>
      <c r="H10" s="317">
        <v>4</v>
      </c>
      <c r="I10" s="317">
        <v>3</v>
      </c>
      <c r="J10" s="317">
        <v>3</v>
      </c>
      <c r="K10" s="317">
        <v>6</v>
      </c>
      <c r="L10" s="317">
        <v>15</v>
      </c>
      <c r="M10" s="317">
        <v>0</v>
      </c>
      <c r="N10" s="317">
        <v>1</v>
      </c>
      <c r="O10" s="317">
        <v>0</v>
      </c>
      <c r="P10" s="317">
        <v>0</v>
      </c>
      <c r="Q10" s="317">
        <v>4</v>
      </c>
      <c r="R10" s="317">
        <v>0</v>
      </c>
      <c r="S10" s="317">
        <v>0</v>
      </c>
      <c r="T10" s="317">
        <v>7</v>
      </c>
      <c r="U10" s="317">
        <v>0</v>
      </c>
      <c r="V10" s="317">
        <v>1</v>
      </c>
      <c r="W10" s="317">
        <v>10</v>
      </c>
    </row>
    <row r="11" spans="1:27" s="5" customFormat="1" ht="15" customHeight="1" x14ac:dyDescent="0.2">
      <c r="A11" s="7" t="s">
        <v>16</v>
      </c>
      <c r="B11" s="317">
        <v>63</v>
      </c>
      <c r="C11" s="317">
        <v>4</v>
      </c>
      <c r="D11" s="317">
        <v>8</v>
      </c>
      <c r="E11" s="317">
        <v>11</v>
      </c>
      <c r="F11" s="317">
        <v>9</v>
      </c>
      <c r="G11" s="317">
        <v>9</v>
      </c>
      <c r="H11" s="317">
        <v>2</v>
      </c>
      <c r="I11" s="317">
        <v>1</v>
      </c>
      <c r="J11" s="317">
        <v>1</v>
      </c>
      <c r="K11" s="317">
        <v>5</v>
      </c>
      <c r="L11" s="317">
        <v>9</v>
      </c>
      <c r="M11" s="317">
        <v>0</v>
      </c>
      <c r="N11" s="317">
        <v>1</v>
      </c>
      <c r="O11" s="317">
        <v>0</v>
      </c>
      <c r="P11" s="317">
        <v>0</v>
      </c>
      <c r="Q11" s="317">
        <v>1</v>
      </c>
      <c r="R11" s="317">
        <v>0</v>
      </c>
      <c r="S11" s="317">
        <v>0</v>
      </c>
      <c r="T11" s="317">
        <v>0</v>
      </c>
      <c r="U11" s="317">
        <v>0</v>
      </c>
      <c r="V11" s="317">
        <v>0</v>
      </c>
      <c r="W11" s="317">
        <v>2</v>
      </c>
    </row>
    <row r="12" spans="1:27" s="5" customFormat="1" ht="15" customHeight="1" x14ac:dyDescent="0.2">
      <c r="A12" s="7" t="s">
        <v>17</v>
      </c>
      <c r="B12" s="317">
        <v>183</v>
      </c>
      <c r="C12" s="317">
        <v>16</v>
      </c>
      <c r="D12" s="317">
        <v>16</v>
      </c>
      <c r="E12" s="317">
        <v>27</v>
      </c>
      <c r="F12" s="317">
        <v>23</v>
      </c>
      <c r="G12" s="317">
        <v>18</v>
      </c>
      <c r="H12" s="317">
        <v>3</v>
      </c>
      <c r="I12" s="317">
        <v>2</v>
      </c>
      <c r="J12" s="317">
        <v>2</v>
      </c>
      <c r="K12" s="317">
        <v>12</v>
      </c>
      <c r="L12" s="317">
        <v>23</v>
      </c>
      <c r="M12" s="317">
        <v>0</v>
      </c>
      <c r="N12" s="317">
        <v>6</v>
      </c>
      <c r="O12" s="317">
        <v>2</v>
      </c>
      <c r="P12" s="317">
        <v>0</v>
      </c>
      <c r="Q12" s="317">
        <v>3</v>
      </c>
      <c r="R12" s="317">
        <v>2</v>
      </c>
      <c r="S12" s="317">
        <v>0</v>
      </c>
      <c r="T12" s="317">
        <v>9</v>
      </c>
      <c r="U12" s="317">
        <v>0</v>
      </c>
      <c r="V12" s="317">
        <v>0</v>
      </c>
      <c r="W12" s="317">
        <v>19</v>
      </c>
    </row>
    <row r="13" spans="1:27" s="5" customFormat="1" ht="15" customHeight="1" x14ac:dyDescent="0.2">
      <c r="A13" s="7" t="s">
        <v>18</v>
      </c>
      <c r="B13" s="317">
        <v>32</v>
      </c>
      <c r="C13" s="317">
        <v>8</v>
      </c>
      <c r="D13" s="317">
        <v>2</v>
      </c>
      <c r="E13" s="317">
        <v>2</v>
      </c>
      <c r="F13" s="317">
        <v>3</v>
      </c>
      <c r="G13" s="317">
        <v>2</v>
      </c>
      <c r="H13" s="317">
        <v>3</v>
      </c>
      <c r="I13" s="317">
        <v>0</v>
      </c>
      <c r="J13" s="317">
        <v>0</v>
      </c>
      <c r="K13" s="317">
        <v>1</v>
      </c>
      <c r="L13" s="317">
        <v>4</v>
      </c>
      <c r="M13" s="317">
        <v>0</v>
      </c>
      <c r="N13" s="317">
        <v>0</v>
      </c>
      <c r="O13" s="317">
        <v>0</v>
      </c>
      <c r="P13" s="317">
        <v>0</v>
      </c>
      <c r="Q13" s="317">
        <v>0</v>
      </c>
      <c r="R13" s="317">
        <v>1</v>
      </c>
      <c r="S13" s="317">
        <v>0</v>
      </c>
      <c r="T13" s="317">
        <v>0</v>
      </c>
      <c r="U13" s="317">
        <v>0</v>
      </c>
      <c r="V13" s="317">
        <v>0</v>
      </c>
      <c r="W13" s="317">
        <v>6</v>
      </c>
    </row>
    <row r="14" spans="1:27" s="5" customFormat="1" ht="15" customHeight="1" x14ac:dyDescent="0.2">
      <c r="A14" s="7" t="s">
        <v>19</v>
      </c>
      <c r="B14" s="317">
        <v>25</v>
      </c>
      <c r="C14" s="317">
        <v>2</v>
      </c>
      <c r="D14" s="317">
        <v>2</v>
      </c>
      <c r="E14" s="317">
        <v>2</v>
      </c>
      <c r="F14" s="317">
        <v>2</v>
      </c>
      <c r="G14" s="317">
        <v>2</v>
      </c>
      <c r="H14" s="317">
        <v>1</v>
      </c>
      <c r="I14" s="317">
        <v>1</v>
      </c>
      <c r="J14" s="317">
        <v>1</v>
      </c>
      <c r="K14" s="317">
        <v>1</v>
      </c>
      <c r="L14" s="317">
        <v>3</v>
      </c>
      <c r="M14" s="317">
        <v>0</v>
      </c>
      <c r="N14" s="317">
        <v>0</v>
      </c>
      <c r="O14" s="317">
        <v>2</v>
      </c>
      <c r="P14" s="317">
        <v>0</v>
      </c>
      <c r="Q14" s="317">
        <v>1</v>
      </c>
      <c r="R14" s="317">
        <v>0</v>
      </c>
      <c r="S14" s="317">
        <v>0</v>
      </c>
      <c r="T14" s="317">
        <v>1</v>
      </c>
      <c r="U14" s="317">
        <v>0</v>
      </c>
      <c r="V14" s="317">
        <v>1</v>
      </c>
      <c r="W14" s="317">
        <v>3</v>
      </c>
    </row>
    <row r="15" spans="1:27" s="5" customFormat="1" ht="15" customHeight="1" x14ac:dyDescent="0.2">
      <c r="A15" s="7" t="s">
        <v>20</v>
      </c>
      <c r="B15" s="317">
        <v>48</v>
      </c>
      <c r="C15" s="317">
        <v>4</v>
      </c>
      <c r="D15" s="317">
        <v>6</v>
      </c>
      <c r="E15" s="317">
        <v>8</v>
      </c>
      <c r="F15" s="317">
        <v>9</v>
      </c>
      <c r="G15" s="317">
        <v>3</v>
      </c>
      <c r="H15" s="317">
        <v>1</v>
      </c>
      <c r="I15" s="317">
        <v>1</v>
      </c>
      <c r="J15" s="317">
        <v>1</v>
      </c>
      <c r="K15" s="317">
        <v>0</v>
      </c>
      <c r="L15" s="317">
        <v>6</v>
      </c>
      <c r="M15" s="317">
        <v>0</v>
      </c>
      <c r="N15" s="317">
        <v>0</v>
      </c>
      <c r="O15" s="317">
        <v>1</v>
      </c>
      <c r="P15" s="317">
        <v>0</v>
      </c>
      <c r="Q15" s="317">
        <v>1</v>
      </c>
      <c r="R15" s="317">
        <v>1</v>
      </c>
      <c r="S15" s="317">
        <v>0</v>
      </c>
      <c r="T15" s="317">
        <v>1</v>
      </c>
      <c r="U15" s="317">
        <v>0</v>
      </c>
      <c r="V15" s="317">
        <v>0</v>
      </c>
      <c r="W15" s="317">
        <v>5</v>
      </c>
    </row>
    <row r="16" spans="1:27" s="5" customFormat="1" ht="15" customHeight="1" x14ac:dyDescent="0.2">
      <c r="A16" s="7" t="s">
        <v>21</v>
      </c>
      <c r="B16" s="317" t="s">
        <v>184</v>
      </c>
      <c r="C16" s="317" t="s">
        <v>184</v>
      </c>
      <c r="D16" s="317" t="s">
        <v>184</v>
      </c>
      <c r="E16" s="317" t="s">
        <v>184</v>
      </c>
      <c r="F16" s="317" t="s">
        <v>184</v>
      </c>
      <c r="G16" s="317" t="s">
        <v>184</v>
      </c>
      <c r="H16" s="317" t="s">
        <v>184</v>
      </c>
      <c r="I16" s="317" t="s">
        <v>184</v>
      </c>
      <c r="J16" s="317" t="s">
        <v>184</v>
      </c>
      <c r="K16" s="317" t="s">
        <v>184</v>
      </c>
      <c r="L16" s="317" t="s">
        <v>184</v>
      </c>
      <c r="M16" s="317" t="s">
        <v>184</v>
      </c>
      <c r="N16" s="317" t="s">
        <v>184</v>
      </c>
      <c r="O16" s="317" t="s">
        <v>184</v>
      </c>
      <c r="P16" s="317" t="s">
        <v>184</v>
      </c>
      <c r="Q16" s="317" t="s">
        <v>184</v>
      </c>
      <c r="R16" s="317" t="s">
        <v>184</v>
      </c>
      <c r="S16" s="317" t="s">
        <v>184</v>
      </c>
      <c r="T16" s="317" t="s">
        <v>184</v>
      </c>
      <c r="U16" s="317" t="s">
        <v>184</v>
      </c>
      <c r="V16" s="317" t="s">
        <v>184</v>
      </c>
      <c r="W16" s="317" t="s">
        <v>184</v>
      </c>
    </row>
    <row r="17" spans="1:23" s="5" customFormat="1" ht="15" customHeight="1" x14ac:dyDescent="0.2">
      <c r="A17" s="7" t="s">
        <v>22</v>
      </c>
      <c r="B17" s="317">
        <v>119</v>
      </c>
      <c r="C17" s="317">
        <v>33</v>
      </c>
      <c r="D17" s="317">
        <v>6</v>
      </c>
      <c r="E17" s="317">
        <v>5</v>
      </c>
      <c r="F17" s="317">
        <v>9</v>
      </c>
      <c r="G17" s="317">
        <v>2</v>
      </c>
      <c r="H17" s="317">
        <v>4</v>
      </c>
      <c r="I17" s="317">
        <v>3</v>
      </c>
      <c r="J17" s="317">
        <v>2</v>
      </c>
      <c r="K17" s="317">
        <v>6</v>
      </c>
      <c r="L17" s="317">
        <v>12</v>
      </c>
      <c r="M17" s="317">
        <v>0</v>
      </c>
      <c r="N17" s="317">
        <v>3</v>
      </c>
      <c r="O17" s="317">
        <v>2</v>
      </c>
      <c r="P17" s="317">
        <v>1</v>
      </c>
      <c r="Q17" s="317">
        <v>3</v>
      </c>
      <c r="R17" s="317">
        <v>4</v>
      </c>
      <c r="S17" s="317">
        <v>3</v>
      </c>
      <c r="T17" s="317">
        <v>13</v>
      </c>
      <c r="U17" s="317">
        <v>0</v>
      </c>
      <c r="V17" s="317">
        <v>1</v>
      </c>
      <c r="W17" s="317">
        <v>7</v>
      </c>
    </row>
    <row r="18" spans="1:23" s="5" customFormat="1" ht="15" customHeight="1" x14ac:dyDescent="0.2">
      <c r="A18" s="7" t="s">
        <v>23</v>
      </c>
      <c r="B18" s="317">
        <v>76</v>
      </c>
      <c r="C18" s="317">
        <v>3</v>
      </c>
      <c r="D18" s="317">
        <v>7</v>
      </c>
      <c r="E18" s="317">
        <v>10</v>
      </c>
      <c r="F18" s="317">
        <v>9</v>
      </c>
      <c r="G18" s="317">
        <v>8</v>
      </c>
      <c r="H18" s="317">
        <v>3</v>
      </c>
      <c r="I18" s="317">
        <v>3</v>
      </c>
      <c r="J18" s="317">
        <v>2</v>
      </c>
      <c r="K18" s="317">
        <v>8</v>
      </c>
      <c r="L18" s="317">
        <v>10</v>
      </c>
      <c r="M18" s="317">
        <v>0</v>
      </c>
      <c r="N18" s="317">
        <v>1</v>
      </c>
      <c r="O18" s="317">
        <v>1</v>
      </c>
      <c r="P18" s="317">
        <v>0</v>
      </c>
      <c r="Q18" s="317">
        <v>1</v>
      </c>
      <c r="R18" s="317">
        <v>1</v>
      </c>
      <c r="S18" s="317">
        <v>1</v>
      </c>
      <c r="T18" s="317">
        <v>2</v>
      </c>
      <c r="U18" s="317">
        <v>0</v>
      </c>
      <c r="V18" s="317">
        <v>0</v>
      </c>
      <c r="W18" s="317">
        <v>6</v>
      </c>
    </row>
    <row r="19" spans="1:23" s="5" customFormat="1" ht="15" customHeight="1" x14ac:dyDescent="0.2">
      <c r="A19" s="7" t="s">
        <v>24</v>
      </c>
      <c r="B19" s="317">
        <v>378</v>
      </c>
      <c r="C19" s="317">
        <v>43</v>
      </c>
      <c r="D19" s="317">
        <v>31</v>
      </c>
      <c r="E19" s="317">
        <v>46</v>
      </c>
      <c r="F19" s="317">
        <v>43</v>
      </c>
      <c r="G19" s="317">
        <v>36</v>
      </c>
      <c r="H19" s="317">
        <v>12</v>
      </c>
      <c r="I19" s="317">
        <v>11</v>
      </c>
      <c r="J19" s="317">
        <v>10</v>
      </c>
      <c r="K19" s="317">
        <v>35</v>
      </c>
      <c r="L19" s="317">
        <v>39</v>
      </c>
      <c r="M19" s="317">
        <v>2</v>
      </c>
      <c r="N19" s="317">
        <v>18</v>
      </c>
      <c r="O19" s="317">
        <v>2</v>
      </c>
      <c r="P19" s="317">
        <v>0</v>
      </c>
      <c r="Q19" s="317">
        <v>7</v>
      </c>
      <c r="R19" s="317">
        <v>2</v>
      </c>
      <c r="S19" s="317">
        <v>5</v>
      </c>
      <c r="T19" s="317">
        <v>14</v>
      </c>
      <c r="U19" s="317">
        <v>0</v>
      </c>
      <c r="V19" s="317">
        <v>0</v>
      </c>
      <c r="W19" s="317">
        <v>22</v>
      </c>
    </row>
    <row r="20" spans="1:23" s="5" customFormat="1" ht="15" customHeight="1" x14ac:dyDescent="0.2">
      <c r="A20" s="7" t="s">
        <v>25</v>
      </c>
      <c r="B20" s="317">
        <v>181</v>
      </c>
      <c r="C20" s="317">
        <v>0</v>
      </c>
      <c r="D20" s="317">
        <v>20</v>
      </c>
      <c r="E20" s="317">
        <v>26</v>
      </c>
      <c r="F20" s="317">
        <v>25</v>
      </c>
      <c r="G20" s="317">
        <v>17</v>
      </c>
      <c r="H20" s="317">
        <v>11</v>
      </c>
      <c r="I20" s="317">
        <v>9</v>
      </c>
      <c r="J20" s="317">
        <v>7</v>
      </c>
      <c r="K20" s="317">
        <v>17</v>
      </c>
      <c r="L20" s="317">
        <v>24</v>
      </c>
      <c r="M20" s="317">
        <v>0</v>
      </c>
      <c r="N20" s="317">
        <v>8</v>
      </c>
      <c r="O20" s="317">
        <v>2</v>
      </c>
      <c r="P20" s="317">
        <v>0</v>
      </c>
      <c r="Q20" s="317">
        <v>3</v>
      </c>
      <c r="R20" s="317">
        <v>2</v>
      </c>
      <c r="S20" s="317">
        <v>0</v>
      </c>
      <c r="T20" s="317">
        <v>1</v>
      </c>
      <c r="U20" s="317">
        <v>0</v>
      </c>
      <c r="V20" s="317">
        <v>0</v>
      </c>
      <c r="W20" s="317">
        <v>9</v>
      </c>
    </row>
    <row r="21" spans="1:23" s="5" customFormat="1" ht="15" customHeight="1" x14ac:dyDescent="0.2">
      <c r="A21" s="15" t="s">
        <v>26</v>
      </c>
      <c r="B21" s="317">
        <v>29</v>
      </c>
      <c r="C21" s="317">
        <v>0</v>
      </c>
      <c r="D21" s="317">
        <v>4</v>
      </c>
      <c r="E21" s="317">
        <v>5</v>
      </c>
      <c r="F21" s="317">
        <v>4</v>
      </c>
      <c r="G21" s="317">
        <v>4</v>
      </c>
      <c r="H21" s="317">
        <v>0</v>
      </c>
      <c r="I21" s="317">
        <v>0</v>
      </c>
      <c r="J21" s="317">
        <v>0</v>
      </c>
      <c r="K21" s="317">
        <v>0</v>
      </c>
      <c r="L21" s="317">
        <v>3</v>
      </c>
      <c r="M21" s="317">
        <v>0</v>
      </c>
      <c r="N21" s="317">
        <v>0</v>
      </c>
      <c r="O21" s="317">
        <v>0</v>
      </c>
      <c r="P21" s="317">
        <v>0</v>
      </c>
      <c r="Q21" s="317">
        <v>1</v>
      </c>
      <c r="R21" s="317">
        <v>0</v>
      </c>
      <c r="S21" s="317">
        <v>0</v>
      </c>
      <c r="T21" s="317">
        <v>5</v>
      </c>
      <c r="U21" s="317">
        <v>0</v>
      </c>
      <c r="V21" s="317">
        <v>0</v>
      </c>
      <c r="W21" s="317">
        <v>3</v>
      </c>
    </row>
    <row r="22" spans="1:23" s="5" customFormat="1" ht="15" customHeight="1" x14ac:dyDescent="0.2">
      <c r="A22" s="7" t="s">
        <v>27</v>
      </c>
      <c r="B22" s="317">
        <v>131</v>
      </c>
      <c r="C22" s="317">
        <v>6</v>
      </c>
      <c r="D22" s="317">
        <v>12</v>
      </c>
      <c r="E22" s="317">
        <v>14</v>
      </c>
      <c r="F22" s="317">
        <v>13</v>
      </c>
      <c r="G22" s="317">
        <v>11</v>
      </c>
      <c r="H22" s="317">
        <v>8</v>
      </c>
      <c r="I22" s="317">
        <v>9</v>
      </c>
      <c r="J22" s="317">
        <v>8</v>
      </c>
      <c r="K22" s="317">
        <v>11</v>
      </c>
      <c r="L22" s="317">
        <v>12</v>
      </c>
      <c r="M22" s="317">
        <v>0</v>
      </c>
      <c r="N22" s="317">
        <v>0</v>
      </c>
      <c r="O22" s="317">
        <v>1</v>
      </c>
      <c r="P22" s="317">
        <v>0</v>
      </c>
      <c r="Q22" s="317">
        <v>4</v>
      </c>
      <c r="R22" s="317">
        <v>1</v>
      </c>
      <c r="S22" s="317">
        <v>1</v>
      </c>
      <c r="T22" s="317">
        <v>11</v>
      </c>
      <c r="U22" s="317">
        <v>0</v>
      </c>
      <c r="V22" s="317">
        <v>0</v>
      </c>
      <c r="W22" s="317">
        <v>9</v>
      </c>
    </row>
    <row r="23" spans="1:23" s="5" customFormat="1" ht="15" customHeight="1" x14ac:dyDescent="0.2">
      <c r="A23" s="7" t="s">
        <v>28</v>
      </c>
      <c r="B23" s="317">
        <v>104</v>
      </c>
      <c r="C23" s="317">
        <v>1</v>
      </c>
      <c r="D23" s="317">
        <v>5</v>
      </c>
      <c r="E23" s="317">
        <v>10</v>
      </c>
      <c r="F23" s="317">
        <v>7</v>
      </c>
      <c r="G23" s="317">
        <v>7</v>
      </c>
      <c r="H23" s="317">
        <v>2</v>
      </c>
      <c r="I23" s="317">
        <v>1</v>
      </c>
      <c r="J23" s="317">
        <v>1</v>
      </c>
      <c r="K23" s="317">
        <v>8</v>
      </c>
      <c r="L23" s="317">
        <v>10</v>
      </c>
      <c r="M23" s="317">
        <v>0</v>
      </c>
      <c r="N23" s="317">
        <v>2</v>
      </c>
      <c r="O23" s="317">
        <v>1</v>
      </c>
      <c r="P23" s="317">
        <v>1</v>
      </c>
      <c r="Q23" s="317">
        <v>12</v>
      </c>
      <c r="R23" s="317">
        <v>1</v>
      </c>
      <c r="S23" s="317">
        <v>0</v>
      </c>
      <c r="T23" s="317">
        <v>20</v>
      </c>
      <c r="U23" s="317">
        <v>0</v>
      </c>
      <c r="V23" s="317">
        <v>2</v>
      </c>
      <c r="W23" s="317">
        <v>13</v>
      </c>
    </row>
    <row r="24" spans="1:23" s="5" customFormat="1" ht="15" customHeight="1" x14ac:dyDescent="0.2">
      <c r="A24" s="7" t="s">
        <v>29</v>
      </c>
      <c r="B24" s="317">
        <v>46</v>
      </c>
      <c r="C24" s="317">
        <v>0</v>
      </c>
      <c r="D24" s="317">
        <v>5</v>
      </c>
      <c r="E24" s="317">
        <v>6</v>
      </c>
      <c r="F24" s="317">
        <v>8</v>
      </c>
      <c r="G24" s="317">
        <v>7</v>
      </c>
      <c r="H24" s="317">
        <v>0</v>
      </c>
      <c r="I24" s="317">
        <v>0</v>
      </c>
      <c r="J24" s="317">
        <v>0</v>
      </c>
      <c r="K24" s="317">
        <v>6</v>
      </c>
      <c r="L24" s="317">
        <v>5</v>
      </c>
      <c r="M24" s="317">
        <v>0</v>
      </c>
      <c r="N24" s="317">
        <v>0</v>
      </c>
      <c r="O24" s="317">
        <v>3</v>
      </c>
      <c r="P24" s="317">
        <v>0</v>
      </c>
      <c r="Q24" s="317">
        <v>0</v>
      </c>
      <c r="R24" s="317">
        <v>0</v>
      </c>
      <c r="S24" s="317">
        <v>0</v>
      </c>
      <c r="T24" s="317">
        <v>1</v>
      </c>
      <c r="U24" s="317">
        <v>0</v>
      </c>
      <c r="V24" s="317">
        <v>0</v>
      </c>
      <c r="W24" s="317">
        <v>5</v>
      </c>
    </row>
    <row r="25" spans="1:23" s="5" customFormat="1" ht="15" customHeight="1" x14ac:dyDescent="0.2">
      <c r="A25" s="7" t="s">
        <v>30</v>
      </c>
      <c r="B25" s="317">
        <v>56</v>
      </c>
      <c r="C25" s="317">
        <v>0</v>
      </c>
      <c r="D25" s="317">
        <v>6</v>
      </c>
      <c r="E25" s="317">
        <v>5</v>
      </c>
      <c r="F25" s="317">
        <v>10</v>
      </c>
      <c r="G25" s="317">
        <v>3</v>
      </c>
      <c r="H25" s="317">
        <v>2</v>
      </c>
      <c r="I25" s="317">
        <v>3</v>
      </c>
      <c r="J25" s="317">
        <v>1</v>
      </c>
      <c r="K25" s="317">
        <v>5</v>
      </c>
      <c r="L25" s="317">
        <v>9</v>
      </c>
      <c r="M25" s="317">
        <v>0</v>
      </c>
      <c r="N25" s="317">
        <v>2</v>
      </c>
      <c r="O25" s="317">
        <v>3</v>
      </c>
      <c r="P25" s="317">
        <v>0</v>
      </c>
      <c r="Q25" s="317">
        <v>3</v>
      </c>
      <c r="R25" s="317">
        <v>0</v>
      </c>
      <c r="S25" s="317">
        <v>0</v>
      </c>
      <c r="T25" s="317">
        <v>3</v>
      </c>
      <c r="U25" s="317">
        <v>0</v>
      </c>
      <c r="V25" s="317">
        <v>1</v>
      </c>
      <c r="W25" s="317">
        <v>0</v>
      </c>
    </row>
    <row r="26" spans="1:23" s="5" customFormat="1" ht="15" customHeight="1" x14ac:dyDescent="0.2">
      <c r="A26" s="7" t="s">
        <v>31</v>
      </c>
      <c r="B26" s="317">
        <v>107</v>
      </c>
      <c r="C26" s="317">
        <v>0</v>
      </c>
      <c r="D26" s="317">
        <v>11</v>
      </c>
      <c r="E26" s="317">
        <v>13</v>
      </c>
      <c r="F26" s="317">
        <v>16</v>
      </c>
      <c r="G26" s="317">
        <v>15</v>
      </c>
      <c r="H26" s="317">
        <v>6</v>
      </c>
      <c r="I26" s="317">
        <v>3</v>
      </c>
      <c r="J26" s="317">
        <v>2</v>
      </c>
      <c r="K26" s="317">
        <v>8</v>
      </c>
      <c r="L26" s="317">
        <v>11</v>
      </c>
      <c r="M26" s="317">
        <v>0</v>
      </c>
      <c r="N26" s="317">
        <v>7</v>
      </c>
      <c r="O26" s="317">
        <v>2</v>
      </c>
      <c r="P26" s="317">
        <v>0</v>
      </c>
      <c r="Q26" s="317">
        <v>1</v>
      </c>
      <c r="R26" s="317">
        <v>3</v>
      </c>
      <c r="S26" s="317">
        <v>0</v>
      </c>
      <c r="T26" s="317">
        <v>0</v>
      </c>
      <c r="U26" s="317">
        <v>0</v>
      </c>
      <c r="V26" s="317">
        <v>0</v>
      </c>
      <c r="W26" s="317">
        <v>9</v>
      </c>
    </row>
    <row r="27" spans="1:23" s="5" customFormat="1" ht="15" customHeight="1" x14ac:dyDescent="0.2">
      <c r="A27" s="5" t="s">
        <v>32</v>
      </c>
      <c r="B27" s="317">
        <v>126</v>
      </c>
      <c r="C27" s="317">
        <v>2</v>
      </c>
      <c r="D27" s="317">
        <v>11</v>
      </c>
      <c r="E27" s="317">
        <v>12</v>
      </c>
      <c r="F27" s="317">
        <v>12</v>
      </c>
      <c r="G27" s="317">
        <v>12</v>
      </c>
      <c r="H27" s="317">
        <v>8</v>
      </c>
      <c r="I27" s="317">
        <v>3</v>
      </c>
      <c r="J27" s="317">
        <v>4</v>
      </c>
      <c r="K27" s="317">
        <v>8</v>
      </c>
      <c r="L27" s="317">
        <v>18</v>
      </c>
      <c r="M27" s="317">
        <v>0</v>
      </c>
      <c r="N27" s="317">
        <v>2</v>
      </c>
      <c r="O27" s="317">
        <v>3</v>
      </c>
      <c r="P27" s="317">
        <v>0</v>
      </c>
      <c r="Q27" s="317">
        <v>9</v>
      </c>
      <c r="R27" s="317">
        <v>0</v>
      </c>
      <c r="S27" s="317">
        <v>1</v>
      </c>
      <c r="T27" s="317">
        <v>8</v>
      </c>
      <c r="U27" s="317">
        <v>0</v>
      </c>
      <c r="V27" s="317">
        <v>2</v>
      </c>
      <c r="W27" s="317">
        <v>11</v>
      </c>
    </row>
    <row r="28" spans="1:23" s="5" customFormat="1" ht="15" customHeight="1" x14ac:dyDescent="0.2">
      <c r="A28" s="7" t="s">
        <v>33</v>
      </c>
      <c r="B28" s="317">
        <v>179</v>
      </c>
      <c r="C28" s="317">
        <v>8</v>
      </c>
      <c r="D28" s="317">
        <v>15</v>
      </c>
      <c r="E28" s="317">
        <v>17</v>
      </c>
      <c r="F28" s="317">
        <v>16</v>
      </c>
      <c r="G28" s="317">
        <v>17</v>
      </c>
      <c r="H28" s="317">
        <v>7</v>
      </c>
      <c r="I28" s="317">
        <v>7</v>
      </c>
      <c r="J28" s="317">
        <v>5</v>
      </c>
      <c r="K28" s="317">
        <v>10</v>
      </c>
      <c r="L28" s="317">
        <v>22</v>
      </c>
      <c r="M28" s="317">
        <v>0</v>
      </c>
      <c r="N28" s="317">
        <v>0</v>
      </c>
      <c r="O28" s="317">
        <v>4</v>
      </c>
      <c r="P28" s="317">
        <v>0</v>
      </c>
      <c r="Q28" s="317">
        <v>3</v>
      </c>
      <c r="R28" s="317">
        <v>0</v>
      </c>
      <c r="S28" s="317">
        <v>1</v>
      </c>
      <c r="T28" s="317">
        <v>4</v>
      </c>
      <c r="U28" s="317">
        <v>0</v>
      </c>
      <c r="V28" s="317">
        <v>0</v>
      </c>
      <c r="W28" s="317">
        <v>43</v>
      </c>
    </row>
    <row r="29" spans="1:23" s="5" customFormat="1" ht="15" customHeight="1" x14ac:dyDescent="0.2">
      <c r="A29" s="7" t="s">
        <v>34</v>
      </c>
      <c r="B29" s="317">
        <v>214</v>
      </c>
      <c r="C29" s="317">
        <v>15</v>
      </c>
      <c r="D29" s="317">
        <v>22</v>
      </c>
      <c r="E29" s="317">
        <v>23</v>
      </c>
      <c r="F29" s="317">
        <v>22</v>
      </c>
      <c r="G29" s="317">
        <v>16</v>
      </c>
      <c r="H29" s="317">
        <v>14</v>
      </c>
      <c r="I29" s="317">
        <v>7</v>
      </c>
      <c r="J29" s="317">
        <v>9</v>
      </c>
      <c r="K29" s="317">
        <v>23</v>
      </c>
      <c r="L29" s="317">
        <v>24</v>
      </c>
      <c r="M29" s="317">
        <v>0</v>
      </c>
      <c r="N29" s="317">
        <v>9</v>
      </c>
      <c r="O29" s="317">
        <v>2</v>
      </c>
      <c r="P29" s="317">
        <v>0</v>
      </c>
      <c r="Q29" s="317">
        <v>4</v>
      </c>
      <c r="R29" s="317">
        <v>3</v>
      </c>
      <c r="S29" s="317">
        <v>0</v>
      </c>
      <c r="T29" s="317">
        <v>5</v>
      </c>
      <c r="U29" s="317">
        <v>0</v>
      </c>
      <c r="V29" s="317">
        <v>0</v>
      </c>
      <c r="W29" s="317">
        <v>16</v>
      </c>
    </row>
    <row r="30" spans="1:23" s="5" customFormat="1" ht="15" customHeight="1" x14ac:dyDescent="0.2">
      <c r="A30" s="7" t="s">
        <v>35</v>
      </c>
      <c r="B30" s="317">
        <v>86</v>
      </c>
      <c r="C30" s="317">
        <v>0</v>
      </c>
      <c r="D30" s="317">
        <v>11</v>
      </c>
      <c r="E30" s="317">
        <v>13</v>
      </c>
      <c r="F30" s="317">
        <v>13</v>
      </c>
      <c r="G30" s="317">
        <v>13</v>
      </c>
      <c r="H30" s="317">
        <v>3</v>
      </c>
      <c r="I30" s="317">
        <v>2</v>
      </c>
      <c r="J30" s="317">
        <v>1</v>
      </c>
      <c r="K30" s="317">
        <v>3</v>
      </c>
      <c r="L30" s="317">
        <v>12</v>
      </c>
      <c r="M30" s="317">
        <v>0</v>
      </c>
      <c r="N30" s="317">
        <v>3</v>
      </c>
      <c r="O30" s="317">
        <v>2</v>
      </c>
      <c r="P30" s="317">
        <v>0</v>
      </c>
      <c r="Q30" s="317">
        <v>2</v>
      </c>
      <c r="R30" s="317">
        <v>1</v>
      </c>
      <c r="S30" s="317">
        <v>0</v>
      </c>
      <c r="T30" s="317">
        <v>1</v>
      </c>
      <c r="U30" s="317">
        <v>0</v>
      </c>
      <c r="V30" s="317">
        <v>0</v>
      </c>
      <c r="W30" s="317">
        <v>6</v>
      </c>
    </row>
    <row r="31" spans="1:23" s="5" customFormat="1" ht="15" customHeight="1" x14ac:dyDescent="0.2">
      <c r="A31" s="7" t="s">
        <v>36</v>
      </c>
      <c r="B31" s="317" t="s">
        <v>184</v>
      </c>
      <c r="C31" s="317" t="s">
        <v>184</v>
      </c>
      <c r="D31" s="317" t="s">
        <v>184</v>
      </c>
      <c r="E31" s="317" t="s">
        <v>184</v>
      </c>
      <c r="F31" s="317" t="s">
        <v>184</v>
      </c>
      <c r="G31" s="317" t="s">
        <v>184</v>
      </c>
      <c r="H31" s="317" t="s">
        <v>184</v>
      </c>
      <c r="I31" s="317" t="s">
        <v>184</v>
      </c>
      <c r="J31" s="317" t="s">
        <v>184</v>
      </c>
      <c r="K31" s="317" t="s">
        <v>184</v>
      </c>
      <c r="L31" s="317" t="s">
        <v>184</v>
      </c>
      <c r="M31" s="317" t="s">
        <v>184</v>
      </c>
      <c r="N31" s="317" t="s">
        <v>184</v>
      </c>
      <c r="O31" s="317" t="s">
        <v>184</v>
      </c>
      <c r="P31" s="317" t="s">
        <v>184</v>
      </c>
      <c r="Q31" s="317" t="s">
        <v>184</v>
      </c>
      <c r="R31" s="317" t="s">
        <v>184</v>
      </c>
      <c r="S31" s="317" t="s">
        <v>184</v>
      </c>
      <c r="T31" s="317" t="s">
        <v>184</v>
      </c>
      <c r="U31" s="317" t="s">
        <v>184</v>
      </c>
      <c r="V31" s="317" t="s">
        <v>184</v>
      </c>
      <c r="W31" s="317" t="s">
        <v>184</v>
      </c>
    </row>
    <row r="32" spans="1:23" s="5" customFormat="1" ht="15" customHeight="1" x14ac:dyDescent="0.2">
      <c r="A32" s="7" t="s">
        <v>37</v>
      </c>
      <c r="B32" s="317">
        <v>140</v>
      </c>
      <c r="C32" s="317">
        <v>9</v>
      </c>
      <c r="D32" s="317">
        <v>16</v>
      </c>
      <c r="E32" s="317">
        <v>18</v>
      </c>
      <c r="F32" s="317">
        <v>18</v>
      </c>
      <c r="G32" s="317">
        <v>15</v>
      </c>
      <c r="H32" s="317">
        <v>10</v>
      </c>
      <c r="I32" s="317">
        <v>10</v>
      </c>
      <c r="J32" s="317">
        <v>10</v>
      </c>
      <c r="K32" s="317">
        <v>18</v>
      </c>
      <c r="L32" s="317">
        <v>12</v>
      </c>
      <c r="M32" s="317">
        <v>0</v>
      </c>
      <c r="N32" s="317">
        <v>0</v>
      </c>
      <c r="O32" s="317">
        <v>0</v>
      </c>
      <c r="P32" s="317">
        <v>0</v>
      </c>
      <c r="Q32" s="317">
        <v>0</v>
      </c>
      <c r="R32" s="317">
        <v>0</v>
      </c>
      <c r="S32" s="317">
        <v>0</v>
      </c>
      <c r="T32" s="317">
        <v>0</v>
      </c>
      <c r="U32" s="317">
        <v>0</v>
      </c>
      <c r="V32" s="317">
        <v>0</v>
      </c>
      <c r="W32" s="317">
        <v>4</v>
      </c>
    </row>
    <row r="33" spans="1:23" s="5" customFormat="1" ht="15" customHeight="1" x14ac:dyDescent="0.2">
      <c r="A33" s="7" t="s">
        <v>38</v>
      </c>
      <c r="B33" s="317">
        <v>101</v>
      </c>
      <c r="C33" s="317">
        <v>3</v>
      </c>
      <c r="D33" s="317">
        <v>7</v>
      </c>
      <c r="E33" s="317">
        <v>11</v>
      </c>
      <c r="F33" s="317">
        <v>11</v>
      </c>
      <c r="G33" s="317">
        <v>9</v>
      </c>
      <c r="H33" s="317">
        <v>8</v>
      </c>
      <c r="I33" s="317">
        <v>10</v>
      </c>
      <c r="J33" s="317">
        <v>6</v>
      </c>
      <c r="K33" s="317">
        <v>11</v>
      </c>
      <c r="L33" s="317">
        <v>9</v>
      </c>
      <c r="M33" s="317">
        <v>0</v>
      </c>
      <c r="N33" s="317">
        <v>5</v>
      </c>
      <c r="O33" s="317">
        <v>0</v>
      </c>
      <c r="P33" s="317">
        <v>0</v>
      </c>
      <c r="Q33" s="317">
        <v>4</v>
      </c>
      <c r="R33" s="317">
        <v>1</v>
      </c>
      <c r="S33" s="317">
        <v>0</v>
      </c>
      <c r="T33" s="317">
        <v>1</v>
      </c>
      <c r="U33" s="317">
        <v>0</v>
      </c>
      <c r="V33" s="317">
        <v>1</v>
      </c>
      <c r="W33" s="317">
        <v>4</v>
      </c>
    </row>
    <row r="34" spans="1:23" s="5" customFormat="1" ht="15" customHeight="1" x14ac:dyDescent="0.2">
      <c r="A34" s="7" t="s">
        <v>39</v>
      </c>
      <c r="B34" s="317">
        <v>381</v>
      </c>
      <c r="C34" s="317">
        <v>53</v>
      </c>
      <c r="D34" s="317">
        <v>37</v>
      </c>
      <c r="E34" s="317">
        <v>42</v>
      </c>
      <c r="F34" s="317">
        <v>43</v>
      </c>
      <c r="G34" s="317">
        <v>39</v>
      </c>
      <c r="H34" s="317">
        <v>24</v>
      </c>
      <c r="I34" s="317">
        <v>14</v>
      </c>
      <c r="J34" s="317">
        <v>14</v>
      </c>
      <c r="K34" s="317">
        <v>28</v>
      </c>
      <c r="L34" s="317">
        <v>42</v>
      </c>
      <c r="M34" s="317">
        <v>0</v>
      </c>
      <c r="N34" s="317">
        <v>15</v>
      </c>
      <c r="O34" s="317">
        <v>8</v>
      </c>
      <c r="P34" s="317">
        <v>0</v>
      </c>
      <c r="Q34" s="317">
        <v>3</v>
      </c>
      <c r="R34" s="317">
        <v>4</v>
      </c>
      <c r="S34" s="317">
        <v>0</v>
      </c>
      <c r="T34" s="317">
        <v>1</v>
      </c>
      <c r="U34" s="317">
        <v>0</v>
      </c>
      <c r="V34" s="317">
        <v>1</v>
      </c>
      <c r="W34" s="317">
        <v>13</v>
      </c>
    </row>
    <row r="35" spans="1:23" s="5" customFormat="1" ht="15" customHeight="1" x14ac:dyDescent="0.2">
      <c r="A35" s="7" t="s">
        <v>40</v>
      </c>
      <c r="B35" s="317">
        <v>245</v>
      </c>
      <c r="C35" s="317">
        <v>0</v>
      </c>
      <c r="D35" s="317">
        <v>29</v>
      </c>
      <c r="E35" s="317">
        <v>41</v>
      </c>
      <c r="F35" s="317">
        <v>36</v>
      </c>
      <c r="G35" s="317">
        <v>34</v>
      </c>
      <c r="H35" s="317">
        <v>11</v>
      </c>
      <c r="I35" s="317">
        <v>11</v>
      </c>
      <c r="J35" s="317">
        <v>13</v>
      </c>
      <c r="K35" s="317">
        <v>16</v>
      </c>
      <c r="L35" s="317">
        <v>23</v>
      </c>
      <c r="M35" s="317">
        <v>0</v>
      </c>
      <c r="N35" s="317">
        <v>8</v>
      </c>
      <c r="O35" s="317">
        <v>0</v>
      </c>
      <c r="P35" s="317">
        <v>0</v>
      </c>
      <c r="Q35" s="317">
        <v>3</v>
      </c>
      <c r="R35" s="317">
        <v>0</v>
      </c>
      <c r="S35" s="317">
        <v>0</v>
      </c>
      <c r="T35" s="317">
        <v>2</v>
      </c>
      <c r="U35" s="317">
        <v>0</v>
      </c>
      <c r="V35" s="317">
        <v>1</v>
      </c>
      <c r="W35" s="317">
        <v>17</v>
      </c>
    </row>
    <row r="36" spans="1:23" s="5" customFormat="1" ht="15" customHeight="1" thickBot="1" x14ac:dyDescent="0.25">
      <c r="A36" s="17" t="s">
        <v>41</v>
      </c>
      <c r="B36" s="317">
        <v>111</v>
      </c>
      <c r="C36" s="317">
        <v>7</v>
      </c>
      <c r="D36" s="317">
        <v>11</v>
      </c>
      <c r="E36" s="317">
        <v>14</v>
      </c>
      <c r="F36" s="317">
        <v>13</v>
      </c>
      <c r="G36" s="317">
        <v>9</v>
      </c>
      <c r="H36" s="317">
        <v>8</v>
      </c>
      <c r="I36" s="317">
        <v>6</v>
      </c>
      <c r="J36" s="317">
        <v>5</v>
      </c>
      <c r="K36" s="317">
        <v>5</v>
      </c>
      <c r="L36" s="317">
        <v>14</v>
      </c>
      <c r="M36" s="317">
        <v>0</v>
      </c>
      <c r="N36" s="317">
        <v>9</v>
      </c>
      <c r="O36" s="317">
        <v>0</v>
      </c>
      <c r="P36" s="317">
        <v>0</v>
      </c>
      <c r="Q36" s="317">
        <v>0</v>
      </c>
      <c r="R36" s="317">
        <v>0</v>
      </c>
      <c r="S36" s="317">
        <v>0</v>
      </c>
      <c r="T36" s="317">
        <v>0</v>
      </c>
      <c r="U36" s="317">
        <v>7</v>
      </c>
      <c r="V36" s="317">
        <v>0</v>
      </c>
      <c r="W36" s="317">
        <v>3</v>
      </c>
    </row>
    <row r="37" spans="1:23" s="5" customFormat="1" ht="15" customHeight="1" x14ac:dyDescent="0.2">
      <c r="A37" s="379" t="s">
        <v>232</v>
      </c>
      <c r="B37" s="379"/>
      <c r="C37" s="379"/>
      <c r="D37" s="379"/>
      <c r="E37" s="379"/>
      <c r="F37" s="379"/>
      <c r="G37" s="379"/>
      <c r="H37" s="379"/>
      <c r="I37" s="379"/>
      <c r="J37" s="379"/>
      <c r="K37" s="379"/>
      <c r="L37" s="379"/>
      <c r="M37" s="379"/>
      <c r="N37" s="379"/>
      <c r="O37" s="379"/>
      <c r="P37" s="379"/>
      <c r="Q37" s="379"/>
      <c r="R37" s="379"/>
      <c r="S37" s="379"/>
      <c r="T37" s="379"/>
      <c r="U37" s="379"/>
      <c r="V37" s="379"/>
      <c r="W37" s="379"/>
    </row>
  </sheetData>
  <mergeCells count="6">
    <mergeCell ref="A37:W37"/>
    <mergeCell ref="A1:W1"/>
    <mergeCell ref="A2:W2"/>
    <mergeCell ref="A3:W3"/>
    <mergeCell ref="A4:W4"/>
    <mergeCell ref="A5:W5"/>
  </mergeCells>
  <hyperlinks>
    <hyperlink ref="Z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workbookViewId="0">
      <selection activeCell="A5" sqref="A5:J5"/>
    </sheetView>
  </sheetViews>
  <sheetFormatPr baseColWidth="10" defaultRowHeight="12.75" x14ac:dyDescent="0.2"/>
  <cols>
    <col min="1" max="1" width="26.42578125" style="3" bestFit="1" customWidth="1"/>
    <col min="2" max="2" width="8.28515625" style="5" customWidth="1"/>
    <col min="3" max="3" width="9.5703125" style="5" bestFit="1" customWidth="1"/>
    <col min="4" max="10" width="8.28515625" style="5" customWidth="1"/>
    <col min="11" max="234" width="11.42578125" style="5"/>
    <col min="235" max="235" width="16.85546875" style="5" bestFit="1" customWidth="1"/>
    <col min="236" max="236" width="8.7109375" style="5" bestFit="1" customWidth="1"/>
    <col min="237" max="237" width="5.5703125" style="5" bestFit="1" customWidth="1"/>
    <col min="238" max="239" width="4.5703125" style="5" bestFit="1" customWidth="1"/>
    <col min="240" max="240" width="1.7109375" style="5" customWidth="1"/>
    <col min="241" max="241" width="5.42578125" style="5" bestFit="1" customWidth="1"/>
    <col min="242" max="242" width="5.5703125" style="5" bestFit="1" customWidth="1"/>
    <col min="243" max="243" width="7.28515625" style="5" bestFit="1" customWidth="1"/>
    <col min="244" max="245" width="7.5703125" style="5" bestFit="1" customWidth="1"/>
    <col min="246" max="246" width="7.28515625" style="5" bestFit="1" customWidth="1"/>
    <col min="247" max="247" width="1.5703125" style="5" customWidth="1"/>
    <col min="248" max="249" width="5.140625" style="5" bestFit="1" customWidth="1"/>
    <col min="250" max="250" width="1.140625" style="5" customWidth="1"/>
    <col min="251" max="251" width="5.42578125" style="5" bestFit="1" customWidth="1"/>
    <col min="252" max="252" width="5.5703125" style="5" bestFit="1" customWidth="1"/>
    <col min="253" max="253" width="5.42578125" style="5" bestFit="1" customWidth="1"/>
    <col min="254" max="254" width="5.5703125" style="5" bestFit="1" customWidth="1"/>
    <col min="255" max="255" width="7.28515625" style="5" bestFit="1" customWidth="1"/>
    <col min="256" max="256" width="7.5703125" style="5" bestFit="1" customWidth="1"/>
    <col min="257" max="257" width="7.28515625" style="5" bestFit="1" customWidth="1"/>
    <col min="258" max="490" width="11.42578125" style="5"/>
    <col min="491" max="491" width="16.85546875" style="5" bestFit="1" customWidth="1"/>
    <col min="492" max="492" width="8.7109375" style="5" bestFit="1" customWidth="1"/>
    <col min="493" max="493" width="5.5703125" style="5" bestFit="1" customWidth="1"/>
    <col min="494" max="495" width="4.5703125" style="5" bestFit="1" customWidth="1"/>
    <col min="496" max="496" width="1.7109375" style="5" customWidth="1"/>
    <col min="497" max="497" width="5.42578125" style="5" bestFit="1" customWidth="1"/>
    <col min="498" max="498" width="5.5703125" style="5" bestFit="1" customWidth="1"/>
    <col min="499" max="499" width="7.28515625" style="5" bestFit="1" customWidth="1"/>
    <col min="500" max="501" width="7.5703125" style="5" bestFit="1" customWidth="1"/>
    <col min="502" max="502" width="7.28515625" style="5" bestFit="1" customWidth="1"/>
    <col min="503" max="503" width="1.5703125" style="5" customWidth="1"/>
    <col min="504" max="505" width="5.140625" style="5" bestFit="1" customWidth="1"/>
    <col min="506" max="506" width="1.140625" style="5" customWidth="1"/>
    <col min="507" max="507" width="5.42578125" style="5" bestFit="1" customWidth="1"/>
    <col min="508" max="508" width="5.5703125" style="5" bestFit="1" customWidth="1"/>
    <col min="509" max="509" width="5.42578125" style="5" bestFit="1" customWidth="1"/>
    <col min="510" max="510" width="5.5703125" style="5" bestFit="1" customWidth="1"/>
    <col min="511" max="511" width="7.28515625" style="5" bestFit="1" customWidth="1"/>
    <col min="512" max="512" width="7.5703125" style="5" bestFit="1" customWidth="1"/>
    <col min="513" max="513" width="7.28515625" style="5" bestFit="1" customWidth="1"/>
    <col min="514" max="746" width="11.42578125" style="5"/>
    <col min="747" max="747" width="16.85546875" style="5" bestFit="1" customWidth="1"/>
    <col min="748" max="748" width="8.7109375" style="5" bestFit="1" customWidth="1"/>
    <col min="749" max="749" width="5.5703125" style="5" bestFit="1" customWidth="1"/>
    <col min="750" max="751" width="4.5703125" style="5" bestFit="1" customWidth="1"/>
    <col min="752" max="752" width="1.7109375" style="5" customWidth="1"/>
    <col min="753" max="753" width="5.42578125" style="5" bestFit="1" customWidth="1"/>
    <col min="754" max="754" width="5.5703125" style="5" bestFit="1" customWidth="1"/>
    <col min="755" max="755" width="7.28515625" style="5" bestFit="1" customWidth="1"/>
    <col min="756" max="757" width="7.5703125" style="5" bestFit="1" customWidth="1"/>
    <col min="758" max="758" width="7.28515625" style="5" bestFit="1" customWidth="1"/>
    <col min="759" max="759" width="1.5703125" style="5" customWidth="1"/>
    <col min="760" max="761" width="5.140625" style="5" bestFit="1" customWidth="1"/>
    <col min="762" max="762" width="1.140625" style="5" customWidth="1"/>
    <col min="763" max="763" width="5.42578125" style="5" bestFit="1" customWidth="1"/>
    <col min="764" max="764" width="5.5703125" style="5" bestFit="1" customWidth="1"/>
    <col min="765" max="765" width="5.42578125" style="5" bestFit="1" customWidth="1"/>
    <col min="766" max="766" width="5.5703125" style="5" bestFit="1" customWidth="1"/>
    <col min="767" max="767" width="7.28515625" style="5" bestFit="1" customWidth="1"/>
    <col min="768" max="768" width="7.5703125" style="5" bestFit="1" customWidth="1"/>
    <col min="769" max="769" width="7.28515625" style="5" bestFit="1" customWidth="1"/>
    <col min="770" max="1002" width="11.42578125" style="5"/>
    <col min="1003" max="1003" width="16.85546875" style="5" bestFit="1" customWidth="1"/>
    <col min="1004" max="1004" width="8.7109375" style="5" bestFit="1" customWidth="1"/>
    <col min="1005" max="1005" width="5.5703125" style="5" bestFit="1" customWidth="1"/>
    <col min="1006" max="1007" width="4.5703125" style="5" bestFit="1" customWidth="1"/>
    <col min="1008" max="1008" width="1.7109375" style="5" customWidth="1"/>
    <col min="1009" max="1009" width="5.42578125" style="5" bestFit="1" customWidth="1"/>
    <col min="1010" max="1010" width="5.5703125" style="5" bestFit="1" customWidth="1"/>
    <col min="1011" max="1011" width="7.28515625" style="5" bestFit="1" customWidth="1"/>
    <col min="1012" max="1013" width="7.5703125" style="5" bestFit="1" customWidth="1"/>
    <col min="1014" max="1014" width="7.28515625" style="5" bestFit="1" customWidth="1"/>
    <col min="1015" max="1015" width="1.5703125" style="5" customWidth="1"/>
    <col min="1016" max="1017" width="5.140625" style="5" bestFit="1" customWidth="1"/>
    <col min="1018" max="1018" width="1.140625" style="5" customWidth="1"/>
    <col min="1019" max="1019" width="5.42578125" style="5" bestFit="1" customWidth="1"/>
    <col min="1020" max="1020" width="5.5703125" style="5" bestFit="1" customWidth="1"/>
    <col min="1021" max="1021" width="5.42578125" style="5" bestFit="1" customWidth="1"/>
    <col min="1022" max="1022" width="5.5703125" style="5" bestFit="1" customWidth="1"/>
    <col min="1023" max="1023" width="7.28515625" style="5" bestFit="1" customWidth="1"/>
    <col min="1024" max="1024" width="7.5703125" style="5" bestFit="1" customWidth="1"/>
    <col min="1025" max="1025" width="7.28515625" style="5" bestFit="1" customWidth="1"/>
    <col min="1026" max="1258" width="11.42578125" style="5"/>
    <col min="1259" max="1259" width="16.85546875" style="5" bestFit="1" customWidth="1"/>
    <col min="1260" max="1260" width="8.7109375" style="5" bestFit="1" customWidth="1"/>
    <col min="1261" max="1261" width="5.5703125" style="5" bestFit="1" customWidth="1"/>
    <col min="1262" max="1263" width="4.5703125" style="5" bestFit="1" customWidth="1"/>
    <col min="1264" max="1264" width="1.7109375" style="5" customWidth="1"/>
    <col min="1265" max="1265" width="5.42578125" style="5" bestFit="1" customWidth="1"/>
    <col min="1266" max="1266" width="5.5703125" style="5" bestFit="1" customWidth="1"/>
    <col min="1267" max="1267" width="7.28515625" style="5" bestFit="1" customWidth="1"/>
    <col min="1268" max="1269" width="7.5703125" style="5" bestFit="1" customWidth="1"/>
    <col min="1270" max="1270" width="7.28515625" style="5" bestFit="1" customWidth="1"/>
    <col min="1271" max="1271" width="1.5703125" style="5" customWidth="1"/>
    <col min="1272" max="1273" width="5.140625" style="5" bestFit="1" customWidth="1"/>
    <col min="1274" max="1274" width="1.140625" style="5" customWidth="1"/>
    <col min="1275" max="1275" width="5.42578125" style="5" bestFit="1" customWidth="1"/>
    <col min="1276" max="1276" width="5.5703125" style="5" bestFit="1" customWidth="1"/>
    <col min="1277" max="1277" width="5.42578125" style="5" bestFit="1" customWidth="1"/>
    <col min="1278" max="1278" width="5.5703125" style="5" bestFit="1" customWidth="1"/>
    <col min="1279" max="1279" width="7.28515625" style="5" bestFit="1" customWidth="1"/>
    <col min="1280" max="1280" width="7.5703125" style="5" bestFit="1" customWidth="1"/>
    <col min="1281" max="1281" width="7.28515625" style="5" bestFit="1" customWidth="1"/>
    <col min="1282" max="1514" width="11.42578125" style="5"/>
    <col min="1515" max="1515" width="16.85546875" style="5" bestFit="1" customWidth="1"/>
    <col min="1516" max="1516" width="8.7109375" style="5" bestFit="1" customWidth="1"/>
    <col min="1517" max="1517" width="5.5703125" style="5" bestFit="1" customWidth="1"/>
    <col min="1518" max="1519" width="4.5703125" style="5" bestFit="1" customWidth="1"/>
    <col min="1520" max="1520" width="1.7109375" style="5" customWidth="1"/>
    <col min="1521" max="1521" width="5.42578125" style="5" bestFit="1" customWidth="1"/>
    <col min="1522" max="1522" width="5.5703125" style="5" bestFit="1" customWidth="1"/>
    <col min="1523" max="1523" width="7.28515625" style="5" bestFit="1" customWidth="1"/>
    <col min="1524" max="1525" width="7.5703125" style="5" bestFit="1" customWidth="1"/>
    <col min="1526" max="1526" width="7.28515625" style="5" bestFit="1" customWidth="1"/>
    <col min="1527" max="1527" width="1.5703125" style="5" customWidth="1"/>
    <col min="1528" max="1529" width="5.140625" style="5" bestFit="1" customWidth="1"/>
    <col min="1530" max="1530" width="1.140625" style="5" customWidth="1"/>
    <col min="1531" max="1531" width="5.42578125" style="5" bestFit="1" customWidth="1"/>
    <col min="1532" max="1532" width="5.5703125" style="5" bestFit="1" customWidth="1"/>
    <col min="1533" max="1533" width="5.42578125" style="5" bestFit="1" customWidth="1"/>
    <col min="1534" max="1534" width="5.5703125" style="5" bestFit="1" customWidth="1"/>
    <col min="1535" max="1535" width="7.28515625" style="5" bestFit="1" customWidth="1"/>
    <col min="1536" max="1536" width="7.5703125" style="5" bestFit="1" customWidth="1"/>
    <col min="1537" max="1537" width="7.28515625" style="5" bestFit="1" customWidth="1"/>
    <col min="1538" max="1770" width="11.42578125" style="5"/>
    <col min="1771" max="1771" width="16.85546875" style="5" bestFit="1" customWidth="1"/>
    <col min="1772" max="1772" width="8.7109375" style="5" bestFit="1" customWidth="1"/>
    <col min="1773" max="1773" width="5.5703125" style="5" bestFit="1" customWidth="1"/>
    <col min="1774" max="1775" width="4.5703125" style="5" bestFit="1" customWidth="1"/>
    <col min="1776" max="1776" width="1.7109375" style="5" customWidth="1"/>
    <col min="1777" max="1777" width="5.42578125" style="5" bestFit="1" customWidth="1"/>
    <col min="1778" max="1778" width="5.5703125" style="5" bestFit="1" customWidth="1"/>
    <col min="1779" max="1779" width="7.28515625" style="5" bestFit="1" customWidth="1"/>
    <col min="1780" max="1781" width="7.5703125" style="5" bestFit="1" customWidth="1"/>
    <col min="1782" max="1782" width="7.28515625" style="5" bestFit="1" customWidth="1"/>
    <col min="1783" max="1783" width="1.5703125" style="5" customWidth="1"/>
    <col min="1784" max="1785" width="5.140625" style="5" bestFit="1" customWidth="1"/>
    <col min="1786" max="1786" width="1.140625" style="5" customWidth="1"/>
    <col min="1787" max="1787" width="5.42578125" style="5" bestFit="1" customWidth="1"/>
    <col min="1788" max="1788" width="5.5703125" style="5" bestFit="1" customWidth="1"/>
    <col min="1789" max="1789" width="5.42578125" style="5" bestFit="1" customWidth="1"/>
    <col min="1790" max="1790" width="5.5703125" style="5" bestFit="1" customWidth="1"/>
    <col min="1791" max="1791" width="7.28515625" style="5" bestFit="1" customWidth="1"/>
    <col min="1792" max="1792" width="7.5703125" style="5" bestFit="1" customWidth="1"/>
    <col min="1793" max="1793" width="7.28515625" style="5" bestFit="1" customWidth="1"/>
    <col min="1794" max="2026" width="11.42578125" style="5"/>
    <col min="2027" max="2027" width="16.85546875" style="5" bestFit="1" customWidth="1"/>
    <col min="2028" max="2028" width="8.7109375" style="5" bestFit="1" customWidth="1"/>
    <col min="2029" max="2029" width="5.5703125" style="5" bestFit="1" customWidth="1"/>
    <col min="2030" max="2031" width="4.5703125" style="5" bestFit="1" customWidth="1"/>
    <col min="2032" max="2032" width="1.7109375" style="5" customWidth="1"/>
    <col min="2033" max="2033" width="5.42578125" style="5" bestFit="1" customWidth="1"/>
    <col min="2034" max="2034" width="5.5703125" style="5" bestFit="1" customWidth="1"/>
    <col min="2035" max="2035" width="7.28515625" style="5" bestFit="1" customWidth="1"/>
    <col min="2036" max="2037" width="7.5703125" style="5" bestFit="1" customWidth="1"/>
    <col min="2038" max="2038" width="7.28515625" style="5" bestFit="1" customWidth="1"/>
    <col min="2039" max="2039" width="1.5703125" style="5" customWidth="1"/>
    <col min="2040" max="2041" width="5.140625" style="5" bestFit="1" customWidth="1"/>
    <col min="2042" max="2042" width="1.140625" style="5" customWidth="1"/>
    <col min="2043" max="2043" width="5.42578125" style="5" bestFit="1" customWidth="1"/>
    <col min="2044" max="2044" width="5.5703125" style="5" bestFit="1" customWidth="1"/>
    <col min="2045" max="2045" width="5.42578125" style="5" bestFit="1" customWidth="1"/>
    <col min="2046" max="2046" width="5.5703125" style="5" bestFit="1" customWidth="1"/>
    <col min="2047" max="2047" width="7.28515625" style="5" bestFit="1" customWidth="1"/>
    <col min="2048" max="2048" width="7.5703125" style="5" bestFit="1" customWidth="1"/>
    <col min="2049" max="2049" width="7.28515625" style="5" bestFit="1" customWidth="1"/>
    <col min="2050" max="2282" width="11.42578125" style="5"/>
    <col min="2283" max="2283" width="16.85546875" style="5" bestFit="1" customWidth="1"/>
    <col min="2284" max="2284" width="8.7109375" style="5" bestFit="1" customWidth="1"/>
    <col min="2285" max="2285" width="5.5703125" style="5" bestFit="1" customWidth="1"/>
    <col min="2286" max="2287" width="4.5703125" style="5" bestFit="1" customWidth="1"/>
    <col min="2288" max="2288" width="1.7109375" style="5" customWidth="1"/>
    <col min="2289" max="2289" width="5.42578125" style="5" bestFit="1" customWidth="1"/>
    <col min="2290" max="2290" width="5.5703125" style="5" bestFit="1" customWidth="1"/>
    <col min="2291" max="2291" width="7.28515625" style="5" bestFit="1" customWidth="1"/>
    <col min="2292" max="2293" width="7.5703125" style="5" bestFit="1" customWidth="1"/>
    <col min="2294" max="2294" width="7.28515625" style="5" bestFit="1" customWidth="1"/>
    <col min="2295" max="2295" width="1.5703125" style="5" customWidth="1"/>
    <col min="2296" max="2297" width="5.140625" style="5" bestFit="1" customWidth="1"/>
    <col min="2298" max="2298" width="1.140625" style="5" customWidth="1"/>
    <col min="2299" max="2299" width="5.42578125" style="5" bestFit="1" customWidth="1"/>
    <col min="2300" max="2300" width="5.5703125" style="5" bestFit="1" customWidth="1"/>
    <col min="2301" max="2301" width="5.42578125" style="5" bestFit="1" customWidth="1"/>
    <col min="2302" max="2302" width="5.5703125" style="5" bestFit="1" customWidth="1"/>
    <col min="2303" max="2303" width="7.28515625" style="5" bestFit="1" customWidth="1"/>
    <col min="2304" max="2304" width="7.5703125" style="5" bestFit="1" customWidth="1"/>
    <col min="2305" max="2305" width="7.28515625" style="5" bestFit="1" customWidth="1"/>
    <col min="2306" max="2538" width="11.42578125" style="5"/>
    <col min="2539" max="2539" width="16.85546875" style="5" bestFit="1" customWidth="1"/>
    <col min="2540" max="2540" width="8.7109375" style="5" bestFit="1" customWidth="1"/>
    <col min="2541" max="2541" width="5.5703125" style="5" bestFit="1" customWidth="1"/>
    <col min="2542" max="2543" width="4.5703125" style="5" bestFit="1" customWidth="1"/>
    <col min="2544" max="2544" width="1.7109375" style="5" customWidth="1"/>
    <col min="2545" max="2545" width="5.42578125" style="5" bestFit="1" customWidth="1"/>
    <col min="2546" max="2546" width="5.5703125" style="5" bestFit="1" customWidth="1"/>
    <col min="2547" max="2547" width="7.28515625" style="5" bestFit="1" customWidth="1"/>
    <col min="2548" max="2549" width="7.5703125" style="5" bestFit="1" customWidth="1"/>
    <col min="2550" max="2550" width="7.28515625" style="5" bestFit="1" customWidth="1"/>
    <col min="2551" max="2551" width="1.5703125" style="5" customWidth="1"/>
    <col min="2552" max="2553" width="5.140625" style="5" bestFit="1" customWidth="1"/>
    <col min="2554" max="2554" width="1.140625" style="5" customWidth="1"/>
    <col min="2555" max="2555" width="5.42578125" style="5" bestFit="1" customWidth="1"/>
    <col min="2556" max="2556" width="5.5703125" style="5" bestFit="1" customWidth="1"/>
    <col min="2557" max="2557" width="5.42578125" style="5" bestFit="1" customWidth="1"/>
    <col min="2558" max="2558" width="5.5703125" style="5" bestFit="1" customWidth="1"/>
    <col min="2559" max="2559" width="7.28515625" style="5" bestFit="1" customWidth="1"/>
    <col min="2560" max="2560" width="7.5703125" style="5" bestFit="1" customWidth="1"/>
    <col min="2561" max="2561" width="7.28515625" style="5" bestFit="1" customWidth="1"/>
    <col min="2562" max="2794" width="11.42578125" style="5"/>
    <col min="2795" max="2795" width="16.85546875" style="5" bestFit="1" customWidth="1"/>
    <col min="2796" max="2796" width="8.7109375" style="5" bestFit="1" customWidth="1"/>
    <col min="2797" max="2797" width="5.5703125" style="5" bestFit="1" customWidth="1"/>
    <col min="2798" max="2799" width="4.5703125" style="5" bestFit="1" customWidth="1"/>
    <col min="2800" max="2800" width="1.7109375" style="5" customWidth="1"/>
    <col min="2801" max="2801" width="5.42578125" style="5" bestFit="1" customWidth="1"/>
    <col min="2802" max="2802" width="5.5703125" style="5" bestFit="1" customWidth="1"/>
    <col min="2803" max="2803" width="7.28515625" style="5" bestFit="1" customWidth="1"/>
    <col min="2804" max="2805" width="7.5703125" style="5" bestFit="1" customWidth="1"/>
    <col min="2806" max="2806" width="7.28515625" style="5" bestFit="1" customWidth="1"/>
    <col min="2807" max="2807" width="1.5703125" style="5" customWidth="1"/>
    <col min="2808" max="2809" width="5.140625" style="5" bestFit="1" customWidth="1"/>
    <col min="2810" max="2810" width="1.140625" style="5" customWidth="1"/>
    <col min="2811" max="2811" width="5.42578125" style="5" bestFit="1" customWidth="1"/>
    <col min="2812" max="2812" width="5.5703125" style="5" bestFit="1" customWidth="1"/>
    <col min="2813" max="2813" width="5.42578125" style="5" bestFit="1" customWidth="1"/>
    <col min="2814" max="2814" width="5.5703125" style="5" bestFit="1" customWidth="1"/>
    <col min="2815" max="2815" width="7.28515625" style="5" bestFit="1" customWidth="1"/>
    <col min="2816" max="2816" width="7.5703125" style="5" bestFit="1" customWidth="1"/>
    <col min="2817" max="2817" width="7.28515625" style="5" bestFit="1" customWidth="1"/>
    <col min="2818" max="3050" width="11.42578125" style="5"/>
    <col min="3051" max="3051" width="16.85546875" style="5" bestFit="1" customWidth="1"/>
    <col min="3052" max="3052" width="8.7109375" style="5" bestFit="1" customWidth="1"/>
    <col min="3053" max="3053" width="5.5703125" style="5" bestFit="1" customWidth="1"/>
    <col min="3054" max="3055" width="4.5703125" style="5" bestFit="1" customWidth="1"/>
    <col min="3056" max="3056" width="1.7109375" style="5" customWidth="1"/>
    <col min="3057" max="3057" width="5.42578125" style="5" bestFit="1" customWidth="1"/>
    <col min="3058" max="3058" width="5.5703125" style="5" bestFit="1" customWidth="1"/>
    <col min="3059" max="3059" width="7.28515625" style="5" bestFit="1" customWidth="1"/>
    <col min="3060" max="3061" width="7.5703125" style="5" bestFit="1" customWidth="1"/>
    <col min="3062" max="3062" width="7.28515625" style="5" bestFit="1" customWidth="1"/>
    <col min="3063" max="3063" width="1.5703125" style="5" customWidth="1"/>
    <col min="3064" max="3065" width="5.140625" style="5" bestFit="1" customWidth="1"/>
    <col min="3066" max="3066" width="1.140625" style="5" customWidth="1"/>
    <col min="3067" max="3067" width="5.42578125" style="5" bestFit="1" customWidth="1"/>
    <col min="3068" max="3068" width="5.5703125" style="5" bestFit="1" customWidth="1"/>
    <col min="3069" max="3069" width="5.42578125" style="5" bestFit="1" customWidth="1"/>
    <col min="3070" max="3070" width="5.5703125" style="5" bestFit="1" customWidth="1"/>
    <col min="3071" max="3071" width="7.28515625" style="5" bestFit="1" customWidth="1"/>
    <col min="3072" max="3072" width="7.5703125" style="5" bestFit="1" customWidth="1"/>
    <col min="3073" max="3073" width="7.28515625" style="5" bestFit="1" customWidth="1"/>
    <col min="3074" max="3306" width="11.42578125" style="5"/>
    <col min="3307" max="3307" width="16.85546875" style="5" bestFit="1" customWidth="1"/>
    <col min="3308" max="3308" width="8.7109375" style="5" bestFit="1" customWidth="1"/>
    <col min="3309" max="3309" width="5.5703125" style="5" bestFit="1" customWidth="1"/>
    <col min="3310" max="3311" width="4.5703125" style="5" bestFit="1" customWidth="1"/>
    <col min="3312" max="3312" width="1.7109375" style="5" customWidth="1"/>
    <col min="3313" max="3313" width="5.42578125" style="5" bestFit="1" customWidth="1"/>
    <col min="3314" max="3314" width="5.5703125" style="5" bestFit="1" customWidth="1"/>
    <col min="3315" max="3315" width="7.28515625" style="5" bestFit="1" customWidth="1"/>
    <col min="3316" max="3317" width="7.5703125" style="5" bestFit="1" customWidth="1"/>
    <col min="3318" max="3318" width="7.28515625" style="5" bestFit="1" customWidth="1"/>
    <col min="3319" max="3319" width="1.5703125" style="5" customWidth="1"/>
    <col min="3320" max="3321" width="5.140625" style="5" bestFit="1" customWidth="1"/>
    <col min="3322" max="3322" width="1.140625" style="5" customWidth="1"/>
    <col min="3323" max="3323" width="5.42578125" style="5" bestFit="1" customWidth="1"/>
    <col min="3324" max="3324" width="5.5703125" style="5" bestFit="1" customWidth="1"/>
    <col min="3325" max="3325" width="5.42578125" style="5" bestFit="1" customWidth="1"/>
    <col min="3326" max="3326" width="5.5703125" style="5" bestFit="1" customWidth="1"/>
    <col min="3327" max="3327" width="7.28515625" style="5" bestFit="1" customWidth="1"/>
    <col min="3328" max="3328" width="7.5703125" style="5" bestFit="1" customWidth="1"/>
    <col min="3329" max="3329" width="7.28515625" style="5" bestFit="1" customWidth="1"/>
    <col min="3330" max="3562" width="11.42578125" style="5"/>
    <col min="3563" max="3563" width="16.85546875" style="5" bestFit="1" customWidth="1"/>
    <col min="3564" max="3564" width="8.7109375" style="5" bestFit="1" customWidth="1"/>
    <col min="3565" max="3565" width="5.5703125" style="5" bestFit="1" customWidth="1"/>
    <col min="3566" max="3567" width="4.5703125" style="5" bestFit="1" customWidth="1"/>
    <col min="3568" max="3568" width="1.7109375" style="5" customWidth="1"/>
    <col min="3569" max="3569" width="5.42578125" style="5" bestFit="1" customWidth="1"/>
    <col min="3570" max="3570" width="5.5703125" style="5" bestFit="1" customWidth="1"/>
    <col min="3571" max="3571" width="7.28515625" style="5" bestFit="1" customWidth="1"/>
    <col min="3572" max="3573" width="7.5703125" style="5" bestFit="1" customWidth="1"/>
    <col min="3574" max="3574" width="7.28515625" style="5" bestFit="1" customWidth="1"/>
    <col min="3575" max="3575" width="1.5703125" style="5" customWidth="1"/>
    <col min="3576" max="3577" width="5.140625" style="5" bestFit="1" customWidth="1"/>
    <col min="3578" max="3578" width="1.140625" style="5" customWidth="1"/>
    <col min="3579" max="3579" width="5.42578125" style="5" bestFit="1" customWidth="1"/>
    <col min="3580" max="3580" width="5.5703125" style="5" bestFit="1" customWidth="1"/>
    <col min="3581" max="3581" width="5.42578125" style="5" bestFit="1" customWidth="1"/>
    <col min="3582" max="3582" width="5.5703125" style="5" bestFit="1" customWidth="1"/>
    <col min="3583" max="3583" width="7.28515625" style="5" bestFit="1" customWidth="1"/>
    <col min="3584" max="3584" width="7.5703125" style="5" bestFit="1" customWidth="1"/>
    <col min="3585" max="3585" width="7.28515625" style="5" bestFit="1" customWidth="1"/>
    <col min="3586" max="3818" width="11.42578125" style="5"/>
    <col min="3819" max="3819" width="16.85546875" style="5" bestFit="1" customWidth="1"/>
    <col min="3820" max="3820" width="8.7109375" style="5" bestFit="1" customWidth="1"/>
    <col min="3821" max="3821" width="5.5703125" style="5" bestFit="1" customWidth="1"/>
    <col min="3822" max="3823" width="4.5703125" style="5" bestFit="1" customWidth="1"/>
    <col min="3824" max="3824" width="1.7109375" style="5" customWidth="1"/>
    <col min="3825" max="3825" width="5.42578125" style="5" bestFit="1" customWidth="1"/>
    <col min="3826" max="3826" width="5.5703125" style="5" bestFit="1" customWidth="1"/>
    <col min="3827" max="3827" width="7.28515625" style="5" bestFit="1" customWidth="1"/>
    <col min="3828" max="3829" width="7.5703125" style="5" bestFit="1" customWidth="1"/>
    <col min="3830" max="3830" width="7.28515625" style="5" bestFit="1" customWidth="1"/>
    <col min="3831" max="3831" width="1.5703125" style="5" customWidth="1"/>
    <col min="3832" max="3833" width="5.140625" style="5" bestFit="1" customWidth="1"/>
    <col min="3834" max="3834" width="1.140625" style="5" customWidth="1"/>
    <col min="3835" max="3835" width="5.42578125" style="5" bestFit="1" customWidth="1"/>
    <col min="3836" max="3836" width="5.5703125" style="5" bestFit="1" customWidth="1"/>
    <col min="3837" max="3837" width="5.42578125" style="5" bestFit="1" customWidth="1"/>
    <col min="3838" max="3838" width="5.5703125" style="5" bestFit="1" customWidth="1"/>
    <col min="3839" max="3839" width="7.28515625" style="5" bestFit="1" customWidth="1"/>
    <col min="3840" max="3840" width="7.5703125" style="5" bestFit="1" customWidth="1"/>
    <col min="3841" max="3841" width="7.28515625" style="5" bestFit="1" customWidth="1"/>
    <col min="3842" max="4074" width="11.42578125" style="5"/>
    <col min="4075" max="4075" width="16.85546875" style="5" bestFit="1" customWidth="1"/>
    <col min="4076" max="4076" width="8.7109375" style="5" bestFit="1" customWidth="1"/>
    <col min="4077" max="4077" width="5.5703125" style="5" bestFit="1" customWidth="1"/>
    <col min="4078" max="4079" width="4.5703125" style="5" bestFit="1" customWidth="1"/>
    <col min="4080" max="4080" width="1.7109375" style="5" customWidth="1"/>
    <col min="4081" max="4081" width="5.42578125" style="5" bestFit="1" customWidth="1"/>
    <col min="4082" max="4082" width="5.5703125" style="5" bestFit="1" customWidth="1"/>
    <col min="4083" max="4083" width="7.28515625" style="5" bestFit="1" customWidth="1"/>
    <col min="4084" max="4085" width="7.5703125" style="5" bestFit="1" customWidth="1"/>
    <col min="4086" max="4086" width="7.28515625" style="5" bestFit="1" customWidth="1"/>
    <col min="4087" max="4087" width="1.5703125" style="5" customWidth="1"/>
    <col min="4088" max="4089" width="5.140625" style="5" bestFit="1" customWidth="1"/>
    <col min="4090" max="4090" width="1.140625" style="5" customWidth="1"/>
    <col min="4091" max="4091" width="5.42578125" style="5" bestFit="1" customWidth="1"/>
    <col min="4092" max="4092" width="5.5703125" style="5" bestFit="1" customWidth="1"/>
    <col min="4093" max="4093" width="5.42578125" style="5" bestFit="1" customWidth="1"/>
    <col min="4094" max="4094" width="5.5703125" style="5" bestFit="1" customWidth="1"/>
    <col min="4095" max="4095" width="7.28515625" style="5" bestFit="1" customWidth="1"/>
    <col min="4096" max="4096" width="7.5703125" style="5" bestFit="1" customWidth="1"/>
    <col min="4097" max="4097" width="7.28515625" style="5" bestFit="1" customWidth="1"/>
    <col min="4098" max="4330" width="11.42578125" style="5"/>
    <col min="4331" max="4331" width="16.85546875" style="5" bestFit="1" customWidth="1"/>
    <col min="4332" max="4332" width="8.7109375" style="5" bestFit="1" customWidth="1"/>
    <col min="4333" max="4333" width="5.5703125" style="5" bestFit="1" customWidth="1"/>
    <col min="4334" max="4335" width="4.5703125" style="5" bestFit="1" customWidth="1"/>
    <col min="4336" max="4336" width="1.7109375" style="5" customWidth="1"/>
    <col min="4337" max="4337" width="5.42578125" style="5" bestFit="1" customWidth="1"/>
    <col min="4338" max="4338" width="5.5703125" style="5" bestFit="1" customWidth="1"/>
    <col min="4339" max="4339" width="7.28515625" style="5" bestFit="1" customWidth="1"/>
    <col min="4340" max="4341" width="7.5703125" style="5" bestFit="1" customWidth="1"/>
    <col min="4342" max="4342" width="7.28515625" style="5" bestFit="1" customWidth="1"/>
    <col min="4343" max="4343" width="1.5703125" style="5" customWidth="1"/>
    <col min="4344" max="4345" width="5.140625" style="5" bestFit="1" customWidth="1"/>
    <col min="4346" max="4346" width="1.140625" style="5" customWidth="1"/>
    <col min="4347" max="4347" width="5.42578125" style="5" bestFit="1" customWidth="1"/>
    <col min="4348" max="4348" width="5.5703125" style="5" bestFit="1" customWidth="1"/>
    <col min="4349" max="4349" width="5.42578125" style="5" bestFit="1" customWidth="1"/>
    <col min="4350" max="4350" width="5.5703125" style="5" bestFit="1" customWidth="1"/>
    <col min="4351" max="4351" width="7.28515625" style="5" bestFit="1" customWidth="1"/>
    <col min="4352" max="4352" width="7.5703125" style="5" bestFit="1" customWidth="1"/>
    <col min="4353" max="4353" width="7.28515625" style="5" bestFit="1" customWidth="1"/>
    <col min="4354" max="4586" width="11.42578125" style="5"/>
    <col min="4587" max="4587" width="16.85546875" style="5" bestFit="1" customWidth="1"/>
    <col min="4588" max="4588" width="8.7109375" style="5" bestFit="1" customWidth="1"/>
    <col min="4589" max="4589" width="5.5703125" style="5" bestFit="1" customWidth="1"/>
    <col min="4590" max="4591" width="4.5703125" style="5" bestFit="1" customWidth="1"/>
    <col min="4592" max="4592" width="1.7109375" style="5" customWidth="1"/>
    <col min="4593" max="4593" width="5.42578125" style="5" bestFit="1" customWidth="1"/>
    <col min="4594" max="4594" width="5.5703125" style="5" bestFit="1" customWidth="1"/>
    <col min="4595" max="4595" width="7.28515625" style="5" bestFit="1" customWidth="1"/>
    <col min="4596" max="4597" width="7.5703125" style="5" bestFit="1" customWidth="1"/>
    <col min="4598" max="4598" width="7.28515625" style="5" bestFit="1" customWidth="1"/>
    <col min="4599" max="4599" width="1.5703125" style="5" customWidth="1"/>
    <col min="4600" max="4601" width="5.140625" style="5" bestFit="1" customWidth="1"/>
    <col min="4602" max="4602" width="1.140625" style="5" customWidth="1"/>
    <col min="4603" max="4603" width="5.42578125" style="5" bestFit="1" customWidth="1"/>
    <col min="4604" max="4604" width="5.5703125" style="5" bestFit="1" customWidth="1"/>
    <col min="4605" max="4605" width="5.42578125" style="5" bestFit="1" customWidth="1"/>
    <col min="4606" max="4606" width="5.5703125" style="5" bestFit="1" customWidth="1"/>
    <col min="4607" max="4607" width="7.28515625" style="5" bestFit="1" customWidth="1"/>
    <col min="4608" max="4608" width="7.5703125" style="5" bestFit="1" customWidth="1"/>
    <col min="4609" max="4609" width="7.28515625" style="5" bestFit="1" customWidth="1"/>
    <col min="4610" max="4842" width="11.42578125" style="5"/>
    <col min="4843" max="4843" width="16.85546875" style="5" bestFit="1" customWidth="1"/>
    <col min="4844" max="4844" width="8.7109375" style="5" bestFit="1" customWidth="1"/>
    <col min="4845" max="4845" width="5.5703125" style="5" bestFit="1" customWidth="1"/>
    <col min="4846" max="4847" width="4.5703125" style="5" bestFit="1" customWidth="1"/>
    <col min="4848" max="4848" width="1.7109375" style="5" customWidth="1"/>
    <col min="4849" max="4849" width="5.42578125" style="5" bestFit="1" customWidth="1"/>
    <col min="4850" max="4850" width="5.5703125" style="5" bestFit="1" customWidth="1"/>
    <col min="4851" max="4851" width="7.28515625" style="5" bestFit="1" customWidth="1"/>
    <col min="4852" max="4853" width="7.5703125" style="5" bestFit="1" customWidth="1"/>
    <col min="4854" max="4854" width="7.28515625" style="5" bestFit="1" customWidth="1"/>
    <col min="4855" max="4855" width="1.5703125" style="5" customWidth="1"/>
    <col min="4856" max="4857" width="5.140625" style="5" bestFit="1" customWidth="1"/>
    <col min="4858" max="4858" width="1.140625" style="5" customWidth="1"/>
    <col min="4859" max="4859" width="5.42578125" style="5" bestFit="1" customWidth="1"/>
    <col min="4860" max="4860" width="5.5703125" style="5" bestFit="1" customWidth="1"/>
    <col min="4861" max="4861" width="5.42578125" style="5" bestFit="1" customWidth="1"/>
    <col min="4862" max="4862" width="5.5703125" style="5" bestFit="1" customWidth="1"/>
    <col min="4863" max="4863" width="7.28515625" style="5" bestFit="1" customWidth="1"/>
    <col min="4864" max="4864" width="7.5703125" style="5" bestFit="1" customWidth="1"/>
    <col min="4865" max="4865" width="7.28515625" style="5" bestFit="1" customWidth="1"/>
    <col min="4866" max="5098" width="11.42578125" style="5"/>
    <col min="5099" max="5099" width="16.85546875" style="5" bestFit="1" customWidth="1"/>
    <col min="5100" max="5100" width="8.7109375" style="5" bestFit="1" customWidth="1"/>
    <col min="5101" max="5101" width="5.5703125" style="5" bestFit="1" customWidth="1"/>
    <col min="5102" max="5103" width="4.5703125" style="5" bestFit="1" customWidth="1"/>
    <col min="5104" max="5104" width="1.7109375" style="5" customWidth="1"/>
    <col min="5105" max="5105" width="5.42578125" style="5" bestFit="1" customWidth="1"/>
    <col min="5106" max="5106" width="5.5703125" style="5" bestFit="1" customWidth="1"/>
    <col min="5107" max="5107" width="7.28515625" style="5" bestFit="1" customWidth="1"/>
    <col min="5108" max="5109" width="7.5703125" style="5" bestFit="1" customWidth="1"/>
    <col min="5110" max="5110" width="7.28515625" style="5" bestFit="1" customWidth="1"/>
    <col min="5111" max="5111" width="1.5703125" style="5" customWidth="1"/>
    <col min="5112" max="5113" width="5.140625" style="5" bestFit="1" customWidth="1"/>
    <col min="5114" max="5114" width="1.140625" style="5" customWidth="1"/>
    <col min="5115" max="5115" width="5.42578125" style="5" bestFit="1" customWidth="1"/>
    <col min="5116" max="5116" width="5.5703125" style="5" bestFit="1" customWidth="1"/>
    <col min="5117" max="5117" width="5.42578125" style="5" bestFit="1" customWidth="1"/>
    <col min="5118" max="5118" width="5.5703125" style="5" bestFit="1" customWidth="1"/>
    <col min="5119" max="5119" width="7.28515625" style="5" bestFit="1" customWidth="1"/>
    <col min="5120" max="5120" width="7.5703125" style="5" bestFit="1" customWidth="1"/>
    <col min="5121" max="5121" width="7.28515625" style="5" bestFit="1" customWidth="1"/>
    <col min="5122" max="5354" width="11.42578125" style="5"/>
    <col min="5355" max="5355" width="16.85546875" style="5" bestFit="1" customWidth="1"/>
    <col min="5356" max="5356" width="8.7109375" style="5" bestFit="1" customWidth="1"/>
    <col min="5357" max="5357" width="5.5703125" style="5" bestFit="1" customWidth="1"/>
    <col min="5358" max="5359" width="4.5703125" style="5" bestFit="1" customWidth="1"/>
    <col min="5360" max="5360" width="1.7109375" style="5" customWidth="1"/>
    <col min="5361" max="5361" width="5.42578125" style="5" bestFit="1" customWidth="1"/>
    <col min="5362" max="5362" width="5.5703125" style="5" bestFit="1" customWidth="1"/>
    <col min="5363" max="5363" width="7.28515625" style="5" bestFit="1" customWidth="1"/>
    <col min="5364" max="5365" width="7.5703125" style="5" bestFit="1" customWidth="1"/>
    <col min="5366" max="5366" width="7.28515625" style="5" bestFit="1" customWidth="1"/>
    <col min="5367" max="5367" width="1.5703125" style="5" customWidth="1"/>
    <col min="5368" max="5369" width="5.140625" style="5" bestFit="1" customWidth="1"/>
    <col min="5370" max="5370" width="1.140625" style="5" customWidth="1"/>
    <col min="5371" max="5371" width="5.42578125" style="5" bestFit="1" customWidth="1"/>
    <col min="5372" max="5372" width="5.5703125" style="5" bestFit="1" customWidth="1"/>
    <col min="5373" max="5373" width="5.42578125" style="5" bestFit="1" customWidth="1"/>
    <col min="5374" max="5374" width="5.5703125" style="5" bestFit="1" customWidth="1"/>
    <col min="5375" max="5375" width="7.28515625" style="5" bestFit="1" customWidth="1"/>
    <col min="5376" max="5376" width="7.5703125" style="5" bestFit="1" customWidth="1"/>
    <col min="5377" max="5377" width="7.28515625" style="5" bestFit="1" customWidth="1"/>
    <col min="5378" max="5610" width="11.42578125" style="5"/>
    <col min="5611" max="5611" width="16.85546875" style="5" bestFit="1" customWidth="1"/>
    <col min="5612" max="5612" width="8.7109375" style="5" bestFit="1" customWidth="1"/>
    <col min="5613" max="5613" width="5.5703125" style="5" bestFit="1" customWidth="1"/>
    <col min="5614" max="5615" width="4.5703125" style="5" bestFit="1" customWidth="1"/>
    <col min="5616" max="5616" width="1.7109375" style="5" customWidth="1"/>
    <col min="5617" max="5617" width="5.42578125" style="5" bestFit="1" customWidth="1"/>
    <col min="5618" max="5618" width="5.5703125" style="5" bestFit="1" customWidth="1"/>
    <col min="5619" max="5619" width="7.28515625" style="5" bestFit="1" customWidth="1"/>
    <col min="5620" max="5621" width="7.5703125" style="5" bestFit="1" customWidth="1"/>
    <col min="5622" max="5622" width="7.28515625" style="5" bestFit="1" customWidth="1"/>
    <col min="5623" max="5623" width="1.5703125" style="5" customWidth="1"/>
    <col min="5624" max="5625" width="5.140625" style="5" bestFit="1" customWidth="1"/>
    <col min="5626" max="5626" width="1.140625" style="5" customWidth="1"/>
    <col min="5627" max="5627" width="5.42578125" style="5" bestFit="1" customWidth="1"/>
    <col min="5628" max="5628" width="5.5703125" style="5" bestFit="1" customWidth="1"/>
    <col min="5629" max="5629" width="5.42578125" style="5" bestFit="1" customWidth="1"/>
    <col min="5630" max="5630" width="5.5703125" style="5" bestFit="1" customWidth="1"/>
    <col min="5631" max="5631" width="7.28515625" style="5" bestFit="1" customWidth="1"/>
    <col min="5632" max="5632" width="7.5703125" style="5" bestFit="1" customWidth="1"/>
    <col min="5633" max="5633" width="7.28515625" style="5" bestFit="1" customWidth="1"/>
    <col min="5634" max="5866" width="11.42578125" style="5"/>
    <col min="5867" max="5867" width="16.85546875" style="5" bestFit="1" customWidth="1"/>
    <col min="5868" max="5868" width="8.7109375" style="5" bestFit="1" customWidth="1"/>
    <col min="5869" max="5869" width="5.5703125" style="5" bestFit="1" customWidth="1"/>
    <col min="5870" max="5871" width="4.5703125" style="5" bestFit="1" customWidth="1"/>
    <col min="5872" max="5872" width="1.7109375" style="5" customWidth="1"/>
    <col min="5873" max="5873" width="5.42578125" style="5" bestFit="1" customWidth="1"/>
    <col min="5874" max="5874" width="5.5703125" style="5" bestFit="1" customWidth="1"/>
    <col min="5875" max="5875" width="7.28515625" style="5" bestFit="1" customWidth="1"/>
    <col min="5876" max="5877" width="7.5703125" style="5" bestFit="1" customWidth="1"/>
    <col min="5878" max="5878" width="7.28515625" style="5" bestFit="1" customWidth="1"/>
    <col min="5879" max="5879" width="1.5703125" style="5" customWidth="1"/>
    <col min="5880" max="5881" width="5.140625" style="5" bestFit="1" customWidth="1"/>
    <col min="5882" max="5882" width="1.140625" style="5" customWidth="1"/>
    <col min="5883" max="5883" width="5.42578125" style="5" bestFit="1" customWidth="1"/>
    <col min="5884" max="5884" width="5.5703125" style="5" bestFit="1" customWidth="1"/>
    <col min="5885" max="5885" width="5.42578125" style="5" bestFit="1" customWidth="1"/>
    <col min="5886" max="5886" width="5.5703125" style="5" bestFit="1" customWidth="1"/>
    <col min="5887" max="5887" width="7.28515625" style="5" bestFit="1" customWidth="1"/>
    <col min="5888" max="5888" width="7.5703125" style="5" bestFit="1" customWidth="1"/>
    <col min="5889" max="5889" width="7.28515625" style="5" bestFit="1" customWidth="1"/>
    <col min="5890" max="6122" width="11.42578125" style="5"/>
    <col min="6123" max="6123" width="16.85546875" style="5" bestFit="1" customWidth="1"/>
    <col min="6124" max="6124" width="8.7109375" style="5" bestFit="1" customWidth="1"/>
    <col min="6125" max="6125" width="5.5703125" style="5" bestFit="1" customWidth="1"/>
    <col min="6126" max="6127" width="4.5703125" style="5" bestFit="1" customWidth="1"/>
    <col min="6128" max="6128" width="1.7109375" style="5" customWidth="1"/>
    <col min="6129" max="6129" width="5.42578125" style="5" bestFit="1" customWidth="1"/>
    <col min="6130" max="6130" width="5.5703125" style="5" bestFit="1" customWidth="1"/>
    <col min="6131" max="6131" width="7.28515625" style="5" bestFit="1" customWidth="1"/>
    <col min="6132" max="6133" width="7.5703125" style="5" bestFit="1" customWidth="1"/>
    <col min="6134" max="6134" width="7.28515625" style="5" bestFit="1" customWidth="1"/>
    <col min="6135" max="6135" width="1.5703125" style="5" customWidth="1"/>
    <col min="6136" max="6137" width="5.140625" style="5" bestFit="1" customWidth="1"/>
    <col min="6138" max="6138" width="1.140625" style="5" customWidth="1"/>
    <col min="6139" max="6139" width="5.42578125" style="5" bestFit="1" customWidth="1"/>
    <col min="6140" max="6140" width="5.5703125" style="5" bestFit="1" customWidth="1"/>
    <col min="6141" max="6141" width="5.42578125" style="5" bestFit="1" customWidth="1"/>
    <col min="6142" max="6142" width="5.5703125" style="5" bestFit="1" customWidth="1"/>
    <col min="6143" max="6143" width="7.28515625" style="5" bestFit="1" customWidth="1"/>
    <col min="6144" max="6144" width="7.5703125" style="5" bestFit="1" customWidth="1"/>
    <col min="6145" max="6145" width="7.28515625" style="5" bestFit="1" customWidth="1"/>
    <col min="6146" max="6378" width="11.42578125" style="5"/>
    <col min="6379" max="6379" width="16.85546875" style="5" bestFit="1" customWidth="1"/>
    <col min="6380" max="6380" width="8.7109375" style="5" bestFit="1" customWidth="1"/>
    <col min="6381" max="6381" width="5.5703125" style="5" bestFit="1" customWidth="1"/>
    <col min="6382" max="6383" width="4.5703125" style="5" bestFit="1" customWidth="1"/>
    <col min="6384" max="6384" width="1.7109375" style="5" customWidth="1"/>
    <col min="6385" max="6385" width="5.42578125" style="5" bestFit="1" customWidth="1"/>
    <col min="6386" max="6386" width="5.5703125" style="5" bestFit="1" customWidth="1"/>
    <col min="6387" max="6387" width="7.28515625" style="5" bestFit="1" customWidth="1"/>
    <col min="6388" max="6389" width="7.5703125" style="5" bestFit="1" customWidth="1"/>
    <col min="6390" max="6390" width="7.28515625" style="5" bestFit="1" customWidth="1"/>
    <col min="6391" max="6391" width="1.5703125" style="5" customWidth="1"/>
    <col min="6392" max="6393" width="5.140625" style="5" bestFit="1" customWidth="1"/>
    <col min="6394" max="6394" width="1.140625" style="5" customWidth="1"/>
    <col min="6395" max="6395" width="5.42578125" style="5" bestFit="1" customWidth="1"/>
    <col min="6396" max="6396" width="5.5703125" style="5" bestFit="1" customWidth="1"/>
    <col min="6397" max="6397" width="5.42578125" style="5" bestFit="1" customWidth="1"/>
    <col min="6398" max="6398" width="5.5703125" style="5" bestFit="1" customWidth="1"/>
    <col min="6399" max="6399" width="7.28515625" style="5" bestFit="1" customWidth="1"/>
    <col min="6400" max="6400" width="7.5703125" style="5" bestFit="1" customWidth="1"/>
    <col min="6401" max="6401" width="7.28515625" style="5" bestFit="1" customWidth="1"/>
    <col min="6402" max="6634" width="11.42578125" style="5"/>
    <col min="6635" max="6635" width="16.85546875" style="5" bestFit="1" customWidth="1"/>
    <col min="6636" max="6636" width="8.7109375" style="5" bestFit="1" customWidth="1"/>
    <col min="6637" max="6637" width="5.5703125" style="5" bestFit="1" customWidth="1"/>
    <col min="6638" max="6639" width="4.5703125" style="5" bestFit="1" customWidth="1"/>
    <col min="6640" max="6640" width="1.7109375" style="5" customWidth="1"/>
    <col min="6641" max="6641" width="5.42578125" style="5" bestFit="1" customWidth="1"/>
    <col min="6642" max="6642" width="5.5703125" style="5" bestFit="1" customWidth="1"/>
    <col min="6643" max="6643" width="7.28515625" style="5" bestFit="1" customWidth="1"/>
    <col min="6644" max="6645" width="7.5703125" style="5" bestFit="1" customWidth="1"/>
    <col min="6646" max="6646" width="7.28515625" style="5" bestFit="1" customWidth="1"/>
    <col min="6647" max="6647" width="1.5703125" style="5" customWidth="1"/>
    <col min="6648" max="6649" width="5.140625" style="5" bestFit="1" customWidth="1"/>
    <col min="6650" max="6650" width="1.140625" style="5" customWidth="1"/>
    <col min="6651" max="6651" width="5.42578125" style="5" bestFit="1" customWidth="1"/>
    <col min="6652" max="6652" width="5.5703125" style="5" bestFit="1" customWidth="1"/>
    <col min="6653" max="6653" width="5.42578125" style="5" bestFit="1" customWidth="1"/>
    <col min="6654" max="6654" width="5.5703125" style="5" bestFit="1" customWidth="1"/>
    <col min="6655" max="6655" width="7.28515625" style="5" bestFit="1" customWidth="1"/>
    <col min="6656" max="6656" width="7.5703125" style="5" bestFit="1" customWidth="1"/>
    <col min="6657" max="6657" width="7.28515625" style="5" bestFit="1" customWidth="1"/>
    <col min="6658" max="6890" width="11.42578125" style="5"/>
    <col min="6891" max="6891" width="16.85546875" style="5" bestFit="1" customWidth="1"/>
    <col min="6892" max="6892" width="8.7109375" style="5" bestFit="1" customWidth="1"/>
    <col min="6893" max="6893" width="5.5703125" style="5" bestFit="1" customWidth="1"/>
    <col min="6894" max="6895" width="4.5703125" style="5" bestFit="1" customWidth="1"/>
    <col min="6896" max="6896" width="1.7109375" style="5" customWidth="1"/>
    <col min="6897" max="6897" width="5.42578125" style="5" bestFit="1" customWidth="1"/>
    <col min="6898" max="6898" width="5.5703125" style="5" bestFit="1" customWidth="1"/>
    <col min="6899" max="6899" width="7.28515625" style="5" bestFit="1" customWidth="1"/>
    <col min="6900" max="6901" width="7.5703125" style="5" bestFit="1" customWidth="1"/>
    <col min="6902" max="6902" width="7.28515625" style="5" bestFit="1" customWidth="1"/>
    <col min="6903" max="6903" width="1.5703125" style="5" customWidth="1"/>
    <col min="6904" max="6905" width="5.140625" style="5" bestFit="1" customWidth="1"/>
    <col min="6906" max="6906" width="1.140625" style="5" customWidth="1"/>
    <col min="6907" max="6907" width="5.42578125" style="5" bestFit="1" customWidth="1"/>
    <col min="6908" max="6908" width="5.5703125" style="5" bestFit="1" customWidth="1"/>
    <col min="6909" max="6909" width="5.42578125" style="5" bestFit="1" customWidth="1"/>
    <col min="6910" max="6910" width="5.5703125" style="5" bestFit="1" customWidth="1"/>
    <col min="6911" max="6911" width="7.28515625" style="5" bestFit="1" customWidth="1"/>
    <col min="6912" max="6912" width="7.5703125" style="5" bestFit="1" customWidth="1"/>
    <col min="6913" max="6913" width="7.28515625" style="5" bestFit="1" customWidth="1"/>
    <col min="6914" max="7146" width="11.42578125" style="5"/>
    <col min="7147" max="7147" width="16.85546875" style="5" bestFit="1" customWidth="1"/>
    <col min="7148" max="7148" width="8.7109375" style="5" bestFit="1" customWidth="1"/>
    <col min="7149" max="7149" width="5.5703125" style="5" bestFit="1" customWidth="1"/>
    <col min="7150" max="7151" width="4.5703125" style="5" bestFit="1" customWidth="1"/>
    <col min="7152" max="7152" width="1.7109375" style="5" customWidth="1"/>
    <col min="7153" max="7153" width="5.42578125" style="5" bestFit="1" customWidth="1"/>
    <col min="7154" max="7154" width="5.5703125" style="5" bestFit="1" customWidth="1"/>
    <col min="7155" max="7155" width="7.28515625" style="5" bestFit="1" customWidth="1"/>
    <col min="7156" max="7157" width="7.5703125" style="5" bestFit="1" customWidth="1"/>
    <col min="7158" max="7158" width="7.28515625" style="5" bestFit="1" customWidth="1"/>
    <col min="7159" max="7159" width="1.5703125" style="5" customWidth="1"/>
    <col min="7160" max="7161" width="5.140625" style="5" bestFit="1" customWidth="1"/>
    <col min="7162" max="7162" width="1.140625" style="5" customWidth="1"/>
    <col min="7163" max="7163" width="5.42578125" style="5" bestFit="1" customWidth="1"/>
    <col min="7164" max="7164" width="5.5703125" style="5" bestFit="1" customWidth="1"/>
    <col min="7165" max="7165" width="5.42578125" style="5" bestFit="1" customWidth="1"/>
    <col min="7166" max="7166" width="5.5703125" style="5" bestFit="1" customWidth="1"/>
    <col min="7167" max="7167" width="7.28515625" style="5" bestFit="1" customWidth="1"/>
    <col min="7168" max="7168" width="7.5703125" style="5" bestFit="1" customWidth="1"/>
    <col min="7169" max="7169" width="7.28515625" style="5" bestFit="1" customWidth="1"/>
    <col min="7170" max="7402" width="11.42578125" style="5"/>
    <col min="7403" max="7403" width="16.85546875" style="5" bestFit="1" customWidth="1"/>
    <col min="7404" max="7404" width="8.7109375" style="5" bestFit="1" customWidth="1"/>
    <col min="7405" max="7405" width="5.5703125" style="5" bestFit="1" customWidth="1"/>
    <col min="7406" max="7407" width="4.5703125" style="5" bestFit="1" customWidth="1"/>
    <col min="7408" max="7408" width="1.7109375" style="5" customWidth="1"/>
    <col min="7409" max="7409" width="5.42578125" style="5" bestFit="1" customWidth="1"/>
    <col min="7410" max="7410" width="5.5703125" style="5" bestFit="1" customWidth="1"/>
    <col min="7411" max="7411" width="7.28515625" style="5" bestFit="1" customWidth="1"/>
    <col min="7412" max="7413" width="7.5703125" style="5" bestFit="1" customWidth="1"/>
    <col min="7414" max="7414" width="7.28515625" style="5" bestFit="1" customWidth="1"/>
    <col min="7415" max="7415" width="1.5703125" style="5" customWidth="1"/>
    <col min="7416" max="7417" width="5.140625" style="5" bestFit="1" customWidth="1"/>
    <col min="7418" max="7418" width="1.140625" style="5" customWidth="1"/>
    <col min="7419" max="7419" width="5.42578125" style="5" bestFit="1" customWidth="1"/>
    <col min="7420" max="7420" width="5.5703125" style="5" bestFit="1" customWidth="1"/>
    <col min="7421" max="7421" width="5.42578125" style="5" bestFit="1" customWidth="1"/>
    <col min="7422" max="7422" width="5.5703125" style="5" bestFit="1" customWidth="1"/>
    <col min="7423" max="7423" width="7.28515625" style="5" bestFit="1" customWidth="1"/>
    <col min="7424" max="7424" width="7.5703125" style="5" bestFit="1" customWidth="1"/>
    <col min="7425" max="7425" width="7.28515625" style="5" bestFit="1" customWidth="1"/>
    <col min="7426" max="7658" width="11.42578125" style="5"/>
    <col min="7659" max="7659" width="16.85546875" style="5" bestFit="1" customWidth="1"/>
    <col min="7660" max="7660" width="8.7109375" style="5" bestFit="1" customWidth="1"/>
    <col min="7661" max="7661" width="5.5703125" style="5" bestFit="1" customWidth="1"/>
    <col min="7662" max="7663" width="4.5703125" style="5" bestFit="1" customWidth="1"/>
    <col min="7664" max="7664" width="1.7109375" style="5" customWidth="1"/>
    <col min="7665" max="7665" width="5.42578125" style="5" bestFit="1" customWidth="1"/>
    <col min="7666" max="7666" width="5.5703125" style="5" bestFit="1" customWidth="1"/>
    <col min="7667" max="7667" width="7.28515625" style="5" bestFit="1" customWidth="1"/>
    <col min="7668" max="7669" width="7.5703125" style="5" bestFit="1" customWidth="1"/>
    <col min="7670" max="7670" width="7.28515625" style="5" bestFit="1" customWidth="1"/>
    <col min="7671" max="7671" width="1.5703125" style="5" customWidth="1"/>
    <col min="7672" max="7673" width="5.140625" style="5" bestFit="1" customWidth="1"/>
    <col min="7674" max="7674" width="1.140625" style="5" customWidth="1"/>
    <col min="7675" max="7675" width="5.42578125" style="5" bestFit="1" customWidth="1"/>
    <col min="7676" max="7676" width="5.5703125" style="5" bestFit="1" customWidth="1"/>
    <col min="7677" max="7677" width="5.42578125" style="5" bestFit="1" customWidth="1"/>
    <col min="7678" max="7678" width="5.5703125" style="5" bestFit="1" customWidth="1"/>
    <col min="7679" max="7679" width="7.28515625" style="5" bestFit="1" customWidth="1"/>
    <col min="7680" max="7680" width="7.5703125" style="5" bestFit="1" customWidth="1"/>
    <col min="7681" max="7681" width="7.28515625" style="5" bestFit="1" customWidth="1"/>
    <col min="7682" max="7914" width="11.42578125" style="5"/>
    <col min="7915" max="7915" width="16.85546875" style="5" bestFit="1" customWidth="1"/>
    <col min="7916" max="7916" width="8.7109375" style="5" bestFit="1" customWidth="1"/>
    <col min="7917" max="7917" width="5.5703125" style="5" bestFit="1" customWidth="1"/>
    <col min="7918" max="7919" width="4.5703125" style="5" bestFit="1" customWidth="1"/>
    <col min="7920" max="7920" width="1.7109375" style="5" customWidth="1"/>
    <col min="7921" max="7921" width="5.42578125" style="5" bestFit="1" customWidth="1"/>
    <col min="7922" max="7922" width="5.5703125" style="5" bestFit="1" customWidth="1"/>
    <col min="7923" max="7923" width="7.28515625" style="5" bestFit="1" customWidth="1"/>
    <col min="7924" max="7925" width="7.5703125" style="5" bestFit="1" customWidth="1"/>
    <col min="7926" max="7926" width="7.28515625" style="5" bestFit="1" customWidth="1"/>
    <col min="7927" max="7927" width="1.5703125" style="5" customWidth="1"/>
    <col min="7928" max="7929" width="5.140625" style="5" bestFit="1" customWidth="1"/>
    <col min="7930" max="7930" width="1.140625" style="5" customWidth="1"/>
    <col min="7931" max="7931" width="5.42578125" style="5" bestFit="1" customWidth="1"/>
    <col min="7932" max="7932" width="5.5703125" style="5" bestFit="1" customWidth="1"/>
    <col min="7933" max="7933" width="5.42578125" style="5" bestFit="1" customWidth="1"/>
    <col min="7934" max="7934" width="5.5703125" style="5" bestFit="1" customWidth="1"/>
    <col min="7935" max="7935" width="7.28515625" style="5" bestFit="1" customWidth="1"/>
    <col min="7936" max="7936" width="7.5703125" style="5" bestFit="1" customWidth="1"/>
    <col min="7937" max="7937" width="7.28515625" style="5" bestFit="1" customWidth="1"/>
    <col min="7938" max="8170" width="11.42578125" style="5"/>
    <col min="8171" max="8171" width="16.85546875" style="5" bestFit="1" customWidth="1"/>
    <col min="8172" max="8172" width="8.7109375" style="5" bestFit="1" customWidth="1"/>
    <col min="8173" max="8173" width="5.5703125" style="5" bestFit="1" customWidth="1"/>
    <col min="8174" max="8175" width="4.5703125" style="5" bestFit="1" customWidth="1"/>
    <col min="8176" max="8176" width="1.7109375" style="5" customWidth="1"/>
    <col min="8177" max="8177" width="5.42578125" style="5" bestFit="1" customWidth="1"/>
    <col min="8178" max="8178" width="5.5703125" style="5" bestFit="1" customWidth="1"/>
    <col min="8179" max="8179" width="7.28515625" style="5" bestFit="1" customWidth="1"/>
    <col min="8180" max="8181" width="7.5703125" style="5" bestFit="1" customWidth="1"/>
    <col min="8182" max="8182" width="7.28515625" style="5" bestFit="1" customWidth="1"/>
    <col min="8183" max="8183" width="1.5703125" style="5" customWidth="1"/>
    <col min="8184" max="8185" width="5.140625" style="5" bestFit="1" customWidth="1"/>
    <col min="8186" max="8186" width="1.140625" style="5" customWidth="1"/>
    <col min="8187" max="8187" width="5.42578125" style="5" bestFit="1" customWidth="1"/>
    <col min="8188" max="8188" width="5.5703125" style="5" bestFit="1" customWidth="1"/>
    <col min="8189" max="8189" width="5.42578125" style="5" bestFit="1" customWidth="1"/>
    <col min="8190" max="8190" width="5.5703125" style="5" bestFit="1" customWidth="1"/>
    <col min="8191" max="8191" width="7.28515625" style="5" bestFit="1" customWidth="1"/>
    <col min="8192" max="8192" width="7.5703125" style="5" bestFit="1" customWidth="1"/>
    <col min="8193" max="8193" width="7.28515625" style="5" bestFit="1" customWidth="1"/>
    <col min="8194" max="8426" width="11.42578125" style="5"/>
    <col min="8427" max="8427" width="16.85546875" style="5" bestFit="1" customWidth="1"/>
    <col min="8428" max="8428" width="8.7109375" style="5" bestFit="1" customWidth="1"/>
    <col min="8429" max="8429" width="5.5703125" style="5" bestFit="1" customWidth="1"/>
    <col min="8430" max="8431" width="4.5703125" style="5" bestFit="1" customWidth="1"/>
    <col min="8432" max="8432" width="1.7109375" style="5" customWidth="1"/>
    <col min="8433" max="8433" width="5.42578125" style="5" bestFit="1" customWidth="1"/>
    <col min="8434" max="8434" width="5.5703125" style="5" bestFit="1" customWidth="1"/>
    <col min="8435" max="8435" width="7.28515625" style="5" bestFit="1" customWidth="1"/>
    <col min="8436" max="8437" width="7.5703125" style="5" bestFit="1" customWidth="1"/>
    <col min="8438" max="8438" width="7.28515625" style="5" bestFit="1" customWidth="1"/>
    <col min="8439" max="8439" width="1.5703125" style="5" customWidth="1"/>
    <col min="8440" max="8441" width="5.140625" style="5" bestFit="1" customWidth="1"/>
    <col min="8442" max="8442" width="1.140625" style="5" customWidth="1"/>
    <col min="8443" max="8443" width="5.42578125" style="5" bestFit="1" customWidth="1"/>
    <col min="8444" max="8444" width="5.5703125" style="5" bestFit="1" customWidth="1"/>
    <col min="8445" max="8445" width="5.42578125" style="5" bestFit="1" customWidth="1"/>
    <col min="8446" max="8446" width="5.5703125" style="5" bestFit="1" customWidth="1"/>
    <col min="8447" max="8447" width="7.28515625" style="5" bestFit="1" customWidth="1"/>
    <col min="8448" max="8448" width="7.5703125" style="5" bestFit="1" customWidth="1"/>
    <col min="8449" max="8449" width="7.28515625" style="5" bestFit="1" customWidth="1"/>
    <col min="8450" max="8682" width="11.42578125" style="5"/>
    <col min="8683" max="8683" width="16.85546875" style="5" bestFit="1" customWidth="1"/>
    <col min="8684" max="8684" width="8.7109375" style="5" bestFit="1" customWidth="1"/>
    <col min="8685" max="8685" width="5.5703125" style="5" bestFit="1" customWidth="1"/>
    <col min="8686" max="8687" width="4.5703125" style="5" bestFit="1" customWidth="1"/>
    <col min="8688" max="8688" width="1.7109375" style="5" customWidth="1"/>
    <col min="8689" max="8689" width="5.42578125" style="5" bestFit="1" customWidth="1"/>
    <col min="8690" max="8690" width="5.5703125" style="5" bestFit="1" customWidth="1"/>
    <col min="8691" max="8691" width="7.28515625" style="5" bestFit="1" customWidth="1"/>
    <col min="8692" max="8693" width="7.5703125" style="5" bestFit="1" customWidth="1"/>
    <col min="8694" max="8694" width="7.28515625" style="5" bestFit="1" customWidth="1"/>
    <col min="8695" max="8695" width="1.5703125" style="5" customWidth="1"/>
    <col min="8696" max="8697" width="5.140625" style="5" bestFit="1" customWidth="1"/>
    <col min="8698" max="8698" width="1.140625" style="5" customWidth="1"/>
    <col min="8699" max="8699" width="5.42578125" style="5" bestFit="1" customWidth="1"/>
    <col min="8700" max="8700" width="5.5703125" style="5" bestFit="1" customWidth="1"/>
    <col min="8701" max="8701" width="5.42578125" style="5" bestFit="1" customWidth="1"/>
    <col min="8702" max="8702" width="5.5703125" style="5" bestFit="1" customWidth="1"/>
    <col min="8703" max="8703" width="7.28515625" style="5" bestFit="1" customWidth="1"/>
    <col min="8704" max="8704" width="7.5703125" style="5" bestFit="1" customWidth="1"/>
    <col min="8705" max="8705" width="7.28515625" style="5" bestFit="1" customWidth="1"/>
    <col min="8706" max="8938" width="11.42578125" style="5"/>
    <col min="8939" max="8939" width="16.85546875" style="5" bestFit="1" customWidth="1"/>
    <col min="8940" max="8940" width="8.7109375" style="5" bestFit="1" customWidth="1"/>
    <col min="8941" max="8941" width="5.5703125" style="5" bestFit="1" customWidth="1"/>
    <col min="8942" max="8943" width="4.5703125" style="5" bestFit="1" customWidth="1"/>
    <col min="8944" max="8944" width="1.7109375" style="5" customWidth="1"/>
    <col min="8945" max="8945" width="5.42578125" style="5" bestFit="1" customWidth="1"/>
    <col min="8946" max="8946" width="5.5703125" style="5" bestFit="1" customWidth="1"/>
    <col min="8947" max="8947" width="7.28515625" style="5" bestFit="1" customWidth="1"/>
    <col min="8948" max="8949" width="7.5703125" style="5" bestFit="1" customWidth="1"/>
    <col min="8950" max="8950" width="7.28515625" style="5" bestFit="1" customWidth="1"/>
    <col min="8951" max="8951" width="1.5703125" style="5" customWidth="1"/>
    <col min="8952" max="8953" width="5.140625" style="5" bestFit="1" customWidth="1"/>
    <col min="8954" max="8954" width="1.140625" style="5" customWidth="1"/>
    <col min="8955" max="8955" width="5.42578125" style="5" bestFit="1" customWidth="1"/>
    <col min="8956" max="8956" width="5.5703125" style="5" bestFit="1" customWidth="1"/>
    <col min="8957" max="8957" width="5.42578125" style="5" bestFit="1" customWidth="1"/>
    <col min="8958" max="8958" width="5.5703125" style="5" bestFit="1" customWidth="1"/>
    <col min="8959" max="8959" width="7.28515625" style="5" bestFit="1" customWidth="1"/>
    <col min="8960" max="8960" width="7.5703125" style="5" bestFit="1" customWidth="1"/>
    <col min="8961" max="8961" width="7.28515625" style="5" bestFit="1" customWidth="1"/>
    <col min="8962" max="9194" width="11.42578125" style="5"/>
    <col min="9195" max="9195" width="16.85546875" style="5" bestFit="1" customWidth="1"/>
    <col min="9196" max="9196" width="8.7109375" style="5" bestFit="1" customWidth="1"/>
    <col min="9197" max="9197" width="5.5703125" style="5" bestFit="1" customWidth="1"/>
    <col min="9198" max="9199" width="4.5703125" style="5" bestFit="1" customWidth="1"/>
    <col min="9200" max="9200" width="1.7109375" style="5" customWidth="1"/>
    <col min="9201" max="9201" width="5.42578125" style="5" bestFit="1" customWidth="1"/>
    <col min="9202" max="9202" width="5.5703125" style="5" bestFit="1" customWidth="1"/>
    <col min="9203" max="9203" width="7.28515625" style="5" bestFit="1" customWidth="1"/>
    <col min="9204" max="9205" width="7.5703125" style="5" bestFit="1" customWidth="1"/>
    <col min="9206" max="9206" width="7.28515625" style="5" bestFit="1" customWidth="1"/>
    <col min="9207" max="9207" width="1.5703125" style="5" customWidth="1"/>
    <col min="9208" max="9209" width="5.140625" style="5" bestFit="1" customWidth="1"/>
    <col min="9210" max="9210" width="1.140625" style="5" customWidth="1"/>
    <col min="9211" max="9211" width="5.42578125" style="5" bestFit="1" customWidth="1"/>
    <col min="9212" max="9212" width="5.5703125" style="5" bestFit="1" customWidth="1"/>
    <col min="9213" max="9213" width="5.42578125" style="5" bestFit="1" customWidth="1"/>
    <col min="9214" max="9214" width="5.5703125" style="5" bestFit="1" customWidth="1"/>
    <col min="9215" max="9215" width="7.28515625" style="5" bestFit="1" customWidth="1"/>
    <col min="9216" max="9216" width="7.5703125" style="5" bestFit="1" customWidth="1"/>
    <col min="9217" max="9217" width="7.28515625" style="5" bestFit="1" customWidth="1"/>
    <col min="9218" max="9450" width="11.42578125" style="5"/>
    <col min="9451" max="9451" width="16.85546875" style="5" bestFit="1" customWidth="1"/>
    <col min="9452" max="9452" width="8.7109375" style="5" bestFit="1" customWidth="1"/>
    <col min="9453" max="9453" width="5.5703125" style="5" bestFit="1" customWidth="1"/>
    <col min="9454" max="9455" width="4.5703125" style="5" bestFit="1" customWidth="1"/>
    <col min="9456" max="9456" width="1.7109375" style="5" customWidth="1"/>
    <col min="9457" max="9457" width="5.42578125" style="5" bestFit="1" customWidth="1"/>
    <col min="9458" max="9458" width="5.5703125" style="5" bestFit="1" customWidth="1"/>
    <col min="9459" max="9459" width="7.28515625" style="5" bestFit="1" customWidth="1"/>
    <col min="9460" max="9461" width="7.5703125" style="5" bestFit="1" customWidth="1"/>
    <col min="9462" max="9462" width="7.28515625" style="5" bestFit="1" customWidth="1"/>
    <col min="9463" max="9463" width="1.5703125" style="5" customWidth="1"/>
    <col min="9464" max="9465" width="5.140625" style="5" bestFit="1" customWidth="1"/>
    <col min="9466" max="9466" width="1.140625" style="5" customWidth="1"/>
    <col min="9467" max="9467" width="5.42578125" style="5" bestFit="1" customWidth="1"/>
    <col min="9468" max="9468" width="5.5703125" style="5" bestFit="1" customWidth="1"/>
    <col min="9469" max="9469" width="5.42578125" style="5" bestFit="1" customWidth="1"/>
    <col min="9470" max="9470" width="5.5703125" style="5" bestFit="1" customWidth="1"/>
    <col min="9471" max="9471" width="7.28515625" style="5" bestFit="1" customWidth="1"/>
    <col min="9472" max="9472" width="7.5703125" style="5" bestFit="1" customWidth="1"/>
    <col min="9473" max="9473" width="7.28515625" style="5" bestFit="1" customWidth="1"/>
    <col min="9474" max="9706" width="11.42578125" style="5"/>
    <col min="9707" max="9707" width="16.85546875" style="5" bestFit="1" customWidth="1"/>
    <col min="9708" max="9708" width="8.7109375" style="5" bestFit="1" customWidth="1"/>
    <col min="9709" max="9709" width="5.5703125" style="5" bestFit="1" customWidth="1"/>
    <col min="9710" max="9711" width="4.5703125" style="5" bestFit="1" customWidth="1"/>
    <col min="9712" max="9712" width="1.7109375" style="5" customWidth="1"/>
    <col min="9713" max="9713" width="5.42578125" style="5" bestFit="1" customWidth="1"/>
    <col min="9714" max="9714" width="5.5703125" style="5" bestFit="1" customWidth="1"/>
    <col min="9715" max="9715" width="7.28515625" style="5" bestFit="1" customWidth="1"/>
    <col min="9716" max="9717" width="7.5703125" style="5" bestFit="1" customWidth="1"/>
    <col min="9718" max="9718" width="7.28515625" style="5" bestFit="1" customWidth="1"/>
    <col min="9719" max="9719" width="1.5703125" style="5" customWidth="1"/>
    <col min="9720" max="9721" width="5.140625" style="5" bestFit="1" customWidth="1"/>
    <col min="9722" max="9722" width="1.140625" style="5" customWidth="1"/>
    <col min="9723" max="9723" width="5.42578125" style="5" bestFit="1" customWidth="1"/>
    <col min="9724" max="9724" width="5.5703125" style="5" bestFit="1" customWidth="1"/>
    <col min="9725" max="9725" width="5.42578125" style="5" bestFit="1" customWidth="1"/>
    <col min="9726" max="9726" width="5.5703125" style="5" bestFit="1" customWidth="1"/>
    <col min="9727" max="9727" width="7.28515625" style="5" bestFit="1" customWidth="1"/>
    <col min="9728" max="9728" width="7.5703125" style="5" bestFit="1" customWidth="1"/>
    <col min="9729" max="9729" width="7.28515625" style="5" bestFit="1" customWidth="1"/>
    <col min="9730" max="9962" width="11.42578125" style="5"/>
    <col min="9963" max="9963" width="16.85546875" style="5" bestFit="1" customWidth="1"/>
    <col min="9964" max="9964" width="8.7109375" style="5" bestFit="1" customWidth="1"/>
    <col min="9965" max="9965" width="5.5703125" style="5" bestFit="1" customWidth="1"/>
    <col min="9966" max="9967" width="4.5703125" style="5" bestFit="1" customWidth="1"/>
    <col min="9968" max="9968" width="1.7109375" style="5" customWidth="1"/>
    <col min="9969" max="9969" width="5.42578125" style="5" bestFit="1" customWidth="1"/>
    <col min="9970" max="9970" width="5.5703125" style="5" bestFit="1" customWidth="1"/>
    <col min="9971" max="9971" width="7.28515625" style="5" bestFit="1" customWidth="1"/>
    <col min="9972" max="9973" width="7.5703125" style="5" bestFit="1" customWidth="1"/>
    <col min="9974" max="9974" width="7.28515625" style="5" bestFit="1" customWidth="1"/>
    <col min="9975" max="9975" width="1.5703125" style="5" customWidth="1"/>
    <col min="9976" max="9977" width="5.140625" style="5" bestFit="1" customWidth="1"/>
    <col min="9978" max="9978" width="1.140625" style="5" customWidth="1"/>
    <col min="9979" max="9979" width="5.42578125" style="5" bestFit="1" customWidth="1"/>
    <col min="9980" max="9980" width="5.5703125" style="5" bestFit="1" customWidth="1"/>
    <col min="9981" max="9981" width="5.42578125" style="5" bestFit="1" customWidth="1"/>
    <col min="9982" max="9982" width="5.5703125" style="5" bestFit="1" customWidth="1"/>
    <col min="9983" max="9983" width="7.28515625" style="5" bestFit="1" customWidth="1"/>
    <col min="9984" max="9984" width="7.5703125" style="5" bestFit="1" customWidth="1"/>
    <col min="9985" max="9985" width="7.28515625" style="5" bestFit="1" customWidth="1"/>
    <col min="9986" max="10218" width="11.42578125" style="5"/>
    <col min="10219" max="10219" width="16.85546875" style="5" bestFit="1" customWidth="1"/>
    <col min="10220" max="10220" width="8.7109375" style="5" bestFit="1" customWidth="1"/>
    <col min="10221" max="10221" width="5.5703125" style="5" bestFit="1" customWidth="1"/>
    <col min="10222" max="10223" width="4.5703125" style="5" bestFit="1" customWidth="1"/>
    <col min="10224" max="10224" width="1.7109375" style="5" customWidth="1"/>
    <col min="10225" max="10225" width="5.42578125" style="5" bestFit="1" customWidth="1"/>
    <col min="10226" max="10226" width="5.5703125" style="5" bestFit="1" customWidth="1"/>
    <col min="10227" max="10227" width="7.28515625" style="5" bestFit="1" customWidth="1"/>
    <col min="10228" max="10229" width="7.5703125" style="5" bestFit="1" customWidth="1"/>
    <col min="10230" max="10230" width="7.28515625" style="5" bestFit="1" customWidth="1"/>
    <col min="10231" max="10231" width="1.5703125" style="5" customWidth="1"/>
    <col min="10232" max="10233" width="5.140625" style="5" bestFit="1" customWidth="1"/>
    <col min="10234" max="10234" width="1.140625" style="5" customWidth="1"/>
    <col min="10235" max="10235" width="5.42578125" style="5" bestFit="1" customWidth="1"/>
    <col min="10236" max="10236" width="5.5703125" style="5" bestFit="1" customWidth="1"/>
    <col min="10237" max="10237" width="5.42578125" style="5" bestFit="1" customWidth="1"/>
    <col min="10238" max="10238" width="5.5703125" style="5" bestFit="1" customWidth="1"/>
    <col min="10239" max="10239" width="7.28515625" style="5" bestFit="1" customWidth="1"/>
    <col min="10240" max="10240" width="7.5703125" style="5" bestFit="1" customWidth="1"/>
    <col min="10241" max="10241" width="7.28515625" style="5" bestFit="1" customWidth="1"/>
    <col min="10242" max="10474" width="11.42578125" style="5"/>
    <col min="10475" max="10475" width="16.85546875" style="5" bestFit="1" customWidth="1"/>
    <col min="10476" max="10476" width="8.7109375" style="5" bestFit="1" customWidth="1"/>
    <col min="10477" max="10477" width="5.5703125" style="5" bestFit="1" customWidth="1"/>
    <col min="10478" max="10479" width="4.5703125" style="5" bestFit="1" customWidth="1"/>
    <col min="10480" max="10480" width="1.7109375" style="5" customWidth="1"/>
    <col min="10481" max="10481" width="5.42578125" style="5" bestFit="1" customWidth="1"/>
    <col min="10482" max="10482" width="5.5703125" style="5" bestFit="1" customWidth="1"/>
    <col min="10483" max="10483" width="7.28515625" style="5" bestFit="1" customWidth="1"/>
    <col min="10484" max="10485" width="7.5703125" style="5" bestFit="1" customWidth="1"/>
    <col min="10486" max="10486" width="7.28515625" style="5" bestFit="1" customWidth="1"/>
    <col min="10487" max="10487" width="1.5703125" style="5" customWidth="1"/>
    <col min="10488" max="10489" width="5.140625" style="5" bestFit="1" customWidth="1"/>
    <col min="10490" max="10490" width="1.140625" style="5" customWidth="1"/>
    <col min="10491" max="10491" width="5.42578125" style="5" bestFit="1" customWidth="1"/>
    <col min="10492" max="10492" width="5.5703125" style="5" bestFit="1" customWidth="1"/>
    <col min="10493" max="10493" width="5.42578125" style="5" bestFit="1" customWidth="1"/>
    <col min="10494" max="10494" width="5.5703125" style="5" bestFit="1" customWidth="1"/>
    <col min="10495" max="10495" width="7.28515625" style="5" bestFit="1" customWidth="1"/>
    <col min="10496" max="10496" width="7.5703125" style="5" bestFit="1" customWidth="1"/>
    <col min="10497" max="10497" width="7.28515625" style="5" bestFit="1" customWidth="1"/>
    <col min="10498" max="10730" width="11.42578125" style="5"/>
    <col min="10731" max="10731" width="16.85546875" style="5" bestFit="1" customWidth="1"/>
    <col min="10732" max="10732" width="8.7109375" style="5" bestFit="1" customWidth="1"/>
    <col min="10733" max="10733" width="5.5703125" style="5" bestFit="1" customWidth="1"/>
    <col min="10734" max="10735" width="4.5703125" style="5" bestFit="1" customWidth="1"/>
    <col min="10736" max="10736" width="1.7109375" style="5" customWidth="1"/>
    <col min="10737" max="10737" width="5.42578125" style="5" bestFit="1" customWidth="1"/>
    <col min="10738" max="10738" width="5.5703125" style="5" bestFit="1" customWidth="1"/>
    <col min="10739" max="10739" width="7.28515625" style="5" bestFit="1" customWidth="1"/>
    <col min="10740" max="10741" width="7.5703125" style="5" bestFit="1" customWidth="1"/>
    <col min="10742" max="10742" width="7.28515625" style="5" bestFit="1" customWidth="1"/>
    <col min="10743" max="10743" width="1.5703125" style="5" customWidth="1"/>
    <col min="10744" max="10745" width="5.140625" style="5" bestFit="1" customWidth="1"/>
    <col min="10746" max="10746" width="1.140625" style="5" customWidth="1"/>
    <col min="10747" max="10747" width="5.42578125" style="5" bestFit="1" customWidth="1"/>
    <col min="10748" max="10748" width="5.5703125" style="5" bestFit="1" customWidth="1"/>
    <col min="10749" max="10749" width="5.42578125" style="5" bestFit="1" customWidth="1"/>
    <col min="10750" max="10750" width="5.5703125" style="5" bestFit="1" customWidth="1"/>
    <col min="10751" max="10751" width="7.28515625" style="5" bestFit="1" customWidth="1"/>
    <col min="10752" max="10752" width="7.5703125" style="5" bestFit="1" customWidth="1"/>
    <col min="10753" max="10753" width="7.28515625" style="5" bestFit="1" customWidth="1"/>
    <col min="10754" max="10986" width="11.42578125" style="5"/>
    <col min="10987" max="10987" width="16.85546875" style="5" bestFit="1" customWidth="1"/>
    <col min="10988" max="10988" width="8.7109375" style="5" bestFit="1" customWidth="1"/>
    <col min="10989" max="10989" width="5.5703125" style="5" bestFit="1" customWidth="1"/>
    <col min="10990" max="10991" width="4.5703125" style="5" bestFit="1" customWidth="1"/>
    <col min="10992" max="10992" width="1.7109375" style="5" customWidth="1"/>
    <col min="10993" max="10993" width="5.42578125" style="5" bestFit="1" customWidth="1"/>
    <col min="10994" max="10994" width="5.5703125" style="5" bestFit="1" customWidth="1"/>
    <col min="10995" max="10995" width="7.28515625" style="5" bestFit="1" customWidth="1"/>
    <col min="10996" max="10997" width="7.5703125" style="5" bestFit="1" customWidth="1"/>
    <col min="10998" max="10998" width="7.28515625" style="5" bestFit="1" customWidth="1"/>
    <col min="10999" max="10999" width="1.5703125" style="5" customWidth="1"/>
    <col min="11000" max="11001" width="5.140625" style="5" bestFit="1" customWidth="1"/>
    <col min="11002" max="11002" width="1.140625" style="5" customWidth="1"/>
    <col min="11003" max="11003" width="5.42578125" style="5" bestFit="1" customWidth="1"/>
    <col min="11004" max="11004" width="5.5703125" style="5" bestFit="1" customWidth="1"/>
    <col min="11005" max="11005" width="5.42578125" style="5" bestFit="1" customWidth="1"/>
    <col min="11006" max="11006" width="5.5703125" style="5" bestFit="1" customWidth="1"/>
    <col min="11007" max="11007" width="7.28515625" style="5" bestFit="1" customWidth="1"/>
    <col min="11008" max="11008" width="7.5703125" style="5" bestFit="1" customWidth="1"/>
    <col min="11009" max="11009" width="7.28515625" style="5" bestFit="1" customWidth="1"/>
    <col min="11010" max="11242" width="11.42578125" style="5"/>
    <col min="11243" max="11243" width="16.85546875" style="5" bestFit="1" customWidth="1"/>
    <col min="11244" max="11244" width="8.7109375" style="5" bestFit="1" customWidth="1"/>
    <col min="11245" max="11245" width="5.5703125" style="5" bestFit="1" customWidth="1"/>
    <col min="11246" max="11247" width="4.5703125" style="5" bestFit="1" customWidth="1"/>
    <col min="11248" max="11248" width="1.7109375" style="5" customWidth="1"/>
    <col min="11249" max="11249" width="5.42578125" style="5" bestFit="1" customWidth="1"/>
    <col min="11250" max="11250" width="5.5703125" style="5" bestFit="1" customWidth="1"/>
    <col min="11251" max="11251" width="7.28515625" style="5" bestFit="1" customWidth="1"/>
    <col min="11252" max="11253" width="7.5703125" style="5" bestFit="1" customWidth="1"/>
    <col min="11254" max="11254" width="7.28515625" style="5" bestFit="1" customWidth="1"/>
    <col min="11255" max="11255" width="1.5703125" style="5" customWidth="1"/>
    <col min="11256" max="11257" width="5.140625" style="5" bestFit="1" customWidth="1"/>
    <col min="11258" max="11258" width="1.140625" style="5" customWidth="1"/>
    <col min="11259" max="11259" width="5.42578125" style="5" bestFit="1" customWidth="1"/>
    <col min="11260" max="11260" width="5.5703125" style="5" bestFit="1" customWidth="1"/>
    <col min="11261" max="11261" width="5.42578125" style="5" bestFit="1" customWidth="1"/>
    <col min="11262" max="11262" width="5.5703125" style="5" bestFit="1" customWidth="1"/>
    <col min="11263" max="11263" width="7.28515625" style="5" bestFit="1" customWidth="1"/>
    <col min="11264" max="11264" width="7.5703125" style="5" bestFit="1" customWidth="1"/>
    <col min="11265" max="11265" width="7.28515625" style="5" bestFit="1" customWidth="1"/>
    <col min="11266" max="11498" width="11.42578125" style="5"/>
    <col min="11499" max="11499" width="16.85546875" style="5" bestFit="1" customWidth="1"/>
    <col min="11500" max="11500" width="8.7109375" style="5" bestFit="1" customWidth="1"/>
    <col min="11501" max="11501" width="5.5703125" style="5" bestFit="1" customWidth="1"/>
    <col min="11502" max="11503" width="4.5703125" style="5" bestFit="1" customWidth="1"/>
    <col min="11504" max="11504" width="1.7109375" style="5" customWidth="1"/>
    <col min="11505" max="11505" width="5.42578125" style="5" bestFit="1" customWidth="1"/>
    <col min="11506" max="11506" width="5.5703125" style="5" bestFit="1" customWidth="1"/>
    <col min="11507" max="11507" width="7.28515625" style="5" bestFit="1" customWidth="1"/>
    <col min="11508" max="11509" width="7.5703125" style="5" bestFit="1" customWidth="1"/>
    <col min="11510" max="11510" width="7.28515625" style="5" bestFit="1" customWidth="1"/>
    <col min="11511" max="11511" width="1.5703125" style="5" customWidth="1"/>
    <col min="11512" max="11513" width="5.140625" style="5" bestFit="1" customWidth="1"/>
    <col min="11514" max="11514" width="1.140625" style="5" customWidth="1"/>
    <col min="11515" max="11515" width="5.42578125" style="5" bestFit="1" customWidth="1"/>
    <col min="11516" max="11516" width="5.5703125" style="5" bestFit="1" customWidth="1"/>
    <col min="11517" max="11517" width="5.42578125" style="5" bestFit="1" customWidth="1"/>
    <col min="11518" max="11518" width="5.5703125" style="5" bestFit="1" customWidth="1"/>
    <col min="11519" max="11519" width="7.28515625" style="5" bestFit="1" customWidth="1"/>
    <col min="11520" max="11520" width="7.5703125" style="5" bestFit="1" customWidth="1"/>
    <col min="11521" max="11521" width="7.28515625" style="5" bestFit="1" customWidth="1"/>
    <col min="11522" max="11754" width="11.42578125" style="5"/>
    <col min="11755" max="11755" width="16.85546875" style="5" bestFit="1" customWidth="1"/>
    <col min="11756" max="11756" width="8.7109375" style="5" bestFit="1" customWidth="1"/>
    <col min="11757" max="11757" width="5.5703125" style="5" bestFit="1" customWidth="1"/>
    <col min="11758" max="11759" width="4.5703125" style="5" bestFit="1" customWidth="1"/>
    <col min="11760" max="11760" width="1.7109375" style="5" customWidth="1"/>
    <col min="11761" max="11761" width="5.42578125" style="5" bestFit="1" customWidth="1"/>
    <col min="11762" max="11762" width="5.5703125" style="5" bestFit="1" customWidth="1"/>
    <col min="11763" max="11763" width="7.28515625" style="5" bestFit="1" customWidth="1"/>
    <col min="11764" max="11765" width="7.5703125" style="5" bestFit="1" customWidth="1"/>
    <col min="11766" max="11766" width="7.28515625" style="5" bestFit="1" customWidth="1"/>
    <col min="11767" max="11767" width="1.5703125" style="5" customWidth="1"/>
    <col min="11768" max="11769" width="5.140625" style="5" bestFit="1" customWidth="1"/>
    <col min="11770" max="11770" width="1.140625" style="5" customWidth="1"/>
    <col min="11771" max="11771" width="5.42578125" style="5" bestFit="1" customWidth="1"/>
    <col min="11772" max="11772" width="5.5703125" style="5" bestFit="1" customWidth="1"/>
    <col min="11773" max="11773" width="5.42578125" style="5" bestFit="1" customWidth="1"/>
    <col min="11774" max="11774" width="5.5703125" style="5" bestFit="1" customWidth="1"/>
    <col min="11775" max="11775" width="7.28515625" style="5" bestFit="1" customWidth="1"/>
    <col min="11776" max="11776" width="7.5703125" style="5" bestFit="1" customWidth="1"/>
    <col min="11777" max="11777" width="7.28515625" style="5" bestFit="1" customWidth="1"/>
    <col min="11778" max="12010" width="11.42578125" style="5"/>
    <col min="12011" max="12011" width="16.85546875" style="5" bestFit="1" customWidth="1"/>
    <col min="12012" max="12012" width="8.7109375" style="5" bestFit="1" customWidth="1"/>
    <col min="12013" max="12013" width="5.5703125" style="5" bestFit="1" customWidth="1"/>
    <col min="12014" max="12015" width="4.5703125" style="5" bestFit="1" customWidth="1"/>
    <col min="12016" max="12016" width="1.7109375" style="5" customWidth="1"/>
    <col min="12017" max="12017" width="5.42578125" style="5" bestFit="1" customWidth="1"/>
    <col min="12018" max="12018" width="5.5703125" style="5" bestFit="1" customWidth="1"/>
    <col min="12019" max="12019" width="7.28515625" style="5" bestFit="1" customWidth="1"/>
    <col min="12020" max="12021" width="7.5703125" style="5" bestFit="1" customWidth="1"/>
    <col min="12022" max="12022" width="7.28515625" style="5" bestFit="1" customWidth="1"/>
    <col min="12023" max="12023" width="1.5703125" style="5" customWidth="1"/>
    <col min="12024" max="12025" width="5.140625" style="5" bestFit="1" customWidth="1"/>
    <col min="12026" max="12026" width="1.140625" style="5" customWidth="1"/>
    <col min="12027" max="12027" width="5.42578125" style="5" bestFit="1" customWidth="1"/>
    <col min="12028" max="12028" width="5.5703125" style="5" bestFit="1" customWidth="1"/>
    <col min="12029" max="12029" width="5.42578125" style="5" bestFit="1" customWidth="1"/>
    <col min="12030" max="12030" width="5.5703125" style="5" bestFit="1" customWidth="1"/>
    <col min="12031" max="12031" width="7.28515625" style="5" bestFit="1" customWidth="1"/>
    <col min="12032" max="12032" width="7.5703125" style="5" bestFit="1" customWidth="1"/>
    <col min="12033" max="12033" width="7.28515625" style="5" bestFit="1" customWidth="1"/>
    <col min="12034" max="12266" width="11.42578125" style="5"/>
    <col min="12267" max="12267" width="16.85546875" style="5" bestFit="1" customWidth="1"/>
    <col min="12268" max="12268" width="8.7109375" style="5" bestFit="1" customWidth="1"/>
    <col min="12269" max="12269" width="5.5703125" style="5" bestFit="1" customWidth="1"/>
    <col min="12270" max="12271" width="4.5703125" style="5" bestFit="1" customWidth="1"/>
    <col min="12272" max="12272" width="1.7109375" style="5" customWidth="1"/>
    <col min="12273" max="12273" width="5.42578125" style="5" bestFit="1" customWidth="1"/>
    <col min="12274" max="12274" width="5.5703125" style="5" bestFit="1" customWidth="1"/>
    <col min="12275" max="12275" width="7.28515625" style="5" bestFit="1" customWidth="1"/>
    <col min="12276" max="12277" width="7.5703125" style="5" bestFit="1" customWidth="1"/>
    <col min="12278" max="12278" width="7.28515625" style="5" bestFit="1" customWidth="1"/>
    <col min="12279" max="12279" width="1.5703125" style="5" customWidth="1"/>
    <col min="12280" max="12281" width="5.140625" style="5" bestFit="1" customWidth="1"/>
    <col min="12282" max="12282" width="1.140625" style="5" customWidth="1"/>
    <col min="12283" max="12283" width="5.42578125" style="5" bestFit="1" customWidth="1"/>
    <col min="12284" max="12284" width="5.5703125" style="5" bestFit="1" customWidth="1"/>
    <col min="12285" max="12285" width="5.42578125" style="5" bestFit="1" customWidth="1"/>
    <col min="12286" max="12286" width="5.5703125" style="5" bestFit="1" customWidth="1"/>
    <col min="12287" max="12287" width="7.28515625" style="5" bestFit="1" customWidth="1"/>
    <col min="12288" max="12288" width="7.5703125" style="5" bestFit="1" customWidth="1"/>
    <col min="12289" max="12289" width="7.28515625" style="5" bestFit="1" customWidth="1"/>
    <col min="12290" max="12522" width="11.42578125" style="5"/>
    <col min="12523" max="12523" width="16.85546875" style="5" bestFit="1" customWidth="1"/>
    <col min="12524" max="12524" width="8.7109375" style="5" bestFit="1" customWidth="1"/>
    <col min="12525" max="12525" width="5.5703125" style="5" bestFit="1" customWidth="1"/>
    <col min="12526" max="12527" width="4.5703125" style="5" bestFit="1" customWidth="1"/>
    <col min="12528" max="12528" width="1.7109375" style="5" customWidth="1"/>
    <col min="12529" max="12529" width="5.42578125" style="5" bestFit="1" customWidth="1"/>
    <col min="12530" max="12530" width="5.5703125" style="5" bestFit="1" customWidth="1"/>
    <col min="12531" max="12531" width="7.28515625" style="5" bestFit="1" customWidth="1"/>
    <col min="12532" max="12533" width="7.5703125" style="5" bestFit="1" customWidth="1"/>
    <col min="12534" max="12534" width="7.28515625" style="5" bestFit="1" customWidth="1"/>
    <col min="12535" max="12535" width="1.5703125" style="5" customWidth="1"/>
    <col min="12536" max="12537" width="5.140625" style="5" bestFit="1" customWidth="1"/>
    <col min="12538" max="12538" width="1.140625" style="5" customWidth="1"/>
    <col min="12539" max="12539" width="5.42578125" style="5" bestFit="1" customWidth="1"/>
    <col min="12540" max="12540" width="5.5703125" style="5" bestFit="1" customWidth="1"/>
    <col min="12541" max="12541" width="5.42578125" style="5" bestFit="1" customWidth="1"/>
    <col min="12542" max="12542" width="5.5703125" style="5" bestFit="1" customWidth="1"/>
    <col min="12543" max="12543" width="7.28515625" style="5" bestFit="1" customWidth="1"/>
    <col min="12544" max="12544" width="7.5703125" style="5" bestFit="1" customWidth="1"/>
    <col min="12545" max="12545" width="7.28515625" style="5" bestFit="1" customWidth="1"/>
    <col min="12546" max="12778" width="11.42578125" style="5"/>
    <col min="12779" max="12779" width="16.85546875" style="5" bestFit="1" customWidth="1"/>
    <col min="12780" max="12780" width="8.7109375" style="5" bestFit="1" customWidth="1"/>
    <col min="12781" max="12781" width="5.5703125" style="5" bestFit="1" customWidth="1"/>
    <col min="12782" max="12783" width="4.5703125" style="5" bestFit="1" customWidth="1"/>
    <col min="12784" max="12784" width="1.7109375" style="5" customWidth="1"/>
    <col min="12785" max="12785" width="5.42578125" style="5" bestFit="1" customWidth="1"/>
    <col min="12786" max="12786" width="5.5703125" style="5" bestFit="1" customWidth="1"/>
    <col min="12787" max="12787" width="7.28515625" style="5" bestFit="1" customWidth="1"/>
    <col min="12788" max="12789" width="7.5703125" style="5" bestFit="1" customWidth="1"/>
    <col min="12790" max="12790" width="7.28515625" style="5" bestFit="1" customWidth="1"/>
    <col min="12791" max="12791" width="1.5703125" style="5" customWidth="1"/>
    <col min="12792" max="12793" width="5.140625" style="5" bestFit="1" customWidth="1"/>
    <col min="12794" max="12794" width="1.140625" style="5" customWidth="1"/>
    <col min="12795" max="12795" width="5.42578125" style="5" bestFit="1" customWidth="1"/>
    <col min="12796" max="12796" width="5.5703125" style="5" bestFit="1" customWidth="1"/>
    <col min="12797" max="12797" width="5.42578125" style="5" bestFit="1" customWidth="1"/>
    <col min="12798" max="12798" width="5.5703125" style="5" bestFit="1" customWidth="1"/>
    <col min="12799" max="12799" width="7.28515625" style="5" bestFit="1" customWidth="1"/>
    <col min="12800" max="12800" width="7.5703125" style="5" bestFit="1" customWidth="1"/>
    <col min="12801" max="12801" width="7.28515625" style="5" bestFit="1" customWidth="1"/>
    <col min="12802" max="13034" width="11.42578125" style="5"/>
    <col min="13035" max="13035" width="16.85546875" style="5" bestFit="1" customWidth="1"/>
    <col min="13036" max="13036" width="8.7109375" style="5" bestFit="1" customWidth="1"/>
    <col min="13037" max="13037" width="5.5703125" style="5" bestFit="1" customWidth="1"/>
    <col min="13038" max="13039" width="4.5703125" style="5" bestFit="1" customWidth="1"/>
    <col min="13040" max="13040" width="1.7109375" style="5" customWidth="1"/>
    <col min="13041" max="13041" width="5.42578125" style="5" bestFit="1" customWidth="1"/>
    <col min="13042" max="13042" width="5.5703125" style="5" bestFit="1" customWidth="1"/>
    <col min="13043" max="13043" width="7.28515625" style="5" bestFit="1" customWidth="1"/>
    <col min="13044" max="13045" width="7.5703125" style="5" bestFit="1" customWidth="1"/>
    <col min="13046" max="13046" width="7.28515625" style="5" bestFit="1" customWidth="1"/>
    <col min="13047" max="13047" width="1.5703125" style="5" customWidth="1"/>
    <col min="13048" max="13049" width="5.140625" style="5" bestFit="1" customWidth="1"/>
    <col min="13050" max="13050" width="1.140625" style="5" customWidth="1"/>
    <col min="13051" max="13051" width="5.42578125" style="5" bestFit="1" customWidth="1"/>
    <col min="13052" max="13052" width="5.5703125" style="5" bestFit="1" customWidth="1"/>
    <col min="13053" max="13053" width="5.42578125" style="5" bestFit="1" customWidth="1"/>
    <col min="13054" max="13054" width="5.5703125" style="5" bestFit="1" customWidth="1"/>
    <col min="13055" max="13055" width="7.28515625" style="5" bestFit="1" customWidth="1"/>
    <col min="13056" max="13056" width="7.5703125" style="5" bestFit="1" customWidth="1"/>
    <col min="13057" max="13057" width="7.28515625" style="5" bestFit="1" customWidth="1"/>
    <col min="13058" max="13290" width="11.42578125" style="5"/>
    <col min="13291" max="13291" width="16.85546875" style="5" bestFit="1" customWidth="1"/>
    <col min="13292" max="13292" width="8.7109375" style="5" bestFit="1" customWidth="1"/>
    <col min="13293" max="13293" width="5.5703125" style="5" bestFit="1" customWidth="1"/>
    <col min="13294" max="13295" width="4.5703125" style="5" bestFit="1" customWidth="1"/>
    <col min="13296" max="13296" width="1.7109375" style="5" customWidth="1"/>
    <col min="13297" max="13297" width="5.42578125" style="5" bestFit="1" customWidth="1"/>
    <col min="13298" max="13298" width="5.5703125" style="5" bestFit="1" customWidth="1"/>
    <col min="13299" max="13299" width="7.28515625" style="5" bestFit="1" customWidth="1"/>
    <col min="13300" max="13301" width="7.5703125" style="5" bestFit="1" customWidth="1"/>
    <col min="13302" max="13302" width="7.28515625" style="5" bestFit="1" customWidth="1"/>
    <col min="13303" max="13303" width="1.5703125" style="5" customWidth="1"/>
    <col min="13304" max="13305" width="5.140625" style="5" bestFit="1" customWidth="1"/>
    <col min="13306" max="13306" width="1.140625" style="5" customWidth="1"/>
    <col min="13307" max="13307" width="5.42578125" style="5" bestFit="1" customWidth="1"/>
    <col min="13308" max="13308" width="5.5703125" style="5" bestFit="1" customWidth="1"/>
    <col min="13309" max="13309" width="5.42578125" style="5" bestFit="1" customWidth="1"/>
    <col min="13310" max="13310" width="5.5703125" style="5" bestFit="1" customWidth="1"/>
    <col min="13311" max="13311" width="7.28515625" style="5" bestFit="1" customWidth="1"/>
    <col min="13312" max="13312" width="7.5703125" style="5" bestFit="1" customWidth="1"/>
    <col min="13313" max="13313" width="7.28515625" style="5" bestFit="1" customWidth="1"/>
    <col min="13314" max="13546" width="11.42578125" style="5"/>
    <col min="13547" max="13547" width="16.85546875" style="5" bestFit="1" customWidth="1"/>
    <col min="13548" max="13548" width="8.7109375" style="5" bestFit="1" customWidth="1"/>
    <col min="13549" max="13549" width="5.5703125" style="5" bestFit="1" customWidth="1"/>
    <col min="13550" max="13551" width="4.5703125" style="5" bestFit="1" customWidth="1"/>
    <col min="13552" max="13552" width="1.7109375" style="5" customWidth="1"/>
    <col min="13553" max="13553" width="5.42578125" style="5" bestFit="1" customWidth="1"/>
    <col min="13554" max="13554" width="5.5703125" style="5" bestFit="1" customWidth="1"/>
    <col min="13555" max="13555" width="7.28515625" style="5" bestFit="1" customWidth="1"/>
    <col min="13556" max="13557" width="7.5703125" style="5" bestFit="1" customWidth="1"/>
    <col min="13558" max="13558" width="7.28515625" style="5" bestFit="1" customWidth="1"/>
    <col min="13559" max="13559" width="1.5703125" style="5" customWidth="1"/>
    <col min="13560" max="13561" width="5.140625" style="5" bestFit="1" customWidth="1"/>
    <col min="13562" max="13562" width="1.140625" style="5" customWidth="1"/>
    <col min="13563" max="13563" width="5.42578125" style="5" bestFit="1" customWidth="1"/>
    <col min="13564" max="13564" width="5.5703125" style="5" bestFit="1" customWidth="1"/>
    <col min="13565" max="13565" width="5.42578125" style="5" bestFit="1" customWidth="1"/>
    <col min="13566" max="13566" width="5.5703125" style="5" bestFit="1" customWidth="1"/>
    <col min="13567" max="13567" width="7.28515625" style="5" bestFit="1" customWidth="1"/>
    <col min="13568" max="13568" width="7.5703125" style="5" bestFit="1" customWidth="1"/>
    <col min="13569" max="13569" width="7.28515625" style="5" bestFit="1" customWidth="1"/>
    <col min="13570" max="13802" width="11.42578125" style="5"/>
    <col min="13803" max="13803" width="16.85546875" style="5" bestFit="1" customWidth="1"/>
    <col min="13804" max="13804" width="8.7109375" style="5" bestFit="1" customWidth="1"/>
    <col min="13805" max="13805" width="5.5703125" style="5" bestFit="1" customWidth="1"/>
    <col min="13806" max="13807" width="4.5703125" style="5" bestFit="1" customWidth="1"/>
    <col min="13808" max="13808" width="1.7109375" style="5" customWidth="1"/>
    <col min="13809" max="13809" width="5.42578125" style="5" bestFit="1" customWidth="1"/>
    <col min="13810" max="13810" width="5.5703125" style="5" bestFit="1" customWidth="1"/>
    <col min="13811" max="13811" width="7.28515625" style="5" bestFit="1" customWidth="1"/>
    <col min="13812" max="13813" width="7.5703125" style="5" bestFit="1" customWidth="1"/>
    <col min="13814" max="13814" width="7.28515625" style="5" bestFit="1" customWidth="1"/>
    <col min="13815" max="13815" width="1.5703125" style="5" customWidth="1"/>
    <col min="13816" max="13817" width="5.140625" style="5" bestFit="1" customWidth="1"/>
    <col min="13818" max="13818" width="1.140625" style="5" customWidth="1"/>
    <col min="13819" max="13819" width="5.42578125" style="5" bestFit="1" customWidth="1"/>
    <col min="13820" max="13820" width="5.5703125" style="5" bestFit="1" customWidth="1"/>
    <col min="13821" max="13821" width="5.42578125" style="5" bestFit="1" customWidth="1"/>
    <col min="13822" max="13822" width="5.5703125" style="5" bestFit="1" customWidth="1"/>
    <col min="13823" max="13823" width="7.28515625" style="5" bestFit="1" customWidth="1"/>
    <col min="13824" max="13824" width="7.5703125" style="5" bestFit="1" customWidth="1"/>
    <col min="13825" max="13825" width="7.28515625" style="5" bestFit="1" customWidth="1"/>
    <col min="13826" max="14058" width="11.42578125" style="5"/>
    <col min="14059" max="14059" width="16.85546875" style="5" bestFit="1" customWidth="1"/>
    <col min="14060" max="14060" width="8.7109375" style="5" bestFit="1" customWidth="1"/>
    <col min="14061" max="14061" width="5.5703125" style="5" bestFit="1" customWidth="1"/>
    <col min="14062" max="14063" width="4.5703125" style="5" bestFit="1" customWidth="1"/>
    <col min="14064" max="14064" width="1.7109375" style="5" customWidth="1"/>
    <col min="14065" max="14065" width="5.42578125" style="5" bestFit="1" customWidth="1"/>
    <col min="14066" max="14066" width="5.5703125" style="5" bestFit="1" customWidth="1"/>
    <col min="14067" max="14067" width="7.28515625" style="5" bestFit="1" customWidth="1"/>
    <col min="14068" max="14069" width="7.5703125" style="5" bestFit="1" customWidth="1"/>
    <col min="14070" max="14070" width="7.28515625" style="5" bestFit="1" customWidth="1"/>
    <col min="14071" max="14071" width="1.5703125" style="5" customWidth="1"/>
    <col min="14072" max="14073" width="5.140625" style="5" bestFit="1" customWidth="1"/>
    <col min="14074" max="14074" width="1.140625" style="5" customWidth="1"/>
    <col min="14075" max="14075" width="5.42578125" style="5" bestFit="1" customWidth="1"/>
    <col min="14076" max="14076" width="5.5703125" style="5" bestFit="1" customWidth="1"/>
    <col min="14077" max="14077" width="5.42578125" style="5" bestFit="1" customWidth="1"/>
    <col min="14078" max="14078" width="5.5703125" style="5" bestFit="1" customWidth="1"/>
    <col min="14079" max="14079" width="7.28515625" style="5" bestFit="1" customWidth="1"/>
    <col min="14080" max="14080" width="7.5703125" style="5" bestFit="1" customWidth="1"/>
    <col min="14081" max="14081" width="7.28515625" style="5" bestFit="1" customWidth="1"/>
    <col min="14082" max="14314" width="11.42578125" style="5"/>
    <col min="14315" max="14315" width="16.85546875" style="5" bestFit="1" customWidth="1"/>
    <col min="14316" max="14316" width="8.7109375" style="5" bestFit="1" customWidth="1"/>
    <col min="14317" max="14317" width="5.5703125" style="5" bestFit="1" customWidth="1"/>
    <col min="14318" max="14319" width="4.5703125" style="5" bestFit="1" customWidth="1"/>
    <col min="14320" max="14320" width="1.7109375" style="5" customWidth="1"/>
    <col min="14321" max="14321" width="5.42578125" style="5" bestFit="1" customWidth="1"/>
    <col min="14322" max="14322" width="5.5703125" style="5" bestFit="1" customWidth="1"/>
    <col min="14323" max="14323" width="7.28515625" style="5" bestFit="1" customWidth="1"/>
    <col min="14324" max="14325" width="7.5703125" style="5" bestFit="1" customWidth="1"/>
    <col min="14326" max="14326" width="7.28515625" style="5" bestFit="1" customWidth="1"/>
    <col min="14327" max="14327" width="1.5703125" style="5" customWidth="1"/>
    <col min="14328" max="14329" width="5.140625" style="5" bestFit="1" customWidth="1"/>
    <col min="14330" max="14330" width="1.140625" style="5" customWidth="1"/>
    <col min="14331" max="14331" width="5.42578125" style="5" bestFit="1" customWidth="1"/>
    <col min="14332" max="14332" width="5.5703125" style="5" bestFit="1" customWidth="1"/>
    <col min="14333" max="14333" width="5.42578125" style="5" bestFit="1" customWidth="1"/>
    <col min="14334" max="14334" width="5.5703125" style="5" bestFit="1" customWidth="1"/>
    <col min="14335" max="14335" width="7.28515625" style="5" bestFit="1" customWidth="1"/>
    <col min="14336" max="14336" width="7.5703125" style="5" bestFit="1" customWidth="1"/>
    <col min="14337" max="14337" width="7.28515625" style="5" bestFit="1" customWidth="1"/>
    <col min="14338" max="14570" width="11.42578125" style="5"/>
    <col min="14571" max="14571" width="16.85546875" style="5" bestFit="1" customWidth="1"/>
    <col min="14572" max="14572" width="8.7109375" style="5" bestFit="1" customWidth="1"/>
    <col min="14573" max="14573" width="5.5703125" style="5" bestFit="1" customWidth="1"/>
    <col min="14574" max="14575" width="4.5703125" style="5" bestFit="1" customWidth="1"/>
    <col min="14576" max="14576" width="1.7109375" style="5" customWidth="1"/>
    <col min="14577" max="14577" width="5.42578125" style="5" bestFit="1" customWidth="1"/>
    <col min="14578" max="14578" width="5.5703125" style="5" bestFit="1" customWidth="1"/>
    <col min="14579" max="14579" width="7.28515625" style="5" bestFit="1" customWidth="1"/>
    <col min="14580" max="14581" width="7.5703125" style="5" bestFit="1" customWidth="1"/>
    <col min="14582" max="14582" width="7.28515625" style="5" bestFit="1" customWidth="1"/>
    <col min="14583" max="14583" width="1.5703125" style="5" customWidth="1"/>
    <col min="14584" max="14585" width="5.140625" style="5" bestFit="1" customWidth="1"/>
    <col min="14586" max="14586" width="1.140625" style="5" customWidth="1"/>
    <col min="14587" max="14587" width="5.42578125" style="5" bestFit="1" customWidth="1"/>
    <col min="14588" max="14588" width="5.5703125" style="5" bestFit="1" customWidth="1"/>
    <col min="14589" max="14589" width="5.42578125" style="5" bestFit="1" customWidth="1"/>
    <col min="14590" max="14590" width="5.5703125" style="5" bestFit="1" customWidth="1"/>
    <col min="14591" max="14591" width="7.28515625" style="5" bestFit="1" customWidth="1"/>
    <col min="14592" max="14592" width="7.5703125" style="5" bestFit="1" customWidth="1"/>
    <col min="14593" max="14593" width="7.28515625" style="5" bestFit="1" customWidth="1"/>
    <col min="14594" max="14826" width="11.42578125" style="5"/>
    <col min="14827" max="14827" width="16.85546875" style="5" bestFit="1" customWidth="1"/>
    <col min="14828" max="14828" width="8.7109375" style="5" bestFit="1" customWidth="1"/>
    <col min="14829" max="14829" width="5.5703125" style="5" bestFit="1" customWidth="1"/>
    <col min="14830" max="14831" width="4.5703125" style="5" bestFit="1" customWidth="1"/>
    <col min="14832" max="14832" width="1.7109375" style="5" customWidth="1"/>
    <col min="14833" max="14833" width="5.42578125" style="5" bestFit="1" customWidth="1"/>
    <col min="14834" max="14834" width="5.5703125" style="5" bestFit="1" customWidth="1"/>
    <col min="14835" max="14835" width="7.28515625" style="5" bestFit="1" customWidth="1"/>
    <col min="14836" max="14837" width="7.5703125" style="5" bestFit="1" customWidth="1"/>
    <col min="14838" max="14838" width="7.28515625" style="5" bestFit="1" customWidth="1"/>
    <col min="14839" max="14839" width="1.5703125" style="5" customWidth="1"/>
    <col min="14840" max="14841" width="5.140625" style="5" bestFit="1" customWidth="1"/>
    <col min="14842" max="14842" width="1.140625" style="5" customWidth="1"/>
    <col min="14843" max="14843" width="5.42578125" style="5" bestFit="1" customWidth="1"/>
    <col min="14844" max="14844" width="5.5703125" style="5" bestFit="1" customWidth="1"/>
    <col min="14845" max="14845" width="5.42578125" style="5" bestFit="1" customWidth="1"/>
    <col min="14846" max="14846" width="5.5703125" style="5" bestFit="1" customWidth="1"/>
    <col min="14847" max="14847" width="7.28515625" style="5" bestFit="1" customWidth="1"/>
    <col min="14848" max="14848" width="7.5703125" style="5" bestFit="1" customWidth="1"/>
    <col min="14849" max="14849" width="7.28515625" style="5" bestFit="1" customWidth="1"/>
    <col min="14850" max="15082" width="11.42578125" style="5"/>
    <col min="15083" max="15083" width="16.85546875" style="5" bestFit="1" customWidth="1"/>
    <col min="15084" max="15084" width="8.7109375" style="5" bestFit="1" customWidth="1"/>
    <col min="15085" max="15085" width="5.5703125" style="5" bestFit="1" customWidth="1"/>
    <col min="15086" max="15087" width="4.5703125" style="5" bestFit="1" customWidth="1"/>
    <col min="15088" max="15088" width="1.7109375" style="5" customWidth="1"/>
    <col min="15089" max="15089" width="5.42578125" style="5" bestFit="1" customWidth="1"/>
    <col min="15090" max="15090" width="5.5703125" style="5" bestFit="1" customWidth="1"/>
    <col min="15091" max="15091" width="7.28515625" style="5" bestFit="1" customWidth="1"/>
    <col min="15092" max="15093" width="7.5703125" style="5" bestFit="1" customWidth="1"/>
    <col min="15094" max="15094" width="7.28515625" style="5" bestFit="1" customWidth="1"/>
    <col min="15095" max="15095" width="1.5703125" style="5" customWidth="1"/>
    <col min="15096" max="15097" width="5.140625" style="5" bestFit="1" customWidth="1"/>
    <col min="15098" max="15098" width="1.140625" style="5" customWidth="1"/>
    <col min="15099" max="15099" width="5.42578125" style="5" bestFit="1" customWidth="1"/>
    <col min="15100" max="15100" width="5.5703125" style="5" bestFit="1" customWidth="1"/>
    <col min="15101" max="15101" width="5.42578125" style="5" bestFit="1" customWidth="1"/>
    <col min="15102" max="15102" width="5.5703125" style="5" bestFit="1" customWidth="1"/>
    <col min="15103" max="15103" width="7.28515625" style="5" bestFit="1" customWidth="1"/>
    <col min="15104" max="15104" width="7.5703125" style="5" bestFit="1" customWidth="1"/>
    <col min="15105" max="15105" width="7.28515625" style="5" bestFit="1" customWidth="1"/>
    <col min="15106" max="15338" width="11.42578125" style="5"/>
    <col min="15339" max="15339" width="16.85546875" style="5" bestFit="1" customWidth="1"/>
    <col min="15340" max="15340" width="8.7109375" style="5" bestFit="1" customWidth="1"/>
    <col min="15341" max="15341" width="5.5703125" style="5" bestFit="1" customWidth="1"/>
    <col min="15342" max="15343" width="4.5703125" style="5" bestFit="1" customWidth="1"/>
    <col min="15344" max="15344" width="1.7109375" style="5" customWidth="1"/>
    <col min="15345" max="15345" width="5.42578125" style="5" bestFit="1" customWidth="1"/>
    <col min="15346" max="15346" width="5.5703125" style="5" bestFit="1" customWidth="1"/>
    <col min="15347" max="15347" width="7.28515625" style="5" bestFit="1" customWidth="1"/>
    <col min="15348" max="15349" width="7.5703125" style="5" bestFit="1" customWidth="1"/>
    <col min="15350" max="15350" width="7.28515625" style="5" bestFit="1" customWidth="1"/>
    <col min="15351" max="15351" width="1.5703125" style="5" customWidth="1"/>
    <col min="15352" max="15353" width="5.140625" style="5" bestFit="1" customWidth="1"/>
    <col min="15354" max="15354" width="1.140625" style="5" customWidth="1"/>
    <col min="15355" max="15355" width="5.42578125" style="5" bestFit="1" customWidth="1"/>
    <col min="15356" max="15356" width="5.5703125" style="5" bestFit="1" customWidth="1"/>
    <col min="15357" max="15357" width="5.42578125" style="5" bestFit="1" customWidth="1"/>
    <col min="15358" max="15358" width="5.5703125" style="5" bestFit="1" customWidth="1"/>
    <col min="15359" max="15359" width="7.28515625" style="5" bestFit="1" customWidth="1"/>
    <col min="15360" max="15360" width="7.5703125" style="5" bestFit="1" customWidth="1"/>
    <col min="15361" max="15361" width="7.28515625" style="5" bestFit="1" customWidth="1"/>
    <col min="15362" max="15594" width="11.42578125" style="5"/>
    <col min="15595" max="15595" width="16.85546875" style="5" bestFit="1" customWidth="1"/>
    <col min="15596" max="15596" width="8.7109375" style="5" bestFit="1" customWidth="1"/>
    <col min="15597" max="15597" width="5.5703125" style="5" bestFit="1" customWidth="1"/>
    <col min="15598" max="15599" width="4.5703125" style="5" bestFit="1" customWidth="1"/>
    <col min="15600" max="15600" width="1.7109375" style="5" customWidth="1"/>
    <col min="15601" max="15601" width="5.42578125" style="5" bestFit="1" customWidth="1"/>
    <col min="15602" max="15602" width="5.5703125" style="5" bestFit="1" customWidth="1"/>
    <col min="15603" max="15603" width="7.28515625" style="5" bestFit="1" customWidth="1"/>
    <col min="15604" max="15605" width="7.5703125" style="5" bestFit="1" customWidth="1"/>
    <col min="15606" max="15606" width="7.28515625" style="5" bestFit="1" customWidth="1"/>
    <col min="15607" max="15607" width="1.5703125" style="5" customWidth="1"/>
    <col min="15608" max="15609" width="5.140625" style="5" bestFit="1" customWidth="1"/>
    <col min="15610" max="15610" width="1.140625" style="5" customWidth="1"/>
    <col min="15611" max="15611" width="5.42578125" style="5" bestFit="1" customWidth="1"/>
    <col min="15612" max="15612" width="5.5703125" style="5" bestFit="1" customWidth="1"/>
    <col min="15613" max="15613" width="5.42578125" style="5" bestFit="1" customWidth="1"/>
    <col min="15614" max="15614" width="5.5703125" style="5" bestFit="1" customWidth="1"/>
    <col min="15615" max="15615" width="7.28515625" style="5" bestFit="1" customWidth="1"/>
    <col min="15616" max="15616" width="7.5703125" style="5" bestFit="1" customWidth="1"/>
    <col min="15617" max="15617" width="7.28515625" style="5" bestFit="1" customWidth="1"/>
    <col min="15618" max="15850" width="11.42578125" style="5"/>
    <col min="15851" max="15851" width="16.85546875" style="5" bestFit="1" customWidth="1"/>
    <col min="15852" max="15852" width="8.7109375" style="5" bestFit="1" customWidth="1"/>
    <col min="15853" max="15853" width="5.5703125" style="5" bestFit="1" customWidth="1"/>
    <col min="15854" max="15855" width="4.5703125" style="5" bestFit="1" customWidth="1"/>
    <col min="15856" max="15856" width="1.7109375" style="5" customWidth="1"/>
    <col min="15857" max="15857" width="5.42578125" style="5" bestFit="1" customWidth="1"/>
    <col min="15858" max="15858" width="5.5703125" style="5" bestFit="1" customWidth="1"/>
    <col min="15859" max="15859" width="7.28515625" style="5" bestFit="1" customWidth="1"/>
    <col min="15860" max="15861" width="7.5703125" style="5" bestFit="1" customWidth="1"/>
    <col min="15862" max="15862" width="7.28515625" style="5" bestFit="1" customWidth="1"/>
    <col min="15863" max="15863" width="1.5703125" style="5" customWidth="1"/>
    <col min="15864" max="15865" width="5.140625" style="5" bestFit="1" customWidth="1"/>
    <col min="15866" max="15866" width="1.140625" style="5" customWidth="1"/>
    <col min="15867" max="15867" width="5.42578125" style="5" bestFit="1" customWidth="1"/>
    <col min="15868" max="15868" width="5.5703125" style="5" bestFit="1" customWidth="1"/>
    <col min="15869" max="15869" width="5.42578125" style="5" bestFit="1" customWidth="1"/>
    <col min="15870" max="15870" width="5.5703125" style="5" bestFit="1" customWidth="1"/>
    <col min="15871" max="15871" width="7.28515625" style="5" bestFit="1" customWidth="1"/>
    <col min="15872" max="15872" width="7.5703125" style="5" bestFit="1" customWidth="1"/>
    <col min="15873" max="15873" width="7.28515625" style="5" bestFit="1" customWidth="1"/>
    <col min="15874" max="16106" width="11.42578125" style="5"/>
    <col min="16107" max="16107" width="16.85546875" style="5" bestFit="1" customWidth="1"/>
    <col min="16108" max="16108" width="8.7109375" style="5" bestFit="1" customWidth="1"/>
    <col min="16109" max="16109" width="5.5703125" style="5" bestFit="1" customWidth="1"/>
    <col min="16110" max="16111" width="4.5703125" style="5" bestFit="1" customWidth="1"/>
    <col min="16112" max="16112" width="1.7109375" style="5" customWidth="1"/>
    <col min="16113" max="16113" width="5.42578125" style="5" bestFit="1" customWidth="1"/>
    <col min="16114" max="16114" width="5.5703125" style="5" bestFit="1" customWidth="1"/>
    <col min="16115" max="16115" width="7.28515625" style="5" bestFit="1" customWidth="1"/>
    <col min="16116" max="16117" width="7.5703125" style="5" bestFit="1" customWidth="1"/>
    <col min="16118" max="16118" width="7.28515625" style="5" bestFit="1" customWidth="1"/>
    <col min="16119" max="16119" width="1.5703125" style="5" customWidth="1"/>
    <col min="16120" max="16121" width="5.140625" style="5" bestFit="1" customWidth="1"/>
    <col min="16122" max="16122" width="1.140625" style="5" customWidth="1"/>
    <col min="16123" max="16123" width="5.42578125" style="5" bestFit="1" customWidth="1"/>
    <col min="16124" max="16124" width="5.5703125" style="5" bestFit="1" customWidth="1"/>
    <col min="16125" max="16125" width="5.42578125" style="5" bestFit="1" customWidth="1"/>
    <col min="16126" max="16126" width="5.5703125" style="5" bestFit="1" customWidth="1"/>
    <col min="16127" max="16127" width="7.28515625" style="5" bestFit="1" customWidth="1"/>
    <col min="16128" max="16128" width="7.5703125" style="5" bestFit="1" customWidth="1"/>
    <col min="16129" max="16129" width="7.28515625" style="5" bestFit="1" customWidth="1"/>
    <col min="16130" max="16384" width="11.42578125" style="5"/>
  </cols>
  <sheetData>
    <row r="1" spans="1:14" ht="19.5" thickBot="1" x14ac:dyDescent="0.35">
      <c r="A1" s="357" t="s">
        <v>339</v>
      </c>
      <c r="B1" s="357"/>
      <c r="C1" s="357"/>
      <c r="D1" s="357"/>
      <c r="E1" s="357"/>
      <c r="F1" s="357"/>
      <c r="G1" s="357"/>
      <c r="H1" s="357"/>
      <c r="I1" s="357"/>
      <c r="J1" s="357"/>
      <c r="L1" s="179"/>
      <c r="M1" s="285" t="s">
        <v>195</v>
      </c>
      <c r="N1" s="179"/>
    </row>
    <row r="2" spans="1:14" x14ac:dyDescent="0.2">
      <c r="A2" s="357" t="s">
        <v>190</v>
      </c>
      <c r="B2" s="357"/>
      <c r="C2" s="357"/>
      <c r="D2" s="357"/>
      <c r="E2" s="357"/>
      <c r="F2" s="357"/>
      <c r="G2" s="357"/>
      <c r="H2" s="357"/>
      <c r="I2" s="357"/>
      <c r="J2" s="357"/>
      <c r="L2" s="179"/>
      <c r="M2" s="179"/>
      <c r="N2" s="179"/>
    </row>
    <row r="3" spans="1:14" x14ac:dyDescent="0.2">
      <c r="A3" s="357" t="s">
        <v>372</v>
      </c>
      <c r="B3" s="357"/>
      <c r="C3" s="357"/>
      <c r="D3" s="357"/>
      <c r="E3" s="357"/>
      <c r="F3" s="357"/>
      <c r="G3" s="357"/>
      <c r="H3" s="357"/>
      <c r="I3" s="357"/>
      <c r="J3" s="357"/>
    </row>
    <row r="4" spans="1:14" x14ac:dyDescent="0.2">
      <c r="A4" s="357" t="s">
        <v>177</v>
      </c>
      <c r="B4" s="357"/>
      <c r="C4" s="357"/>
      <c r="D4" s="357"/>
      <c r="E4" s="357"/>
      <c r="F4" s="357"/>
      <c r="G4" s="357"/>
      <c r="H4" s="357"/>
      <c r="I4" s="357"/>
      <c r="J4" s="357"/>
    </row>
    <row r="5" spans="1:14" x14ac:dyDescent="0.2">
      <c r="A5" s="357" t="s">
        <v>409</v>
      </c>
      <c r="B5" s="357"/>
      <c r="C5" s="357"/>
      <c r="D5" s="357"/>
      <c r="E5" s="357"/>
      <c r="F5" s="357"/>
      <c r="G5" s="357"/>
      <c r="H5" s="357"/>
      <c r="I5" s="357"/>
      <c r="J5" s="357"/>
    </row>
    <row r="6" spans="1:14" ht="13.5" thickBo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</row>
    <row r="7" spans="1:14" x14ac:dyDescent="0.2">
      <c r="A7" s="390" t="s">
        <v>45</v>
      </c>
      <c r="B7" s="355" t="s">
        <v>0</v>
      </c>
      <c r="C7" s="355" t="s">
        <v>183</v>
      </c>
      <c r="D7" s="29" t="s">
        <v>170</v>
      </c>
      <c r="E7" s="29" t="s">
        <v>171</v>
      </c>
      <c r="F7" s="29" t="s">
        <v>168</v>
      </c>
      <c r="G7" s="29" t="s">
        <v>169</v>
      </c>
      <c r="H7" s="29" t="s">
        <v>172</v>
      </c>
      <c r="I7" s="29" t="s">
        <v>173</v>
      </c>
      <c r="J7" s="355" t="s">
        <v>167</v>
      </c>
    </row>
    <row r="8" spans="1:14" ht="13.5" thickBot="1" x14ac:dyDescent="0.25">
      <c r="A8" s="391"/>
      <c r="B8" s="354"/>
      <c r="C8" s="354"/>
      <c r="D8" s="30" t="s">
        <v>261</v>
      </c>
      <c r="E8" s="30" t="s">
        <v>262</v>
      </c>
      <c r="F8" s="30" t="s">
        <v>261</v>
      </c>
      <c r="G8" s="30" t="s">
        <v>262</v>
      </c>
      <c r="H8" s="30" t="s">
        <v>261</v>
      </c>
      <c r="I8" s="30" t="s">
        <v>262</v>
      </c>
      <c r="J8" s="354" t="s">
        <v>167</v>
      </c>
    </row>
    <row r="9" spans="1:14" ht="14.1" customHeight="1" x14ac:dyDescent="0.2">
      <c r="A9" s="31"/>
      <c r="B9" s="94"/>
      <c r="C9" s="94"/>
      <c r="D9" s="94"/>
      <c r="E9" s="94"/>
      <c r="F9" s="94"/>
      <c r="G9" s="94"/>
      <c r="H9" s="94"/>
      <c r="I9" s="94"/>
      <c r="J9" s="94"/>
    </row>
    <row r="10" spans="1:14" ht="14.1" customHeight="1" x14ac:dyDescent="0.2">
      <c r="A10" s="360" t="s">
        <v>5</v>
      </c>
      <c r="B10" s="360"/>
      <c r="C10" s="360"/>
      <c r="D10" s="360"/>
      <c r="E10" s="360"/>
      <c r="F10" s="360"/>
      <c r="G10" s="360"/>
      <c r="H10" s="360"/>
      <c r="I10" s="360"/>
      <c r="J10" s="360"/>
    </row>
    <row r="11" spans="1:14" ht="14.1" customHeight="1" x14ac:dyDescent="0.2">
      <c r="A11" s="45"/>
      <c r="B11" s="48"/>
      <c r="C11" s="48"/>
      <c r="D11" s="48"/>
      <c r="E11" s="48"/>
      <c r="F11" s="48"/>
      <c r="G11" s="48"/>
      <c r="H11" s="48"/>
      <c r="I11" s="48"/>
      <c r="J11" s="48"/>
    </row>
    <row r="12" spans="1:14" s="13" customFormat="1" ht="14.1" customHeight="1" x14ac:dyDescent="0.25">
      <c r="A12" s="93" t="s">
        <v>0</v>
      </c>
      <c r="B12" s="245">
        <f t="shared" ref="B12:J12" si="0">SUM(B14:B34)</f>
        <v>3295</v>
      </c>
      <c r="C12" s="245">
        <f t="shared" si="0"/>
        <v>59</v>
      </c>
      <c r="D12" s="245">
        <f t="shared" si="0"/>
        <v>20</v>
      </c>
      <c r="E12" s="245">
        <f t="shared" si="0"/>
        <v>2460</v>
      </c>
      <c r="F12" s="245">
        <f t="shared" si="0"/>
        <v>70</v>
      </c>
      <c r="G12" s="245">
        <f t="shared" si="0"/>
        <v>235</v>
      </c>
      <c r="H12" s="245">
        <f t="shared" si="0"/>
        <v>4</v>
      </c>
      <c r="I12" s="245">
        <f t="shared" si="0"/>
        <v>443</v>
      </c>
      <c r="J12" s="245">
        <f t="shared" si="0"/>
        <v>4</v>
      </c>
      <c r="K12" s="246"/>
    </row>
    <row r="13" spans="1:14" ht="14.1" customHeight="1" x14ac:dyDescent="0.2">
      <c r="A13" s="31"/>
      <c r="B13" s="247"/>
      <c r="C13" s="247"/>
      <c r="D13" s="247"/>
      <c r="E13" s="247"/>
      <c r="F13" s="247"/>
      <c r="G13" s="247"/>
      <c r="H13" s="247"/>
      <c r="I13" s="247"/>
      <c r="J13" s="247"/>
      <c r="K13" s="248"/>
    </row>
    <row r="14" spans="1:14" ht="14.1" customHeight="1" x14ac:dyDescent="0.2">
      <c r="A14" s="52" t="s">
        <v>111</v>
      </c>
      <c r="B14" s="213">
        <v>235</v>
      </c>
      <c r="C14" s="213">
        <v>0</v>
      </c>
      <c r="D14" s="213">
        <v>2</v>
      </c>
      <c r="E14" s="213">
        <v>20</v>
      </c>
      <c r="F14" s="213">
        <v>0</v>
      </c>
      <c r="G14" s="213">
        <v>202</v>
      </c>
      <c r="H14" s="213">
        <v>0</v>
      </c>
      <c r="I14" s="213">
        <v>8</v>
      </c>
      <c r="J14" s="213">
        <v>3</v>
      </c>
      <c r="K14" s="69"/>
    </row>
    <row r="15" spans="1:14" ht="14.1" customHeight="1" x14ac:dyDescent="0.2">
      <c r="A15" s="52" t="s">
        <v>57</v>
      </c>
      <c r="B15" s="213">
        <v>313</v>
      </c>
      <c r="C15" s="213">
        <v>5</v>
      </c>
      <c r="D15" s="213">
        <v>1</v>
      </c>
      <c r="E15" s="213">
        <v>300</v>
      </c>
      <c r="F15" s="213">
        <v>5</v>
      </c>
      <c r="G15" s="213">
        <v>2</v>
      </c>
      <c r="H15" s="213">
        <v>0</v>
      </c>
      <c r="I15" s="213">
        <v>0</v>
      </c>
      <c r="J15" s="213">
        <v>0</v>
      </c>
      <c r="K15" s="69"/>
    </row>
    <row r="16" spans="1:14" ht="14.1" customHeight="1" x14ac:dyDescent="0.2">
      <c r="A16" s="52" t="s">
        <v>58</v>
      </c>
      <c r="B16" s="213">
        <v>400</v>
      </c>
      <c r="C16" s="213">
        <v>7</v>
      </c>
      <c r="D16" s="213">
        <v>0</v>
      </c>
      <c r="E16" s="213">
        <v>382</v>
      </c>
      <c r="F16" s="213">
        <v>7</v>
      </c>
      <c r="G16" s="213">
        <v>4</v>
      </c>
      <c r="H16" s="213">
        <v>0</v>
      </c>
      <c r="I16" s="213">
        <v>0</v>
      </c>
      <c r="J16" s="213">
        <v>0</v>
      </c>
      <c r="K16" s="69"/>
    </row>
    <row r="17" spans="1:11" ht="14.1" customHeight="1" x14ac:dyDescent="0.2">
      <c r="A17" s="52" t="s">
        <v>59</v>
      </c>
      <c r="B17" s="213">
        <v>390</v>
      </c>
      <c r="C17" s="213">
        <v>6</v>
      </c>
      <c r="D17" s="213">
        <v>0</v>
      </c>
      <c r="E17" s="213">
        <v>374</v>
      </c>
      <c r="F17" s="213">
        <v>5</v>
      </c>
      <c r="G17" s="213">
        <v>5</v>
      </c>
      <c r="H17" s="213">
        <v>0</v>
      </c>
      <c r="I17" s="213">
        <v>0</v>
      </c>
      <c r="J17" s="213">
        <v>0</v>
      </c>
      <c r="K17" s="69"/>
    </row>
    <row r="18" spans="1:11" ht="14.1" customHeight="1" x14ac:dyDescent="0.2">
      <c r="A18" s="52" t="s">
        <v>60</v>
      </c>
      <c r="B18" s="213">
        <v>322</v>
      </c>
      <c r="C18" s="213">
        <v>5</v>
      </c>
      <c r="D18" s="213">
        <v>0</v>
      </c>
      <c r="E18" s="213">
        <v>306</v>
      </c>
      <c r="F18" s="213">
        <v>8</v>
      </c>
      <c r="G18" s="213">
        <v>3</v>
      </c>
      <c r="H18" s="213">
        <v>0</v>
      </c>
      <c r="I18" s="213">
        <v>0</v>
      </c>
      <c r="J18" s="213">
        <v>0</v>
      </c>
      <c r="K18" s="69"/>
    </row>
    <row r="19" spans="1:11" ht="14.1" customHeight="1" x14ac:dyDescent="0.2">
      <c r="A19" s="52" t="s">
        <v>61</v>
      </c>
      <c r="B19" s="213">
        <v>155</v>
      </c>
      <c r="C19" s="213">
        <v>2</v>
      </c>
      <c r="D19" s="213">
        <v>0</v>
      </c>
      <c r="E19" s="213">
        <v>144</v>
      </c>
      <c r="F19" s="213">
        <v>8</v>
      </c>
      <c r="G19" s="213">
        <v>1</v>
      </c>
      <c r="H19" s="213">
        <v>0</v>
      </c>
      <c r="I19" s="213">
        <v>0</v>
      </c>
      <c r="J19" s="213">
        <v>0</v>
      </c>
      <c r="K19" s="69"/>
    </row>
    <row r="20" spans="1:11" ht="14.1" customHeight="1" x14ac:dyDescent="0.2">
      <c r="A20" s="52" t="s">
        <v>114</v>
      </c>
      <c r="B20" s="213">
        <v>120</v>
      </c>
      <c r="C20" s="213">
        <v>1</v>
      </c>
      <c r="D20" s="213">
        <v>0</v>
      </c>
      <c r="E20" s="213">
        <v>109</v>
      </c>
      <c r="F20" s="213">
        <v>8</v>
      </c>
      <c r="G20" s="213">
        <v>2</v>
      </c>
      <c r="H20" s="213">
        <v>0</v>
      </c>
      <c r="I20" s="213">
        <v>0</v>
      </c>
      <c r="J20" s="213">
        <v>0</v>
      </c>
      <c r="K20" s="69"/>
    </row>
    <row r="21" spans="1:11" ht="14.1" customHeight="1" x14ac:dyDescent="0.2">
      <c r="A21" s="52" t="s">
        <v>62</v>
      </c>
      <c r="B21" s="213">
        <v>108</v>
      </c>
      <c r="C21" s="213">
        <v>1</v>
      </c>
      <c r="D21" s="213">
        <v>0</v>
      </c>
      <c r="E21" s="213">
        <v>100</v>
      </c>
      <c r="F21" s="213">
        <v>6</v>
      </c>
      <c r="G21" s="213">
        <v>1</v>
      </c>
      <c r="H21" s="213">
        <v>0</v>
      </c>
      <c r="I21" s="213">
        <v>0</v>
      </c>
      <c r="J21" s="213">
        <v>0</v>
      </c>
      <c r="K21" s="69"/>
    </row>
    <row r="22" spans="1:11" ht="14.1" customHeight="1" x14ac:dyDescent="0.2">
      <c r="A22" s="52" t="s">
        <v>115</v>
      </c>
      <c r="B22" s="213">
        <v>251</v>
      </c>
      <c r="C22" s="213">
        <v>5</v>
      </c>
      <c r="D22" s="213">
        <v>0</v>
      </c>
      <c r="E22" s="213">
        <v>237</v>
      </c>
      <c r="F22" s="213">
        <v>5</v>
      </c>
      <c r="G22" s="213">
        <v>4</v>
      </c>
      <c r="H22" s="213">
        <v>0</v>
      </c>
      <c r="I22" s="213">
        <v>0</v>
      </c>
      <c r="J22" s="213">
        <v>0</v>
      </c>
      <c r="K22" s="69"/>
    </row>
    <row r="23" spans="1:11" ht="14.1" customHeight="1" x14ac:dyDescent="0.2">
      <c r="A23" s="52" t="s">
        <v>64</v>
      </c>
      <c r="B23" s="213">
        <v>371</v>
      </c>
      <c r="C23" s="213">
        <v>7</v>
      </c>
      <c r="D23" s="213">
        <v>0</v>
      </c>
      <c r="E23" s="213">
        <v>350</v>
      </c>
      <c r="F23" s="213">
        <v>6</v>
      </c>
      <c r="G23" s="213">
        <v>1</v>
      </c>
      <c r="H23" s="213">
        <v>0</v>
      </c>
      <c r="I23" s="213">
        <v>7</v>
      </c>
      <c r="J23" s="213">
        <v>0</v>
      </c>
      <c r="K23" s="69"/>
    </row>
    <row r="24" spans="1:11" ht="14.1" customHeight="1" x14ac:dyDescent="0.2">
      <c r="A24" s="52" t="s">
        <v>63</v>
      </c>
      <c r="B24" s="213">
        <v>2</v>
      </c>
      <c r="C24" s="213">
        <v>0</v>
      </c>
      <c r="D24" s="213">
        <v>0</v>
      </c>
      <c r="E24" s="213">
        <v>2</v>
      </c>
      <c r="F24" s="213">
        <v>0</v>
      </c>
      <c r="G24" s="213">
        <v>0</v>
      </c>
      <c r="H24" s="213">
        <v>0</v>
      </c>
      <c r="I24" s="213">
        <v>0</v>
      </c>
      <c r="J24" s="213">
        <v>0</v>
      </c>
      <c r="K24" s="69"/>
    </row>
    <row r="25" spans="1:11" ht="14.1" customHeight="1" x14ac:dyDescent="0.2">
      <c r="A25" s="52" t="s">
        <v>66</v>
      </c>
      <c r="B25" s="213">
        <v>100</v>
      </c>
      <c r="C25" s="213">
        <v>3</v>
      </c>
      <c r="D25" s="213">
        <v>0</v>
      </c>
      <c r="E25" s="213">
        <v>22</v>
      </c>
      <c r="F25" s="213">
        <v>5</v>
      </c>
      <c r="G25" s="213">
        <v>1</v>
      </c>
      <c r="H25" s="213">
        <v>0</v>
      </c>
      <c r="I25" s="213">
        <v>69</v>
      </c>
      <c r="J25" s="213">
        <v>0</v>
      </c>
      <c r="K25" s="69"/>
    </row>
    <row r="26" spans="1:11" ht="14.1" customHeight="1" x14ac:dyDescent="0.2">
      <c r="A26" s="52" t="s">
        <v>67</v>
      </c>
      <c r="B26" s="213">
        <v>41</v>
      </c>
      <c r="C26" s="213">
        <v>0</v>
      </c>
      <c r="D26" s="213">
        <v>0</v>
      </c>
      <c r="E26" s="213">
        <v>8</v>
      </c>
      <c r="F26" s="213">
        <v>0</v>
      </c>
      <c r="G26" s="213">
        <v>0</v>
      </c>
      <c r="H26" s="213">
        <v>0</v>
      </c>
      <c r="I26" s="213">
        <v>33</v>
      </c>
      <c r="J26" s="213">
        <v>0</v>
      </c>
      <c r="K26" s="69"/>
    </row>
    <row r="27" spans="1:11" ht="14.1" customHeight="1" x14ac:dyDescent="0.2">
      <c r="A27" s="52" t="s">
        <v>65</v>
      </c>
      <c r="B27" s="213">
        <v>2</v>
      </c>
      <c r="C27" s="213">
        <v>0</v>
      </c>
      <c r="D27" s="213">
        <v>0</v>
      </c>
      <c r="E27" s="213">
        <v>2</v>
      </c>
      <c r="F27" s="213">
        <v>0</v>
      </c>
      <c r="G27" s="213">
        <v>0</v>
      </c>
      <c r="H27" s="213">
        <v>0</v>
      </c>
      <c r="I27" s="213">
        <v>0</v>
      </c>
      <c r="J27" s="213">
        <v>0</v>
      </c>
      <c r="K27" s="69"/>
    </row>
    <row r="28" spans="1:11" ht="14.1" customHeight="1" x14ac:dyDescent="0.2">
      <c r="A28" s="52" t="s">
        <v>93</v>
      </c>
      <c r="B28" s="213">
        <v>73</v>
      </c>
      <c r="C28" s="213">
        <v>0</v>
      </c>
      <c r="D28" s="213">
        <v>0</v>
      </c>
      <c r="E28" s="213">
        <v>7</v>
      </c>
      <c r="F28" s="213">
        <v>1</v>
      </c>
      <c r="G28" s="213">
        <v>2</v>
      </c>
      <c r="H28" s="213">
        <v>1</v>
      </c>
      <c r="I28" s="213">
        <v>62</v>
      </c>
      <c r="J28" s="213">
        <v>0</v>
      </c>
      <c r="K28" s="69"/>
    </row>
    <row r="29" spans="1:11" ht="14.1" customHeight="1" x14ac:dyDescent="0.2">
      <c r="A29" s="52" t="s">
        <v>78</v>
      </c>
      <c r="B29" s="213">
        <v>27</v>
      </c>
      <c r="C29" s="213">
        <v>1</v>
      </c>
      <c r="D29" s="213">
        <v>1</v>
      </c>
      <c r="E29" s="213">
        <v>6</v>
      </c>
      <c r="F29" s="213">
        <v>1</v>
      </c>
      <c r="G29" s="213">
        <v>0</v>
      </c>
      <c r="H29" s="213">
        <v>0</v>
      </c>
      <c r="I29" s="213">
        <v>18</v>
      </c>
      <c r="J29" s="213">
        <v>0</v>
      </c>
      <c r="K29" s="69"/>
    </row>
    <row r="30" spans="1:11" ht="14.1" customHeight="1" x14ac:dyDescent="0.2">
      <c r="A30" s="52" t="s">
        <v>69</v>
      </c>
      <c r="B30" s="213">
        <v>12</v>
      </c>
      <c r="C30" s="213">
        <v>0</v>
      </c>
      <c r="D30" s="213">
        <v>1</v>
      </c>
      <c r="E30" s="213">
        <v>2</v>
      </c>
      <c r="F30" s="213">
        <v>0</v>
      </c>
      <c r="G30" s="213">
        <v>0</v>
      </c>
      <c r="H30" s="213">
        <v>0</v>
      </c>
      <c r="I30" s="213">
        <v>9</v>
      </c>
      <c r="J30" s="213">
        <v>0</v>
      </c>
      <c r="K30" s="69"/>
    </row>
    <row r="31" spans="1:11" ht="14.1" customHeight="1" x14ac:dyDescent="0.2">
      <c r="A31" s="52" t="s">
        <v>116</v>
      </c>
      <c r="B31" s="213">
        <v>110</v>
      </c>
      <c r="C31" s="213">
        <v>4</v>
      </c>
      <c r="D31" s="213">
        <v>2</v>
      </c>
      <c r="E31" s="213">
        <v>8</v>
      </c>
      <c r="F31" s="213">
        <v>1</v>
      </c>
      <c r="G31" s="213">
        <v>0</v>
      </c>
      <c r="H31" s="213">
        <v>0</v>
      </c>
      <c r="I31" s="213">
        <v>95</v>
      </c>
      <c r="J31" s="213">
        <v>0</v>
      </c>
      <c r="K31" s="69"/>
    </row>
    <row r="32" spans="1:11" ht="14.1" customHeight="1" x14ac:dyDescent="0.2">
      <c r="A32" s="32" t="s">
        <v>393</v>
      </c>
      <c r="B32" s="213">
        <v>7</v>
      </c>
      <c r="C32" s="213">
        <v>7</v>
      </c>
      <c r="D32" s="213">
        <v>0</v>
      </c>
      <c r="E32" s="213">
        <v>0</v>
      </c>
      <c r="F32" s="213">
        <v>0</v>
      </c>
      <c r="G32" s="213">
        <v>0</v>
      </c>
      <c r="H32" s="213">
        <v>0</v>
      </c>
      <c r="I32" s="213">
        <v>0</v>
      </c>
      <c r="J32" s="213">
        <v>0</v>
      </c>
      <c r="K32" s="69"/>
    </row>
    <row r="33" spans="1:11" ht="14.1" customHeight="1" x14ac:dyDescent="0.2">
      <c r="A33" s="52" t="s">
        <v>94</v>
      </c>
      <c r="B33" s="213">
        <v>11</v>
      </c>
      <c r="C33" s="213">
        <v>0</v>
      </c>
      <c r="D33" s="213">
        <v>1</v>
      </c>
      <c r="E33" s="213">
        <v>4</v>
      </c>
      <c r="F33" s="213">
        <v>1</v>
      </c>
      <c r="G33" s="213">
        <v>1</v>
      </c>
      <c r="H33" s="213">
        <v>0</v>
      </c>
      <c r="I33" s="213">
        <v>3</v>
      </c>
      <c r="J33" s="213">
        <v>1</v>
      </c>
      <c r="K33" s="69"/>
    </row>
    <row r="34" spans="1:11" ht="14.1" customHeight="1" x14ac:dyDescent="0.2">
      <c r="A34" s="52" t="s">
        <v>95</v>
      </c>
      <c r="B34" s="213">
        <v>245</v>
      </c>
      <c r="C34" s="213">
        <v>5</v>
      </c>
      <c r="D34" s="213">
        <v>12</v>
      </c>
      <c r="E34" s="213">
        <v>77</v>
      </c>
      <c r="F34" s="213">
        <v>3</v>
      </c>
      <c r="G34" s="213">
        <v>6</v>
      </c>
      <c r="H34" s="213">
        <v>3</v>
      </c>
      <c r="I34" s="213">
        <v>139</v>
      </c>
      <c r="J34" s="213">
        <v>0</v>
      </c>
      <c r="K34" s="69"/>
    </row>
    <row r="35" spans="1:11" ht="14.1" customHeight="1" x14ac:dyDescent="0.2">
      <c r="A35" s="31"/>
      <c r="B35" s="94"/>
      <c r="C35" s="94"/>
      <c r="D35" s="94"/>
      <c r="E35" s="94"/>
      <c r="F35" s="94"/>
      <c r="G35" s="94"/>
      <c r="H35" s="94"/>
      <c r="I35" s="94"/>
      <c r="J35" s="94"/>
      <c r="K35" s="69"/>
    </row>
    <row r="36" spans="1:11" ht="14.1" customHeight="1" x14ac:dyDescent="0.2">
      <c r="A36" s="360" t="s">
        <v>11</v>
      </c>
      <c r="B36" s="360"/>
      <c r="C36" s="360"/>
      <c r="D36" s="360"/>
      <c r="E36" s="360"/>
      <c r="F36" s="360"/>
      <c r="G36" s="360"/>
      <c r="H36" s="360"/>
      <c r="I36" s="360"/>
      <c r="J36" s="360"/>
    </row>
    <row r="37" spans="1:11" ht="14.1" customHeight="1" x14ac:dyDescent="0.2">
      <c r="A37" s="95"/>
      <c r="B37" s="95"/>
      <c r="C37" s="95"/>
      <c r="D37" s="95"/>
      <c r="E37" s="95"/>
      <c r="F37" s="95"/>
      <c r="G37" s="7"/>
      <c r="H37" s="7"/>
      <c r="I37" s="7"/>
      <c r="J37" s="7"/>
    </row>
    <row r="38" spans="1:11" s="13" customFormat="1" ht="14.1" customHeight="1" x14ac:dyDescent="0.25">
      <c r="A38" s="96" t="s">
        <v>0</v>
      </c>
      <c r="B38" s="80">
        <f>SUM(C38:J38)</f>
        <v>99.999999999999972</v>
      </c>
      <c r="C38" s="80">
        <f t="shared" ref="C38:J38" si="1">+C12/$B12*100</f>
        <v>1.7905918057663128</v>
      </c>
      <c r="D38" s="80">
        <f t="shared" si="1"/>
        <v>0.60698027314112291</v>
      </c>
      <c r="E38" s="80">
        <f t="shared" si="1"/>
        <v>74.65857359635811</v>
      </c>
      <c r="F38" s="80">
        <f t="shared" si="1"/>
        <v>2.1244309559939301</v>
      </c>
      <c r="G38" s="80">
        <f t="shared" si="1"/>
        <v>7.1320182094081943</v>
      </c>
      <c r="H38" s="80">
        <f t="shared" si="1"/>
        <v>0.12139605462822459</v>
      </c>
      <c r="I38" s="80">
        <f t="shared" si="1"/>
        <v>13.444613050075874</v>
      </c>
      <c r="J38" s="80">
        <f t="shared" si="1"/>
        <v>0.12139605462822459</v>
      </c>
    </row>
    <row r="39" spans="1:11" ht="14.1" customHeight="1" x14ac:dyDescent="0.2">
      <c r="A39" s="7"/>
      <c r="B39" s="58"/>
      <c r="C39" s="58"/>
      <c r="D39" s="58"/>
      <c r="E39" s="58"/>
      <c r="F39" s="58"/>
      <c r="G39" s="58"/>
      <c r="H39" s="58"/>
      <c r="I39" s="58"/>
      <c r="J39" s="58"/>
    </row>
    <row r="40" spans="1:11" ht="14.1" customHeight="1" x14ac:dyDescent="0.2">
      <c r="A40" s="32" t="s">
        <v>111</v>
      </c>
      <c r="B40" s="40">
        <f>SUM(C40:J40)</f>
        <v>99.999999999999986</v>
      </c>
      <c r="C40" s="40">
        <f t="shared" ref="C40:J49" si="2">+C14/$B14*100</f>
        <v>0</v>
      </c>
      <c r="D40" s="40">
        <f t="shared" si="2"/>
        <v>0.85106382978723405</v>
      </c>
      <c r="E40" s="40">
        <f t="shared" si="2"/>
        <v>8.5106382978723403</v>
      </c>
      <c r="F40" s="40">
        <f t="shared" si="2"/>
        <v>0</v>
      </c>
      <c r="G40" s="40">
        <f t="shared" si="2"/>
        <v>85.957446808510639</v>
      </c>
      <c r="H40" s="40">
        <f t="shared" si="2"/>
        <v>0</v>
      </c>
      <c r="I40" s="40">
        <f t="shared" si="2"/>
        <v>3.4042553191489362</v>
      </c>
      <c r="J40" s="40">
        <f t="shared" si="2"/>
        <v>1.2765957446808509</v>
      </c>
    </row>
    <row r="41" spans="1:11" ht="14.1" customHeight="1" x14ac:dyDescent="0.2">
      <c r="A41" s="32" t="s">
        <v>57</v>
      </c>
      <c r="B41" s="40">
        <f t="shared" ref="B41:B60" si="3">SUM(C41:J41)</f>
        <v>100</v>
      </c>
      <c r="C41" s="40">
        <f t="shared" si="2"/>
        <v>1.5974440894568689</v>
      </c>
      <c r="D41" s="40">
        <f t="shared" si="2"/>
        <v>0.31948881789137379</v>
      </c>
      <c r="E41" s="40">
        <f t="shared" si="2"/>
        <v>95.846645367412137</v>
      </c>
      <c r="F41" s="40">
        <f t="shared" si="2"/>
        <v>1.5974440894568689</v>
      </c>
      <c r="G41" s="40">
        <f t="shared" si="2"/>
        <v>0.63897763578274758</v>
      </c>
      <c r="H41" s="40">
        <f t="shared" si="2"/>
        <v>0</v>
      </c>
      <c r="I41" s="40">
        <f t="shared" si="2"/>
        <v>0</v>
      </c>
      <c r="J41" s="40">
        <f t="shared" si="2"/>
        <v>0</v>
      </c>
    </row>
    <row r="42" spans="1:11" ht="14.1" customHeight="1" x14ac:dyDescent="0.2">
      <c r="A42" s="32" t="s">
        <v>58</v>
      </c>
      <c r="B42" s="40">
        <f t="shared" si="3"/>
        <v>100</v>
      </c>
      <c r="C42" s="40">
        <f t="shared" si="2"/>
        <v>1.7500000000000002</v>
      </c>
      <c r="D42" s="40">
        <f t="shared" si="2"/>
        <v>0</v>
      </c>
      <c r="E42" s="40">
        <f t="shared" si="2"/>
        <v>95.5</v>
      </c>
      <c r="F42" s="40">
        <f t="shared" si="2"/>
        <v>1.7500000000000002</v>
      </c>
      <c r="G42" s="40">
        <f t="shared" si="2"/>
        <v>1</v>
      </c>
      <c r="H42" s="40">
        <f t="shared" si="2"/>
        <v>0</v>
      </c>
      <c r="I42" s="40">
        <f t="shared" si="2"/>
        <v>0</v>
      </c>
      <c r="J42" s="40">
        <f t="shared" si="2"/>
        <v>0</v>
      </c>
    </row>
    <row r="43" spans="1:11" ht="14.1" customHeight="1" x14ac:dyDescent="0.2">
      <c r="A43" s="32" t="s">
        <v>59</v>
      </c>
      <c r="B43" s="40">
        <f t="shared" si="3"/>
        <v>100</v>
      </c>
      <c r="C43" s="40">
        <f t="shared" si="2"/>
        <v>1.5384615384615385</v>
      </c>
      <c r="D43" s="40">
        <f t="shared" si="2"/>
        <v>0</v>
      </c>
      <c r="E43" s="40">
        <f t="shared" si="2"/>
        <v>95.897435897435898</v>
      </c>
      <c r="F43" s="40">
        <f t="shared" si="2"/>
        <v>1.2820512820512819</v>
      </c>
      <c r="G43" s="40">
        <f t="shared" si="2"/>
        <v>1.2820512820512819</v>
      </c>
      <c r="H43" s="40">
        <f t="shared" si="2"/>
        <v>0</v>
      </c>
      <c r="I43" s="40">
        <f t="shared" si="2"/>
        <v>0</v>
      </c>
      <c r="J43" s="40">
        <f t="shared" si="2"/>
        <v>0</v>
      </c>
    </row>
    <row r="44" spans="1:11" ht="14.1" customHeight="1" x14ac:dyDescent="0.2">
      <c r="A44" s="32" t="s">
        <v>60</v>
      </c>
      <c r="B44" s="40">
        <f t="shared" si="3"/>
        <v>100.00000000000001</v>
      </c>
      <c r="C44" s="40">
        <f t="shared" si="2"/>
        <v>1.5527950310559007</v>
      </c>
      <c r="D44" s="40">
        <f t="shared" si="2"/>
        <v>0</v>
      </c>
      <c r="E44" s="40">
        <f t="shared" si="2"/>
        <v>95.031055900621126</v>
      </c>
      <c r="F44" s="40">
        <f t="shared" si="2"/>
        <v>2.4844720496894408</v>
      </c>
      <c r="G44" s="40">
        <f t="shared" si="2"/>
        <v>0.93167701863354035</v>
      </c>
      <c r="H44" s="40">
        <f t="shared" si="2"/>
        <v>0</v>
      </c>
      <c r="I44" s="40">
        <f t="shared" si="2"/>
        <v>0</v>
      </c>
      <c r="J44" s="40">
        <f t="shared" si="2"/>
        <v>0</v>
      </c>
    </row>
    <row r="45" spans="1:11" ht="14.1" customHeight="1" x14ac:dyDescent="0.2">
      <c r="A45" s="32" t="s">
        <v>61</v>
      </c>
      <c r="B45" s="40">
        <f t="shared" si="3"/>
        <v>100</v>
      </c>
      <c r="C45" s="40">
        <f t="shared" si="2"/>
        <v>1.2903225806451613</v>
      </c>
      <c r="D45" s="40">
        <f t="shared" si="2"/>
        <v>0</v>
      </c>
      <c r="E45" s="40">
        <f t="shared" si="2"/>
        <v>92.903225806451616</v>
      </c>
      <c r="F45" s="40">
        <f t="shared" si="2"/>
        <v>5.161290322580645</v>
      </c>
      <c r="G45" s="40">
        <f t="shared" si="2"/>
        <v>0.64516129032258063</v>
      </c>
      <c r="H45" s="40">
        <f t="shared" si="2"/>
        <v>0</v>
      </c>
      <c r="I45" s="40">
        <f t="shared" si="2"/>
        <v>0</v>
      </c>
      <c r="J45" s="40">
        <f t="shared" si="2"/>
        <v>0</v>
      </c>
    </row>
    <row r="46" spans="1:11" ht="14.1" customHeight="1" x14ac:dyDescent="0.2">
      <c r="A46" s="32" t="s">
        <v>114</v>
      </c>
      <c r="B46" s="40">
        <f t="shared" si="3"/>
        <v>100</v>
      </c>
      <c r="C46" s="40">
        <f t="shared" si="2"/>
        <v>0.83333333333333337</v>
      </c>
      <c r="D46" s="40">
        <f t="shared" si="2"/>
        <v>0</v>
      </c>
      <c r="E46" s="40">
        <f t="shared" si="2"/>
        <v>90.833333333333329</v>
      </c>
      <c r="F46" s="40">
        <f t="shared" si="2"/>
        <v>6.666666666666667</v>
      </c>
      <c r="G46" s="40">
        <f t="shared" si="2"/>
        <v>1.6666666666666667</v>
      </c>
      <c r="H46" s="40">
        <f t="shared" si="2"/>
        <v>0</v>
      </c>
      <c r="I46" s="40">
        <f t="shared" si="2"/>
        <v>0</v>
      </c>
      <c r="J46" s="40">
        <f t="shared" si="2"/>
        <v>0</v>
      </c>
    </row>
    <row r="47" spans="1:11" ht="14.1" customHeight="1" x14ac:dyDescent="0.2">
      <c r="A47" s="32" t="s">
        <v>62</v>
      </c>
      <c r="B47" s="40">
        <f t="shared" si="3"/>
        <v>100</v>
      </c>
      <c r="C47" s="40">
        <f t="shared" si="2"/>
        <v>0.92592592592592582</v>
      </c>
      <c r="D47" s="40">
        <f t="shared" si="2"/>
        <v>0</v>
      </c>
      <c r="E47" s="40">
        <f t="shared" si="2"/>
        <v>92.592592592592595</v>
      </c>
      <c r="F47" s="40">
        <f t="shared" si="2"/>
        <v>5.5555555555555554</v>
      </c>
      <c r="G47" s="40">
        <f t="shared" si="2"/>
        <v>0.92592592592592582</v>
      </c>
      <c r="H47" s="40">
        <f t="shared" si="2"/>
        <v>0</v>
      </c>
      <c r="I47" s="40">
        <f t="shared" si="2"/>
        <v>0</v>
      </c>
      <c r="J47" s="40">
        <f t="shared" si="2"/>
        <v>0</v>
      </c>
    </row>
    <row r="48" spans="1:11" ht="14.1" customHeight="1" x14ac:dyDescent="0.2">
      <c r="A48" s="32" t="s">
        <v>115</v>
      </c>
      <c r="B48" s="40">
        <f t="shared" si="3"/>
        <v>99.999999999999986</v>
      </c>
      <c r="C48" s="40">
        <f t="shared" si="2"/>
        <v>1.9920318725099602</v>
      </c>
      <c r="D48" s="40">
        <f t="shared" si="2"/>
        <v>0</v>
      </c>
      <c r="E48" s="40">
        <f t="shared" si="2"/>
        <v>94.422310756972109</v>
      </c>
      <c r="F48" s="40">
        <f t="shared" si="2"/>
        <v>1.9920318725099602</v>
      </c>
      <c r="G48" s="40">
        <f t="shared" si="2"/>
        <v>1.593625498007968</v>
      </c>
      <c r="H48" s="40">
        <f t="shared" si="2"/>
        <v>0</v>
      </c>
      <c r="I48" s="40">
        <f t="shared" si="2"/>
        <v>0</v>
      </c>
      <c r="J48" s="40">
        <f t="shared" si="2"/>
        <v>0</v>
      </c>
    </row>
    <row r="49" spans="1:10" ht="14.1" customHeight="1" x14ac:dyDescent="0.2">
      <c r="A49" s="32" t="s">
        <v>64</v>
      </c>
      <c r="B49" s="40">
        <f t="shared" si="3"/>
        <v>100</v>
      </c>
      <c r="C49" s="40">
        <f t="shared" si="2"/>
        <v>1.8867924528301887</v>
      </c>
      <c r="D49" s="40">
        <f t="shared" si="2"/>
        <v>0</v>
      </c>
      <c r="E49" s="40">
        <f t="shared" si="2"/>
        <v>94.339622641509436</v>
      </c>
      <c r="F49" s="40">
        <f t="shared" si="2"/>
        <v>1.6172506738544474</v>
      </c>
      <c r="G49" s="40">
        <f t="shared" si="2"/>
        <v>0.26954177897574128</v>
      </c>
      <c r="H49" s="40">
        <f t="shared" si="2"/>
        <v>0</v>
      </c>
      <c r="I49" s="40">
        <f t="shared" si="2"/>
        <v>1.8867924528301887</v>
      </c>
      <c r="J49" s="40">
        <f t="shared" si="2"/>
        <v>0</v>
      </c>
    </row>
    <row r="50" spans="1:10" ht="14.1" customHeight="1" x14ac:dyDescent="0.2">
      <c r="A50" s="32" t="s">
        <v>63</v>
      </c>
      <c r="B50" s="40">
        <f t="shared" si="3"/>
        <v>100</v>
      </c>
      <c r="C50" s="40">
        <f t="shared" ref="C50:J58" si="4">+C24/$B24*100</f>
        <v>0</v>
      </c>
      <c r="D50" s="40">
        <f t="shared" si="4"/>
        <v>0</v>
      </c>
      <c r="E50" s="40">
        <f t="shared" si="4"/>
        <v>100</v>
      </c>
      <c r="F50" s="40">
        <f t="shared" si="4"/>
        <v>0</v>
      </c>
      <c r="G50" s="40">
        <f t="shared" si="4"/>
        <v>0</v>
      </c>
      <c r="H50" s="40">
        <f t="shared" si="4"/>
        <v>0</v>
      </c>
      <c r="I50" s="40">
        <f t="shared" si="4"/>
        <v>0</v>
      </c>
      <c r="J50" s="40">
        <f t="shared" si="4"/>
        <v>0</v>
      </c>
    </row>
    <row r="51" spans="1:10" ht="14.1" customHeight="1" x14ac:dyDescent="0.2">
      <c r="A51" s="32" t="s">
        <v>66</v>
      </c>
      <c r="B51" s="40">
        <f t="shared" si="3"/>
        <v>100</v>
      </c>
      <c r="C51" s="40">
        <f t="shared" si="4"/>
        <v>3</v>
      </c>
      <c r="D51" s="40">
        <f t="shared" si="4"/>
        <v>0</v>
      </c>
      <c r="E51" s="40">
        <f t="shared" si="4"/>
        <v>22</v>
      </c>
      <c r="F51" s="40">
        <f t="shared" si="4"/>
        <v>5</v>
      </c>
      <c r="G51" s="40">
        <f t="shared" si="4"/>
        <v>1</v>
      </c>
      <c r="H51" s="40">
        <f t="shared" si="4"/>
        <v>0</v>
      </c>
      <c r="I51" s="40">
        <f t="shared" si="4"/>
        <v>69</v>
      </c>
      <c r="J51" s="40">
        <f t="shared" si="4"/>
        <v>0</v>
      </c>
    </row>
    <row r="52" spans="1:10" ht="14.1" customHeight="1" x14ac:dyDescent="0.2">
      <c r="A52" s="32" t="s">
        <v>67</v>
      </c>
      <c r="B52" s="40">
        <f t="shared" si="3"/>
        <v>100.00000000000001</v>
      </c>
      <c r="C52" s="40">
        <f t="shared" si="4"/>
        <v>0</v>
      </c>
      <c r="D52" s="40">
        <f t="shared" si="4"/>
        <v>0</v>
      </c>
      <c r="E52" s="40">
        <f t="shared" si="4"/>
        <v>19.512195121951219</v>
      </c>
      <c r="F52" s="40">
        <f t="shared" si="4"/>
        <v>0</v>
      </c>
      <c r="G52" s="40">
        <f t="shared" si="4"/>
        <v>0</v>
      </c>
      <c r="H52" s="40">
        <f t="shared" si="4"/>
        <v>0</v>
      </c>
      <c r="I52" s="40">
        <f t="shared" si="4"/>
        <v>80.487804878048792</v>
      </c>
      <c r="J52" s="40">
        <f t="shared" si="4"/>
        <v>0</v>
      </c>
    </row>
    <row r="53" spans="1:10" ht="14.1" customHeight="1" x14ac:dyDescent="0.2">
      <c r="A53" s="52" t="s">
        <v>65</v>
      </c>
      <c r="B53" s="40">
        <f t="shared" ref="B53" si="5">SUM(C53:J53)</f>
        <v>100</v>
      </c>
      <c r="C53" s="40">
        <f t="shared" si="4"/>
        <v>0</v>
      </c>
      <c r="D53" s="40">
        <f t="shared" si="4"/>
        <v>0</v>
      </c>
      <c r="E53" s="40">
        <f t="shared" si="4"/>
        <v>100</v>
      </c>
      <c r="F53" s="40">
        <f t="shared" si="4"/>
        <v>0</v>
      </c>
      <c r="G53" s="40">
        <f t="shared" si="4"/>
        <v>0</v>
      </c>
      <c r="H53" s="40">
        <f t="shared" si="4"/>
        <v>0</v>
      </c>
      <c r="I53" s="40">
        <f t="shared" si="4"/>
        <v>0</v>
      </c>
      <c r="J53" s="40">
        <f t="shared" si="4"/>
        <v>0</v>
      </c>
    </row>
    <row r="54" spans="1:10" ht="14.1" customHeight="1" x14ac:dyDescent="0.2">
      <c r="A54" s="32" t="s">
        <v>93</v>
      </c>
      <c r="B54" s="40">
        <f t="shared" si="3"/>
        <v>100</v>
      </c>
      <c r="C54" s="40">
        <f t="shared" si="4"/>
        <v>0</v>
      </c>
      <c r="D54" s="40">
        <f t="shared" si="4"/>
        <v>0</v>
      </c>
      <c r="E54" s="40">
        <f t="shared" si="4"/>
        <v>9.5890410958904102</v>
      </c>
      <c r="F54" s="40">
        <f t="shared" si="4"/>
        <v>1.3698630136986301</v>
      </c>
      <c r="G54" s="40">
        <f t="shared" si="4"/>
        <v>2.7397260273972601</v>
      </c>
      <c r="H54" s="40">
        <f t="shared" si="4"/>
        <v>1.3698630136986301</v>
      </c>
      <c r="I54" s="40">
        <f t="shared" si="4"/>
        <v>84.93150684931507</v>
      </c>
      <c r="J54" s="40">
        <f t="shared" si="4"/>
        <v>0</v>
      </c>
    </row>
    <row r="55" spans="1:10" ht="14.1" customHeight="1" x14ac:dyDescent="0.2">
      <c r="A55" s="32" t="s">
        <v>78</v>
      </c>
      <c r="B55" s="40">
        <f t="shared" si="3"/>
        <v>99.999999999999986</v>
      </c>
      <c r="C55" s="40">
        <f t="shared" si="4"/>
        <v>3.7037037037037033</v>
      </c>
      <c r="D55" s="40">
        <f t="shared" si="4"/>
        <v>3.7037037037037033</v>
      </c>
      <c r="E55" s="40">
        <f t="shared" si="4"/>
        <v>22.222222222222221</v>
      </c>
      <c r="F55" s="40">
        <f t="shared" si="4"/>
        <v>3.7037037037037033</v>
      </c>
      <c r="G55" s="40">
        <f t="shared" si="4"/>
        <v>0</v>
      </c>
      <c r="H55" s="40">
        <f t="shared" si="4"/>
        <v>0</v>
      </c>
      <c r="I55" s="40">
        <f t="shared" si="4"/>
        <v>66.666666666666657</v>
      </c>
      <c r="J55" s="40">
        <f t="shared" si="4"/>
        <v>0</v>
      </c>
    </row>
    <row r="56" spans="1:10" ht="14.1" customHeight="1" x14ac:dyDescent="0.2">
      <c r="A56" s="32" t="s">
        <v>69</v>
      </c>
      <c r="B56" s="40">
        <f t="shared" si="3"/>
        <v>100</v>
      </c>
      <c r="C56" s="40">
        <f t="shared" si="4"/>
        <v>0</v>
      </c>
      <c r="D56" s="40">
        <f t="shared" si="4"/>
        <v>8.3333333333333321</v>
      </c>
      <c r="E56" s="40">
        <f t="shared" si="4"/>
        <v>16.666666666666664</v>
      </c>
      <c r="F56" s="40">
        <f t="shared" si="4"/>
        <v>0</v>
      </c>
      <c r="G56" s="40">
        <f t="shared" si="4"/>
        <v>0</v>
      </c>
      <c r="H56" s="40">
        <f t="shared" si="4"/>
        <v>0</v>
      </c>
      <c r="I56" s="40">
        <f t="shared" si="4"/>
        <v>75</v>
      </c>
      <c r="J56" s="40">
        <f t="shared" si="4"/>
        <v>0</v>
      </c>
    </row>
    <row r="57" spans="1:10" ht="14.1" customHeight="1" x14ac:dyDescent="0.2">
      <c r="A57" s="32" t="s">
        <v>68</v>
      </c>
      <c r="B57" s="40">
        <f t="shared" si="3"/>
        <v>100</v>
      </c>
      <c r="C57" s="40">
        <f t="shared" si="4"/>
        <v>3.6363636363636362</v>
      </c>
      <c r="D57" s="40">
        <f t="shared" si="4"/>
        <v>1.8181818181818181</v>
      </c>
      <c r="E57" s="40">
        <f t="shared" si="4"/>
        <v>7.2727272727272725</v>
      </c>
      <c r="F57" s="40">
        <f t="shared" si="4"/>
        <v>0.90909090909090906</v>
      </c>
      <c r="G57" s="40">
        <f t="shared" si="4"/>
        <v>0</v>
      </c>
      <c r="H57" s="40">
        <f t="shared" si="4"/>
        <v>0</v>
      </c>
      <c r="I57" s="40">
        <f t="shared" si="4"/>
        <v>86.36363636363636</v>
      </c>
      <c r="J57" s="40">
        <f t="shared" si="4"/>
        <v>0</v>
      </c>
    </row>
    <row r="58" spans="1:10" ht="14.1" customHeight="1" x14ac:dyDescent="0.2">
      <c r="A58" s="32" t="s">
        <v>393</v>
      </c>
      <c r="B58" s="40">
        <f t="shared" ref="B58" si="6">SUM(C58:J58)</f>
        <v>100</v>
      </c>
      <c r="C58" s="40">
        <f t="shared" si="4"/>
        <v>100</v>
      </c>
      <c r="D58" s="40">
        <f t="shared" si="4"/>
        <v>0</v>
      </c>
      <c r="E58" s="40">
        <f t="shared" si="4"/>
        <v>0</v>
      </c>
      <c r="F58" s="40">
        <f t="shared" si="4"/>
        <v>0</v>
      </c>
      <c r="G58" s="40">
        <f t="shared" si="4"/>
        <v>0</v>
      </c>
      <c r="H58" s="40">
        <f t="shared" si="4"/>
        <v>0</v>
      </c>
      <c r="I58" s="40">
        <f t="shared" si="4"/>
        <v>0</v>
      </c>
      <c r="J58" s="40">
        <f t="shared" si="4"/>
        <v>0</v>
      </c>
    </row>
    <row r="59" spans="1:10" ht="14.1" customHeight="1" x14ac:dyDescent="0.2">
      <c r="A59" s="32" t="s">
        <v>94</v>
      </c>
      <c r="B59" s="40">
        <f t="shared" si="3"/>
        <v>100.00000000000001</v>
      </c>
      <c r="C59" s="40">
        <f t="shared" ref="C59:J60" si="7">+C33/$B33*100</f>
        <v>0</v>
      </c>
      <c r="D59" s="40">
        <f t="shared" si="7"/>
        <v>9.0909090909090917</v>
      </c>
      <c r="E59" s="40">
        <f t="shared" si="7"/>
        <v>36.363636363636367</v>
      </c>
      <c r="F59" s="40">
        <f t="shared" si="7"/>
        <v>9.0909090909090917</v>
      </c>
      <c r="G59" s="40">
        <f t="shared" si="7"/>
        <v>9.0909090909090917</v>
      </c>
      <c r="H59" s="40">
        <f t="shared" si="7"/>
        <v>0</v>
      </c>
      <c r="I59" s="40">
        <f t="shared" si="7"/>
        <v>27.27272727272727</v>
      </c>
      <c r="J59" s="40">
        <f t="shared" si="7"/>
        <v>9.0909090909090917</v>
      </c>
    </row>
    <row r="60" spans="1:10" ht="14.1" customHeight="1" thickBot="1" x14ac:dyDescent="0.25">
      <c r="A60" s="44" t="s">
        <v>95</v>
      </c>
      <c r="B60" s="43">
        <f t="shared" si="3"/>
        <v>100</v>
      </c>
      <c r="C60" s="43">
        <f t="shared" si="7"/>
        <v>2.0408163265306123</v>
      </c>
      <c r="D60" s="43">
        <f t="shared" si="7"/>
        <v>4.8979591836734695</v>
      </c>
      <c r="E60" s="43">
        <f t="shared" si="7"/>
        <v>31.428571428571427</v>
      </c>
      <c r="F60" s="43">
        <f t="shared" si="7"/>
        <v>1.2244897959183674</v>
      </c>
      <c r="G60" s="43">
        <f t="shared" si="7"/>
        <v>2.4489795918367347</v>
      </c>
      <c r="H60" s="43">
        <f t="shared" si="7"/>
        <v>1.2244897959183674</v>
      </c>
      <c r="I60" s="43">
        <f t="shared" si="7"/>
        <v>56.734693877551024</v>
      </c>
      <c r="J60" s="43">
        <f t="shared" si="7"/>
        <v>0</v>
      </c>
    </row>
    <row r="61" spans="1:10" ht="14.1" customHeight="1" x14ac:dyDescent="0.2">
      <c r="A61" s="359" t="s">
        <v>234</v>
      </c>
      <c r="B61" s="359"/>
      <c r="C61" s="359"/>
      <c r="D61" s="359"/>
      <c r="E61" s="359"/>
      <c r="F61" s="359"/>
      <c r="G61" s="359"/>
      <c r="H61" s="359"/>
      <c r="I61" s="359"/>
      <c r="J61" s="359"/>
    </row>
  </sheetData>
  <mergeCells count="12">
    <mergeCell ref="A1:J1"/>
    <mergeCell ref="A2:J2"/>
    <mergeCell ref="A3:J3"/>
    <mergeCell ref="A4:J4"/>
    <mergeCell ref="A5:J5"/>
    <mergeCell ref="A36:J36"/>
    <mergeCell ref="A61:J61"/>
    <mergeCell ref="J7:J8"/>
    <mergeCell ref="A10:J10"/>
    <mergeCell ref="A7:A8"/>
    <mergeCell ref="B7:B8"/>
    <mergeCell ref="C7:C8"/>
  </mergeCells>
  <hyperlinks>
    <hyperlink ref="M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workbookViewId="0">
      <selection activeCell="A4" sqref="A4:J4"/>
    </sheetView>
  </sheetViews>
  <sheetFormatPr baseColWidth="10" defaultRowHeight="15" x14ac:dyDescent="0.25"/>
  <cols>
    <col min="1" max="1" width="19.7109375" style="1" customWidth="1"/>
    <col min="2" max="10" width="9.7109375" style="1" customWidth="1"/>
    <col min="11" max="16384" width="11.42578125" style="1"/>
  </cols>
  <sheetData>
    <row r="1" spans="1:14" ht="19.5" thickBot="1" x14ac:dyDescent="0.35">
      <c r="A1" s="357" t="s">
        <v>346</v>
      </c>
      <c r="B1" s="357"/>
      <c r="C1" s="357"/>
      <c r="D1" s="357"/>
      <c r="E1" s="357"/>
      <c r="F1" s="357"/>
      <c r="G1" s="357"/>
      <c r="H1" s="357"/>
      <c r="I1" s="357"/>
      <c r="J1" s="357"/>
      <c r="L1" s="179"/>
      <c r="M1" s="285" t="s">
        <v>195</v>
      </c>
      <c r="N1" s="179"/>
    </row>
    <row r="2" spans="1:14" ht="12.75" customHeight="1" x14ac:dyDescent="0.25">
      <c r="A2" s="357" t="s">
        <v>190</v>
      </c>
      <c r="B2" s="357"/>
      <c r="C2" s="357"/>
      <c r="D2" s="357"/>
      <c r="E2" s="357"/>
      <c r="F2" s="357"/>
      <c r="G2" s="357"/>
      <c r="H2" s="357"/>
      <c r="I2" s="357"/>
      <c r="J2" s="357"/>
      <c r="L2" s="179"/>
      <c r="M2" s="179"/>
      <c r="N2" s="179"/>
    </row>
    <row r="3" spans="1:14" ht="12.75" customHeight="1" x14ac:dyDescent="0.25">
      <c r="A3" s="357" t="s">
        <v>372</v>
      </c>
      <c r="B3" s="357"/>
      <c r="C3" s="357"/>
      <c r="D3" s="357"/>
      <c r="E3" s="357"/>
      <c r="F3" s="357"/>
      <c r="G3" s="357"/>
      <c r="H3" s="357"/>
      <c r="I3" s="357"/>
      <c r="J3" s="357"/>
    </row>
    <row r="4" spans="1:14" ht="12.75" customHeight="1" x14ac:dyDescent="0.25">
      <c r="A4" s="357" t="s">
        <v>178</v>
      </c>
      <c r="B4" s="357"/>
      <c r="C4" s="357"/>
      <c r="D4" s="357"/>
      <c r="E4" s="357"/>
      <c r="F4" s="357"/>
      <c r="G4" s="357"/>
      <c r="H4" s="357"/>
      <c r="I4" s="357"/>
      <c r="J4" s="357"/>
    </row>
    <row r="5" spans="1:14" ht="12.75" customHeight="1" x14ac:dyDescent="0.25">
      <c r="A5" s="357" t="s">
        <v>409</v>
      </c>
      <c r="B5" s="357"/>
      <c r="C5" s="357"/>
      <c r="D5" s="357"/>
      <c r="E5" s="357"/>
      <c r="F5" s="357"/>
      <c r="G5" s="357"/>
      <c r="H5" s="357"/>
      <c r="I5" s="357"/>
      <c r="J5" s="357"/>
    </row>
    <row r="6" spans="1:14" ht="12.75" customHeight="1" thickBot="1" x14ac:dyDescent="0.3">
      <c r="A6" s="46"/>
      <c r="B6" s="46"/>
      <c r="C6" s="46"/>
      <c r="D6" s="46"/>
      <c r="E6" s="46"/>
      <c r="F6" s="46"/>
      <c r="G6" s="46"/>
      <c r="H6" s="46"/>
      <c r="I6" s="46"/>
      <c r="J6" s="46"/>
    </row>
    <row r="7" spans="1:14" x14ac:dyDescent="0.25">
      <c r="A7" s="396" t="s">
        <v>83</v>
      </c>
      <c r="B7" s="355" t="s">
        <v>0</v>
      </c>
      <c r="C7" s="355" t="s">
        <v>183</v>
      </c>
      <c r="D7" s="29" t="s">
        <v>170</v>
      </c>
      <c r="E7" s="29" t="s">
        <v>171</v>
      </c>
      <c r="F7" s="29" t="s">
        <v>168</v>
      </c>
      <c r="G7" s="29" t="s">
        <v>169</v>
      </c>
      <c r="H7" s="29" t="s">
        <v>172</v>
      </c>
      <c r="I7" s="29" t="s">
        <v>173</v>
      </c>
      <c r="J7" s="355" t="s">
        <v>167</v>
      </c>
    </row>
    <row r="8" spans="1:14" ht="15.75" thickBot="1" x14ac:dyDescent="0.3">
      <c r="A8" s="381"/>
      <c r="B8" s="354"/>
      <c r="C8" s="354"/>
      <c r="D8" s="30" t="s">
        <v>261</v>
      </c>
      <c r="E8" s="30" t="s">
        <v>262</v>
      </c>
      <c r="F8" s="30" t="s">
        <v>261</v>
      </c>
      <c r="G8" s="30" t="s">
        <v>262</v>
      </c>
      <c r="H8" s="30" t="s">
        <v>261</v>
      </c>
      <c r="I8" s="30" t="s">
        <v>262</v>
      </c>
      <c r="J8" s="354" t="s">
        <v>167</v>
      </c>
    </row>
    <row r="9" spans="1:14" s="92" customFormat="1" x14ac:dyDescent="0.25">
      <c r="A9" s="11" t="s">
        <v>14</v>
      </c>
      <c r="B9" s="220">
        <f>SUM(B11:B37)</f>
        <v>3295</v>
      </c>
      <c r="C9" s="220">
        <f t="shared" ref="C9:J9" si="0">SUM(C11:C37)</f>
        <v>59</v>
      </c>
      <c r="D9" s="220">
        <f t="shared" si="0"/>
        <v>20</v>
      </c>
      <c r="E9" s="220">
        <f t="shared" si="0"/>
        <v>2460</v>
      </c>
      <c r="F9" s="220">
        <f t="shared" si="0"/>
        <v>70</v>
      </c>
      <c r="G9" s="220">
        <f t="shared" si="0"/>
        <v>235</v>
      </c>
      <c r="H9" s="220">
        <f t="shared" si="0"/>
        <v>4</v>
      </c>
      <c r="I9" s="220">
        <f t="shared" si="0"/>
        <v>443</v>
      </c>
      <c r="J9" s="220">
        <f t="shared" si="0"/>
        <v>4</v>
      </c>
    </row>
    <row r="10" spans="1:14" x14ac:dyDescent="0.25">
      <c r="A10" s="2"/>
      <c r="B10" s="212"/>
      <c r="C10" s="212"/>
      <c r="D10" s="212"/>
      <c r="E10" s="212"/>
      <c r="F10" s="212"/>
      <c r="G10" s="212"/>
      <c r="H10" s="212"/>
      <c r="I10" s="212"/>
      <c r="J10" s="212"/>
    </row>
    <row r="11" spans="1:14" ht="15" customHeight="1" x14ac:dyDescent="0.25">
      <c r="A11" s="7" t="s">
        <v>15</v>
      </c>
      <c r="B11" s="227">
        <v>134</v>
      </c>
      <c r="C11" s="240">
        <v>0</v>
      </c>
      <c r="D11" s="240">
        <v>0</v>
      </c>
      <c r="E11" s="240">
        <v>110</v>
      </c>
      <c r="F11" s="240">
        <v>0</v>
      </c>
      <c r="G11" s="240">
        <v>4</v>
      </c>
      <c r="H11" s="240">
        <v>0</v>
      </c>
      <c r="I11" s="240">
        <v>20</v>
      </c>
      <c r="J11" s="240">
        <v>0</v>
      </c>
    </row>
    <row r="12" spans="1:14" ht="15" customHeight="1" x14ac:dyDescent="0.25">
      <c r="A12" s="7" t="s">
        <v>16</v>
      </c>
      <c r="B12" s="227">
        <v>63</v>
      </c>
      <c r="C12" s="240">
        <v>0</v>
      </c>
      <c r="D12" s="240">
        <v>0</v>
      </c>
      <c r="E12" s="240">
        <v>59</v>
      </c>
      <c r="F12" s="240">
        <v>0</v>
      </c>
      <c r="G12" s="240">
        <v>3</v>
      </c>
      <c r="H12" s="240">
        <v>0</v>
      </c>
      <c r="I12" s="240">
        <v>1</v>
      </c>
      <c r="J12" s="240">
        <v>0</v>
      </c>
    </row>
    <row r="13" spans="1:14" ht="15" customHeight="1" x14ac:dyDescent="0.25">
      <c r="A13" s="7" t="s">
        <v>17</v>
      </c>
      <c r="B13" s="227">
        <v>183</v>
      </c>
      <c r="C13" s="240">
        <v>0</v>
      </c>
      <c r="D13" s="240">
        <v>0</v>
      </c>
      <c r="E13" s="240">
        <v>137</v>
      </c>
      <c r="F13" s="240">
        <v>0</v>
      </c>
      <c r="G13" s="240">
        <v>13</v>
      </c>
      <c r="H13" s="240">
        <v>1</v>
      </c>
      <c r="I13" s="240">
        <v>32</v>
      </c>
      <c r="J13" s="240">
        <v>0</v>
      </c>
    </row>
    <row r="14" spans="1:14" ht="15" customHeight="1" x14ac:dyDescent="0.25">
      <c r="A14" s="7" t="s">
        <v>18</v>
      </c>
      <c r="B14" s="227">
        <v>32</v>
      </c>
      <c r="C14" s="240">
        <v>0</v>
      </c>
      <c r="D14" s="240">
        <v>0</v>
      </c>
      <c r="E14" s="240">
        <v>18</v>
      </c>
      <c r="F14" s="240">
        <v>0</v>
      </c>
      <c r="G14" s="240">
        <v>12</v>
      </c>
      <c r="H14" s="240">
        <v>1</v>
      </c>
      <c r="I14" s="240">
        <v>1</v>
      </c>
      <c r="J14" s="240">
        <v>0</v>
      </c>
    </row>
    <row r="15" spans="1:14" ht="15" customHeight="1" x14ac:dyDescent="0.25">
      <c r="A15" s="7" t="s">
        <v>19</v>
      </c>
      <c r="B15" s="227">
        <v>25</v>
      </c>
      <c r="C15" s="240">
        <v>0</v>
      </c>
      <c r="D15" s="240">
        <v>0</v>
      </c>
      <c r="E15" s="240">
        <v>16</v>
      </c>
      <c r="F15" s="240">
        <v>0</v>
      </c>
      <c r="G15" s="240">
        <v>3</v>
      </c>
      <c r="H15" s="240">
        <v>0</v>
      </c>
      <c r="I15" s="240">
        <v>6</v>
      </c>
      <c r="J15" s="240">
        <v>0</v>
      </c>
    </row>
    <row r="16" spans="1:14" ht="15" customHeight="1" x14ac:dyDescent="0.25">
      <c r="A16" s="7" t="s">
        <v>20</v>
      </c>
      <c r="B16" s="227">
        <v>48</v>
      </c>
      <c r="C16" s="240">
        <v>0</v>
      </c>
      <c r="D16" s="240">
        <v>0</v>
      </c>
      <c r="E16" s="240">
        <v>36</v>
      </c>
      <c r="F16" s="240">
        <v>0</v>
      </c>
      <c r="G16" s="240">
        <v>4</v>
      </c>
      <c r="H16" s="240">
        <v>0</v>
      </c>
      <c r="I16" s="240">
        <v>8</v>
      </c>
      <c r="J16" s="240">
        <v>0</v>
      </c>
    </row>
    <row r="17" spans="1:10" ht="15" customHeight="1" x14ac:dyDescent="0.25">
      <c r="A17" s="7" t="s">
        <v>21</v>
      </c>
      <c r="B17" s="227" t="s">
        <v>184</v>
      </c>
      <c r="C17" s="240" t="s">
        <v>184</v>
      </c>
      <c r="D17" s="240" t="s">
        <v>184</v>
      </c>
      <c r="E17" s="240" t="s">
        <v>184</v>
      </c>
      <c r="F17" s="240" t="s">
        <v>184</v>
      </c>
      <c r="G17" s="240" t="s">
        <v>184</v>
      </c>
      <c r="H17" s="240" t="s">
        <v>184</v>
      </c>
      <c r="I17" s="240" t="s">
        <v>184</v>
      </c>
      <c r="J17" s="240" t="s">
        <v>184</v>
      </c>
    </row>
    <row r="18" spans="1:10" ht="15" customHeight="1" x14ac:dyDescent="0.25">
      <c r="A18" s="7" t="s">
        <v>22</v>
      </c>
      <c r="B18" s="227">
        <v>119</v>
      </c>
      <c r="C18" s="240">
        <v>0</v>
      </c>
      <c r="D18" s="240">
        <v>0</v>
      </c>
      <c r="E18" s="240">
        <v>55</v>
      </c>
      <c r="F18" s="240">
        <v>0</v>
      </c>
      <c r="G18" s="240">
        <v>33</v>
      </c>
      <c r="H18" s="240">
        <v>0</v>
      </c>
      <c r="I18" s="240">
        <v>30</v>
      </c>
      <c r="J18" s="240">
        <v>1</v>
      </c>
    </row>
    <row r="19" spans="1:10" ht="15" customHeight="1" x14ac:dyDescent="0.25">
      <c r="A19" s="7" t="s">
        <v>23</v>
      </c>
      <c r="B19" s="227">
        <v>76</v>
      </c>
      <c r="C19" s="240">
        <v>0</v>
      </c>
      <c r="D19" s="240">
        <v>0</v>
      </c>
      <c r="E19" s="240">
        <v>61</v>
      </c>
      <c r="F19" s="240">
        <v>0</v>
      </c>
      <c r="G19" s="240">
        <v>3</v>
      </c>
      <c r="H19" s="240">
        <v>0</v>
      </c>
      <c r="I19" s="240">
        <v>12</v>
      </c>
      <c r="J19" s="240">
        <v>0</v>
      </c>
    </row>
    <row r="20" spans="1:10" ht="15" customHeight="1" x14ac:dyDescent="0.25">
      <c r="A20" s="7" t="s">
        <v>24</v>
      </c>
      <c r="B20" s="227">
        <v>378</v>
      </c>
      <c r="C20" s="240">
        <v>1</v>
      </c>
      <c r="D20" s="240">
        <v>5</v>
      </c>
      <c r="E20" s="240">
        <v>284</v>
      </c>
      <c r="F20" s="240">
        <v>0</v>
      </c>
      <c r="G20" s="240">
        <v>31</v>
      </c>
      <c r="H20" s="240">
        <v>0</v>
      </c>
      <c r="I20" s="240">
        <v>55</v>
      </c>
      <c r="J20" s="240">
        <v>2</v>
      </c>
    </row>
    <row r="21" spans="1:10" ht="15" customHeight="1" x14ac:dyDescent="0.25">
      <c r="A21" s="7" t="s">
        <v>25</v>
      </c>
      <c r="B21" s="227">
        <v>181</v>
      </c>
      <c r="C21" s="240">
        <v>1</v>
      </c>
      <c r="D21" s="240">
        <v>0</v>
      </c>
      <c r="E21" s="240">
        <v>163</v>
      </c>
      <c r="F21" s="240">
        <v>0</v>
      </c>
      <c r="G21" s="240">
        <v>0</v>
      </c>
      <c r="H21" s="240">
        <v>0</v>
      </c>
      <c r="I21" s="240">
        <v>17</v>
      </c>
      <c r="J21" s="240">
        <v>0</v>
      </c>
    </row>
    <row r="22" spans="1:10" ht="15" customHeight="1" x14ac:dyDescent="0.25">
      <c r="A22" s="15" t="s">
        <v>26</v>
      </c>
      <c r="B22" s="227">
        <v>29</v>
      </c>
      <c r="C22" s="240">
        <v>0</v>
      </c>
      <c r="D22" s="240">
        <v>0</v>
      </c>
      <c r="E22" s="240">
        <v>20</v>
      </c>
      <c r="F22" s="240">
        <v>0</v>
      </c>
      <c r="G22" s="240">
        <v>0</v>
      </c>
      <c r="H22" s="240">
        <v>0</v>
      </c>
      <c r="I22" s="240">
        <v>9</v>
      </c>
      <c r="J22" s="240">
        <v>0</v>
      </c>
    </row>
    <row r="23" spans="1:10" ht="15" customHeight="1" x14ac:dyDescent="0.25">
      <c r="A23" s="7" t="s">
        <v>27</v>
      </c>
      <c r="B23" s="227">
        <v>131</v>
      </c>
      <c r="C23" s="240">
        <v>1</v>
      </c>
      <c r="D23" s="240">
        <v>0</v>
      </c>
      <c r="E23" s="240">
        <v>110</v>
      </c>
      <c r="F23" s="240">
        <v>0</v>
      </c>
      <c r="G23" s="240">
        <v>6</v>
      </c>
      <c r="H23" s="240">
        <v>0</v>
      </c>
      <c r="I23" s="240">
        <v>14</v>
      </c>
      <c r="J23" s="240">
        <v>0</v>
      </c>
    </row>
    <row r="24" spans="1:10" ht="15" customHeight="1" x14ac:dyDescent="0.25">
      <c r="A24" s="7" t="s">
        <v>28</v>
      </c>
      <c r="B24" s="227">
        <v>104</v>
      </c>
      <c r="C24" s="240">
        <v>0</v>
      </c>
      <c r="D24" s="240">
        <v>0</v>
      </c>
      <c r="E24" s="240">
        <v>55</v>
      </c>
      <c r="F24" s="240">
        <v>0</v>
      </c>
      <c r="G24" s="240">
        <v>0</v>
      </c>
      <c r="H24" s="240">
        <v>0</v>
      </c>
      <c r="I24" s="240">
        <v>49</v>
      </c>
      <c r="J24" s="240">
        <v>0</v>
      </c>
    </row>
    <row r="25" spans="1:10" ht="15" customHeight="1" x14ac:dyDescent="0.25">
      <c r="A25" s="7" t="s">
        <v>29</v>
      </c>
      <c r="B25" s="227">
        <v>46</v>
      </c>
      <c r="C25" s="240">
        <v>0</v>
      </c>
      <c r="D25" s="240">
        <v>1</v>
      </c>
      <c r="E25" s="240">
        <v>44</v>
      </c>
      <c r="F25" s="240">
        <v>0</v>
      </c>
      <c r="G25" s="240">
        <v>0</v>
      </c>
      <c r="H25" s="240">
        <v>0</v>
      </c>
      <c r="I25" s="240">
        <v>1</v>
      </c>
      <c r="J25" s="240">
        <v>0</v>
      </c>
    </row>
    <row r="26" spans="1:10" ht="15" customHeight="1" x14ac:dyDescent="0.25">
      <c r="A26" s="7" t="s">
        <v>30</v>
      </c>
      <c r="B26" s="227">
        <v>56</v>
      </c>
      <c r="C26" s="240">
        <v>0</v>
      </c>
      <c r="D26" s="240">
        <v>1</v>
      </c>
      <c r="E26" s="240">
        <v>44</v>
      </c>
      <c r="F26" s="240">
        <v>0</v>
      </c>
      <c r="G26" s="240">
        <v>0</v>
      </c>
      <c r="H26" s="240">
        <v>0</v>
      </c>
      <c r="I26" s="240">
        <v>11</v>
      </c>
      <c r="J26" s="240">
        <v>0</v>
      </c>
    </row>
    <row r="27" spans="1:10" ht="15" customHeight="1" x14ac:dyDescent="0.25">
      <c r="A27" s="7" t="s">
        <v>31</v>
      </c>
      <c r="B27" s="227">
        <v>107</v>
      </c>
      <c r="C27" s="240">
        <v>0</v>
      </c>
      <c r="D27" s="240">
        <v>4</v>
      </c>
      <c r="E27" s="240">
        <v>94</v>
      </c>
      <c r="F27" s="240">
        <v>0</v>
      </c>
      <c r="G27" s="240">
        <v>0</v>
      </c>
      <c r="H27" s="240">
        <v>0</v>
      </c>
      <c r="I27" s="240">
        <v>9</v>
      </c>
      <c r="J27" s="240">
        <v>0</v>
      </c>
    </row>
    <row r="28" spans="1:10" ht="15" customHeight="1" x14ac:dyDescent="0.25">
      <c r="A28" s="7" t="s">
        <v>32</v>
      </c>
      <c r="B28" s="227">
        <v>126</v>
      </c>
      <c r="C28" s="240">
        <v>0</v>
      </c>
      <c r="D28" s="240">
        <v>0</v>
      </c>
      <c r="E28" s="240">
        <v>96</v>
      </c>
      <c r="F28" s="240">
        <v>0</v>
      </c>
      <c r="G28" s="240">
        <v>2</v>
      </c>
      <c r="H28" s="240">
        <v>0</v>
      </c>
      <c r="I28" s="240">
        <v>28</v>
      </c>
      <c r="J28" s="240">
        <v>0</v>
      </c>
    </row>
    <row r="29" spans="1:10" ht="15" customHeight="1" x14ac:dyDescent="0.25">
      <c r="A29" s="7" t="s">
        <v>33</v>
      </c>
      <c r="B29" s="227">
        <v>179</v>
      </c>
      <c r="C29" s="240">
        <v>1</v>
      </c>
      <c r="D29" s="240">
        <v>0</v>
      </c>
      <c r="E29" s="240">
        <v>109</v>
      </c>
      <c r="F29" s="240">
        <v>0</v>
      </c>
      <c r="G29" s="240">
        <v>12</v>
      </c>
      <c r="H29" s="240">
        <v>1</v>
      </c>
      <c r="I29" s="240">
        <v>56</v>
      </c>
      <c r="J29" s="240">
        <v>0</v>
      </c>
    </row>
    <row r="30" spans="1:10" ht="15" customHeight="1" x14ac:dyDescent="0.25">
      <c r="A30" s="7" t="s">
        <v>34</v>
      </c>
      <c r="B30" s="227">
        <v>214</v>
      </c>
      <c r="C30" s="240">
        <v>2</v>
      </c>
      <c r="D30" s="240">
        <v>0</v>
      </c>
      <c r="E30" s="240">
        <v>170</v>
      </c>
      <c r="F30" s="240">
        <v>0</v>
      </c>
      <c r="G30" s="240">
        <v>15</v>
      </c>
      <c r="H30" s="240">
        <v>0</v>
      </c>
      <c r="I30" s="240">
        <v>27</v>
      </c>
      <c r="J30" s="240">
        <v>0</v>
      </c>
    </row>
    <row r="31" spans="1:10" ht="15" customHeight="1" x14ac:dyDescent="0.25">
      <c r="A31" s="7" t="s">
        <v>35</v>
      </c>
      <c r="B31" s="227">
        <v>86</v>
      </c>
      <c r="C31" s="240">
        <v>0</v>
      </c>
      <c r="D31" s="240">
        <v>0</v>
      </c>
      <c r="E31" s="240">
        <v>77</v>
      </c>
      <c r="F31" s="240">
        <v>0</v>
      </c>
      <c r="G31" s="240">
        <v>0</v>
      </c>
      <c r="H31" s="240">
        <v>0</v>
      </c>
      <c r="I31" s="240">
        <v>9</v>
      </c>
      <c r="J31" s="240">
        <v>0</v>
      </c>
    </row>
    <row r="32" spans="1:10" ht="15" customHeight="1" x14ac:dyDescent="0.25">
      <c r="A32" s="7" t="s">
        <v>36</v>
      </c>
      <c r="B32" s="227" t="s">
        <v>184</v>
      </c>
      <c r="C32" s="240" t="s">
        <v>184</v>
      </c>
      <c r="D32" s="240" t="s">
        <v>184</v>
      </c>
      <c r="E32" s="240" t="s">
        <v>184</v>
      </c>
      <c r="F32" s="240" t="s">
        <v>184</v>
      </c>
      <c r="G32" s="240" t="s">
        <v>184</v>
      </c>
      <c r="H32" s="240" t="s">
        <v>184</v>
      </c>
      <c r="I32" s="240" t="s">
        <v>184</v>
      </c>
      <c r="J32" s="240" t="s">
        <v>184</v>
      </c>
    </row>
    <row r="33" spans="1:10" ht="15" customHeight="1" x14ac:dyDescent="0.25">
      <c r="A33" s="7" t="s">
        <v>37</v>
      </c>
      <c r="B33" s="227">
        <v>140</v>
      </c>
      <c r="C33" s="240">
        <v>13</v>
      </c>
      <c r="D33" s="240">
        <v>0</v>
      </c>
      <c r="E33" s="240">
        <v>118</v>
      </c>
      <c r="F33" s="240">
        <v>0</v>
      </c>
      <c r="G33" s="240">
        <v>9</v>
      </c>
      <c r="H33" s="240">
        <v>0</v>
      </c>
      <c r="I33" s="240">
        <v>0</v>
      </c>
      <c r="J33" s="240">
        <v>0</v>
      </c>
    </row>
    <row r="34" spans="1:10" ht="15" customHeight="1" x14ac:dyDescent="0.25">
      <c r="A34" s="7" t="s">
        <v>38</v>
      </c>
      <c r="B34" s="227">
        <v>101</v>
      </c>
      <c r="C34" s="240">
        <v>0</v>
      </c>
      <c r="D34" s="240">
        <v>0</v>
      </c>
      <c r="E34" s="240">
        <v>31</v>
      </c>
      <c r="F34" s="240">
        <v>44</v>
      </c>
      <c r="G34" s="240">
        <v>24</v>
      </c>
      <c r="H34" s="240">
        <v>0</v>
      </c>
      <c r="I34" s="240">
        <v>2</v>
      </c>
      <c r="J34" s="240">
        <v>0</v>
      </c>
    </row>
    <row r="35" spans="1:10" ht="15" customHeight="1" x14ac:dyDescent="0.25">
      <c r="A35" s="7" t="s">
        <v>39</v>
      </c>
      <c r="B35" s="227">
        <v>381</v>
      </c>
      <c r="C35" s="240">
        <v>10</v>
      </c>
      <c r="D35" s="240">
        <v>3</v>
      </c>
      <c r="E35" s="240">
        <v>286</v>
      </c>
      <c r="F35" s="240">
        <v>0</v>
      </c>
      <c r="G35" s="240">
        <v>52</v>
      </c>
      <c r="H35" s="240">
        <v>0</v>
      </c>
      <c r="I35" s="240">
        <v>29</v>
      </c>
      <c r="J35" s="240">
        <v>1</v>
      </c>
    </row>
    <row r="36" spans="1:10" ht="15" customHeight="1" x14ac:dyDescent="0.25">
      <c r="A36" s="7" t="s">
        <v>40</v>
      </c>
      <c r="B36" s="227">
        <v>245</v>
      </c>
      <c r="C36" s="240">
        <v>0</v>
      </c>
      <c r="D36" s="240">
        <v>6</v>
      </c>
      <c r="E36" s="240">
        <v>222</v>
      </c>
      <c r="F36" s="240">
        <v>0</v>
      </c>
      <c r="G36" s="240">
        <v>0</v>
      </c>
      <c r="H36" s="240">
        <v>1</v>
      </c>
      <c r="I36" s="240">
        <v>16</v>
      </c>
      <c r="J36" s="240">
        <v>0</v>
      </c>
    </row>
    <row r="37" spans="1:10" ht="15" customHeight="1" thickBot="1" x14ac:dyDescent="0.3">
      <c r="A37" s="17" t="s">
        <v>41</v>
      </c>
      <c r="B37" s="228">
        <v>111</v>
      </c>
      <c r="C37" s="228">
        <v>30</v>
      </c>
      <c r="D37" s="228">
        <v>0</v>
      </c>
      <c r="E37" s="228">
        <v>45</v>
      </c>
      <c r="F37" s="228">
        <v>26</v>
      </c>
      <c r="G37" s="228">
        <v>9</v>
      </c>
      <c r="H37" s="228">
        <v>0</v>
      </c>
      <c r="I37" s="228">
        <v>1</v>
      </c>
      <c r="J37" s="228">
        <v>0</v>
      </c>
    </row>
    <row r="38" spans="1:10" x14ac:dyDescent="0.25">
      <c r="A38" s="397" t="s">
        <v>230</v>
      </c>
      <c r="B38" s="397"/>
      <c r="C38" s="397"/>
      <c r="D38" s="397"/>
      <c r="E38" s="397"/>
      <c r="F38" s="397"/>
      <c r="G38" s="397"/>
      <c r="H38" s="397"/>
      <c r="I38" s="397"/>
      <c r="J38" s="397"/>
    </row>
  </sheetData>
  <mergeCells count="10">
    <mergeCell ref="A1:J1"/>
    <mergeCell ref="A2:J2"/>
    <mergeCell ref="A3:J3"/>
    <mergeCell ref="A4:J4"/>
    <mergeCell ref="A5:J5"/>
    <mergeCell ref="A38:J38"/>
    <mergeCell ref="J7:J8"/>
    <mergeCell ref="A7:A8"/>
    <mergeCell ref="B7:B8"/>
    <mergeCell ref="C7:C8"/>
  </mergeCells>
  <hyperlinks>
    <hyperlink ref="M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A3" sqref="A3:J3"/>
    </sheetView>
  </sheetViews>
  <sheetFormatPr baseColWidth="10" defaultRowHeight="15" x14ac:dyDescent="0.25"/>
  <cols>
    <col min="1" max="1" width="19.7109375" style="1" customWidth="1"/>
    <col min="2" max="10" width="9.7109375" style="1" customWidth="1"/>
    <col min="11" max="11" width="7.28515625" style="1" customWidth="1"/>
    <col min="12" max="12" width="5.140625" style="1" customWidth="1"/>
    <col min="13" max="16384" width="11.42578125" style="1"/>
  </cols>
  <sheetData>
    <row r="1" spans="1:14" ht="19.5" thickBot="1" x14ac:dyDescent="0.35">
      <c r="A1" s="357" t="s">
        <v>347</v>
      </c>
      <c r="B1" s="357"/>
      <c r="C1" s="357"/>
      <c r="D1" s="357"/>
      <c r="E1" s="357"/>
      <c r="F1" s="357"/>
      <c r="G1" s="357"/>
      <c r="H1" s="357"/>
      <c r="I1" s="357"/>
      <c r="J1" s="357"/>
      <c r="L1" s="179"/>
      <c r="M1" s="285" t="s">
        <v>195</v>
      </c>
      <c r="N1" s="179"/>
    </row>
    <row r="2" spans="1:14" ht="12.75" customHeight="1" x14ac:dyDescent="0.25">
      <c r="A2" s="357" t="s">
        <v>190</v>
      </c>
      <c r="B2" s="357"/>
      <c r="C2" s="357"/>
      <c r="D2" s="357"/>
      <c r="E2" s="357"/>
      <c r="F2" s="357"/>
      <c r="G2" s="357"/>
      <c r="H2" s="357"/>
      <c r="I2" s="357"/>
      <c r="J2" s="357"/>
      <c r="L2" s="179"/>
      <c r="M2" s="179"/>
      <c r="N2" s="179"/>
    </row>
    <row r="3" spans="1:14" ht="12.75" customHeight="1" x14ac:dyDescent="0.25">
      <c r="A3" s="357" t="s">
        <v>372</v>
      </c>
      <c r="B3" s="357"/>
      <c r="C3" s="357"/>
      <c r="D3" s="357"/>
      <c r="E3" s="357"/>
      <c r="F3" s="357"/>
      <c r="G3" s="357"/>
      <c r="H3" s="357"/>
      <c r="I3" s="357"/>
      <c r="J3" s="357"/>
    </row>
    <row r="4" spans="1:14" ht="12.75" customHeight="1" x14ac:dyDescent="0.25">
      <c r="A4" s="357" t="s">
        <v>358</v>
      </c>
      <c r="B4" s="357"/>
      <c r="C4" s="357"/>
      <c r="D4" s="357"/>
      <c r="E4" s="357"/>
      <c r="F4" s="357"/>
      <c r="G4" s="357"/>
      <c r="H4" s="357"/>
      <c r="I4" s="357"/>
      <c r="J4" s="357"/>
    </row>
    <row r="5" spans="1:14" ht="12.75" customHeight="1" x14ac:dyDescent="0.25">
      <c r="A5" s="357" t="s">
        <v>409</v>
      </c>
      <c r="B5" s="357"/>
      <c r="C5" s="357"/>
      <c r="D5" s="357"/>
      <c r="E5" s="357"/>
      <c r="F5" s="357"/>
      <c r="G5" s="357"/>
      <c r="H5" s="357"/>
      <c r="I5" s="357"/>
      <c r="J5" s="357"/>
    </row>
    <row r="6" spans="1:14" ht="12.75" customHeight="1" thickBot="1" x14ac:dyDescent="0.3">
      <c r="A6" s="46"/>
      <c r="B6" s="46"/>
      <c r="C6" s="46"/>
      <c r="D6" s="46"/>
      <c r="E6" s="46"/>
      <c r="F6" s="46"/>
      <c r="G6" s="46"/>
      <c r="H6" s="46"/>
      <c r="I6" s="46"/>
      <c r="J6" s="46"/>
    </row>
    <row r="7" spans="1:14" x14ac:dyDescent="0.25">
      <c r="A7" s="396" t="s">
        <v>80</v>
      </c>
      <c r="B7" s="355" t="s">
        <v>0</v>
      </c>
      <c r="C7" s="355" t="s">
        <v>183</v>
      </c>
      <c r="D7" s="29" t="s">
        <v>170</v>
      </c>
      <c r="E7" s="29" t="s">
        <v>171</v>
      </c>
      <c r="F7" s="29" t="s">
        <v>168</v>
      </c>
      <c r="G7" s="29" t="s">
        <v>169</v>
      </c>
      <c r="H7" s="29" t="s">
        <v>172</v>
      </c>
      <c r="I7" s="29" t="s">
        <v>173</v>
      </c>
      <c r="J7" s="355" t="s">
        <v>167</v>
      </c>
    </row>
    <row r="8" spans="1:14" ht="15.75" thickBot="1" x14ac:dyDescent="0.3">
      <c r="A8" s="381"/>
      <c r="B8" s="354"/>
      <c r="C8" s="354"/>
      <c r="D8" s="30" t="s">
        <v>261</v>
      </c>
      <c r="E8" s="30" t="s">
        <v>262</v>
      </c>
      <c r="F8" s="30" t="s">
        <v>261</v>
      </c>
      <c r="G8" s="30" t="s">
        <v>262</v>
      </c>
      <c r="H8" s="30" t="s">
        <v>261</v>
      </c>
      <c r="I8" s="30" t="s">
        <v>262</v>
      </c>
      <c r="J8" s="354" t="s">
        <v>167</v>
      </c>
    </row>
    <row r="9" spans="1:14" x14ac:dyDescent="0.25">
      <c r="A9" s="234"/>
      <c r="B9" s="235"/>
      <c r="C9" s="235"/>
      <c r="D9" s="235"/>
      <c r="E9" s="235"/>
      <c r="F9" s="235"/>
      <c r="G9" s="235"/>
      <c r="H9" s="235"/>
      <c r="I9" s="235"/>
      <c r="J9" s="235"/>
    </row>
    <row r="10" spans="1:14" x14ac:dyDescent="0.25">
      <c r="A10" s="398" t="s">
        <v>5</v>
      </c>
      <c r="B10" s="398"/>
      <c r="C10" s="398"/>
      <c r="D10" s="398"/>
      <c r="E10" s="398"/>
      <c r="F10" s="398"/>
      <c r="G10" s="398"/>
      <c r="H10" s="398"/>
      <c r="I10" s="398"/>
      <c r="J10" s="398"/>
    </row>
    <row r="11" spans="1:14" x14ac:dyDescent="0.25">
      <c r="A11" s="31"/>
      <c r="B11" s="31"/>
      <c r="C11" s="31"/>
      <c r="D11" s="31"/>
      <c r="E11" s="31"/>
      <c r="F11" s="31"/>
      <c r="G11" s="31"/>
      <c r="H11" s="52"/>
      <c r="I11" s="52"/>
      <c r="J11" s="85"/>
    </row>
    <row r="12" spans="1:14" x14ac:dyDescent="0.25">
      <c r="A12" s="233" t="s">
        <v>0</v>
      </c>
      <c r="B12" s="249">
        <f t="shared" ref="B12:J12" si="0">+B13+B14</f>
        <v>3295</v>
      </c>
      <c r="C12" s="249">
        <f t="shared" si="0"/>
        <v>59</v>
      </c>
      <c r="D12" s="249">
        <f t="shared" si="0"/>
        <v>20</v>
      </c>
      <c r="E12" s="249">
        <f t="shared" si="0"/>
        <v>2460</v>
      </c>
      <c r="F12" s="249">
        <f t="shared" si="0"/>
        <v>70</v>
      </c>
      <c r="G12" s="249">
        <f t="shared" si="0"/>
        <v>235</v>
      </c>
      <c r="H12" s="249">
        <f t="shared" si="0"/>
        <v>4</v>
      </c>
      <c r="I12" s="249">
        <f t="shared" si="0"/>
        <v>443</v>
      </c>
      <c r="J12" s="249">
        <f t="shared" si="0"/>
        <v>4</v>
      </c>
    </row>
    <row r="13" spans="1:14" x14ac:dyDescent="0.25">
      <c r="A13" s="234" t="s">
        <v>359</v>
      </c>
      <c r="B13" s="235">
        <v>1963</v>
      </c>
      <c r="C13" s="235">
        <v>3</v>
      </c>
      <c r="D13" s="235">
        <v>14</v>
      </c>
      <c r="E13" s="235">
        <v>1452</v>
      </c>
      <c r="F13" s="235">
        <v>0</v>
      </c>
      <c r="G13" s="235">
        <v>150</v>
      </c>
      <c r="H13" s="235">
        <v>4</v>
      </c>
      <c r="I13" s="235">
        <v>338</v>
      </c>
      <c r="J13" s="235">
        <v>2</v>
      </c>
    </row>
    <row r="14" spans="1:14" x14ac:dyDescent="0.25">
      <c r="A14" s="234" t="s">
        <v>360</v>
      </c>
      <c r="B14" s="235">
        <v>1332</v>
      </c>
      <c r="C14" s="235">
        <v>56</v>
      </c>
      <c r="D14" s="235">
        <v>6</v>
      </c>
      <c r="E14" s="235">
        <v>1008</v>
      </c>
      <c r="F14" s="235">
        <v>70</v>
      </c>
      <c r="G14" s="235">
        <v>85</v>
      </c>
      <c r="H14" s="235">
        <v>0</v>
      </c>
      <c r="I14" s="235">
        <v>105</v>
      </c>
      <c r="J14" s="235">
        <v>2</v>
      </c>
    </row>
    <row r="15" spans="1:14" x14ac:dyDescent="0.25">
      <c r="A15" s="234"/>
      <c r="B15" s="235"/>
      <c r="C15" s="235"/>
      <c r="D15" s="235"/>
      <c r="E15" s="235"/>
      <c r="F15" s="235"/>
      <c r="G15" s="235"/>
      <c r="H15" s="235"/>
      <c r="I15" s="235"/>
      <c r="J15" s="235"/>
    </row>
    <row r="16" spans="1:14" x14ac:dyDescent="0.25">
      <c r="A16" s="398" t="s">
        <v>11</v>
      </c>
      <c r="B16" s="398"/>
      <c r="C16" s="398"/>
      <c r="D16" s="398"/>
      <c r="E16" s="398"/>
      <c r="F16" s="398"/>
      <c r="G16" s="398"/>
      <c r="H16" s="398"/>
      <c r="I16" s="398"/>
      <c r="J16" s="398"/>
    </row>
    <row r="17" spans="1:10" x14ac:dyDescent="0.25">
      <c r="A17" s="88"/>
      <c r="B17" s="88"/>
      <c r="C17" s="88"/>
      <c r="D17" s="88"/>
      <c r="E17" s="88"/>
      <c r="F17" s="88"/>
      <c r="G17" s="88"/>
      <c r="H17" s="56"/>
      <c r="I17" s="88"/>
      <c r="J17" s="88"/>
    </row>
    <row r="18" spans="1:10" x14ac:dyDescent="0.25">
      <c r="A18" s="89" t="s">
        <v>0</v>
      </c>
      <c r="B18" s="90">
        <f>SUM(C18:J18)</f>
        <v>99.999999999999972</v>
      </c>
      <c r="C18" s="90">
        <f t="shared" ref="C18:J20" si="1">+C12/$B12*100</f>
        <v>1.7905918057663128</v>
      </c>
      <c r="D18" s="90">
        <f t="shared" si="1"/>
        <v>0.60698027314112291</v>
      </c>
      <c r="E18" s="90">
        <f t="shared" si="1"/>
        <v>74.65857359635811</v>
      </c>
      <c r="F18" s="90">
        <f t="shared" si="1"/>
        <v>2.1244309559939301</v>
      </c>
      <c r="G18" s="90">
        <f t="shared" si="1"/>
        <v>7.1320182094081943</v>
      </c>
      <c r="H18" s="90">
        <f t="shared" si="1"/>
        <v>0.12139605462822459</v>
      </c>
      <c r="I18" s="90">
        <f t="shared" si="1"/>
        <v>13.444613050075874</v>
      </c>
      <c r="J18" s="90">
        <f t="shared" si="1"/>
        <v>0.12139605462822459</v>
      </c>
    </row>
    <row r="19" spans="1:10" x14ac:dyDescent="0.25">
      <c r="A19" s="67" t="s">
        <v>359</v>
      </c>
      <c r="B19" s="91">
        <f>SUM(C19:J19)</f>
        <v>100</v>
      </c>
      <c r="C19" s="91">
        <f t="shared" si="1"/>
        <v>0.15282730514518594</v>
      </c>
      <c r="D19" s="91">
        <f t="shared" si="1"/>
        <v>0.71319409067753436</v>
      </c>
      <c r="E19" s="91">
        <f t="shared" si="1"/>
        <v>73.968415690269993</v>
      </c>
      <c r="F19" s="91">
        <f t="shared" si="1"/>
        <v>0</v>
      </c>
      <c r="G19" s="91">
        <f t="shared" si="1"/>
        <v>7.6413652572592969</v>
      </c>
      <c r="H19" s="91">
        <f t="shared" si="1"/>
        <v>0.20376974019358124</v>
      </c>
      <c r="I19" s="91">
        <f t="shared" si="1"/>
        <v>17.218543046357617</v>
      </c>
      <c r="J19" s="91">
        <f t="shared" si="1"/>
        <v>0.10188487009679062</v>
      </c>
    </row>
    <row r="20" spans="1:10" ht="15.75" thickBot="1" x14ac:dyDescent="0.3">
      <c r="A20" s="70" t="s">
        <v>360</v>
      </c>
      <c r="B20" s="71">
        <f>SUM(C20:J20)</f>
        <v>100</v>
      </c>
      <c r="C20" s="71">
        <f t="shared" si="1"/>
        <v>4.2042042042042045</v>
      </c>
      <c r="D20" s="71">
        <f t="shared" si="1"/>
        <v>0.45045045045045046</v>
      </c>
      <c r="E20" s="71">
        <f t="shared" si="1"/>
        <v>75.675675675675677</v>
      </c>
      <c r="F20" s="71">
        <f t="shared" si="1"/>
        <v>5.2552552552552552</v>
      </c>
      <c r="G20" s="71">
        <f t="shared" si="1"/>
        <v>6.3813813813813818</v>
      </c>
      <c r="H20" s="71">
        <f t="shared" si="1"/>
        <v>0</v>
      </c>
      <c r="I20" s="71">
        <f t="shared" si="1"/>
        <v>7.8828828828828827</v>
      </c>
      <c r="J20" s="71">
        <f t="shared" si="1"/>
        <v>0.15015015015015015</v>
      </c>
    </row>
    <row r="21" spans="1:10" ht="14.25" customHeight="1" x14ac:dyDescent="0.25">
      <c r="A21" s="359" t="s">
        <v>234</v>
      </c>
      <c r="B21" s="359"/>
      <c r="C21" s="359"/>
      <c r="D21" s="359"/>
      <c r="E21" s="359"/>
      <c r="F21" s="359"/>
      <c r="G21" s="359"/>
      <c r="H21" s="359"/>
      <c r="I21" s="359"/>
    </row>
  </sheetData>
  <mergeCells count="12">
    <mergeCell ref="A1:J1"/>
    <mergeCell ref="A2:J2"/>
    <mergeCell ref="A3:J3"/>
    <mergeCell ref="A4:J4"/>
    <mergeCell ref="A5:J5"/>
    <mergeCell ref="A21:I21"/>
    <mergeCell ref="J7:J8"/>
    <mergeCell ref="A7:A8"/>
    <mergeCell ref="B7:B8"/>
    <mergeCell ref="C7:C8"/>
    <mergeCell ref="A16:J16"/>
    <mergeCell ref="A10:J10"/>
  </mergeCells>
  <hyperlinks>
    <hyperlink ref="M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zoomScaleNormal="100" workbookViewId="0">
      <selection activeCell="V24" sqref="V24"/>
    </sheetView>
  </sheetViews>
  <sheetFormatPr baseColWidth="10" defaultRowHeight="12.75" x14ac:dyDescent="0.2"/>
  <cols>
    <col min="1" max="1" width="19.7109375" style="20" customWidth="1"/>
    <col min="2" max="4" width="7.7109375" style="20" customWidth="1"/>
    <col min="5" max="5" width="3.7109375" style="20" customWidth="1"/>
    <col min="6" max="8" width="7.7109375" style="20" customWidth="1"/>
    <col min="9" max="9" width="3.7109375" style="20" customWidth="1"/>
    <col min="10" max="12" width="7.7109375" style="20" customWidth="1"/>
    <col min="13" max="13" width="3.7109375" style="20" customWidth="1"/>
    <col min="14" max="16" width="7.7109375" style="20" customWidth="1"/>
    <col min="17" max="17" width="3.7109375" style="20" customWidth="1"/>
    <col min="18" max="20" width="7.7109375" style="20" customWidth="1"/>
    <col min="21" max="252" width="11.42578125" style="20"/>
    <col min="253" max="253" width="22.5703125" style="20" customWidth="1"/>
    <col min="254" max="254" width="5.140625" style="20" customWidth="1"/>
    <col min="255" max="255" width="4.42578125" style="20" customWidth="1"/>
    <col min="256" max="256" width="5.5703125" style="20" customWidth="1"/>
    <col min="257" max="257" width="1.7109375" style="20" customWidth="1"/>
    <col min="258" max="258" width="4.140625" style="20" bestFit="1" customWidth="1"/>
    <col min="259" max="259" width="4.42578125" style="20" customWidth="1"/>
    <col min="260" max="260" width="5.28515625" style="20" customWidth="1"/>
    <col min="261" max="261" width="1.7109375" style="20" customWidth="1"/>
    <col min="262" max="262" width="5.42578125" style="20" bestFit="1" customWidth="1"/>
    <col min="263" max="263" width="4.42578125" style="20" customWidth="1"/>
    <col min="264" max="264" width="5.42578125" style="20" customWidth="1"/>
    <col min="265" max="265" width="1.7109375" style="20" customWidth="1"/>
    <col min="266" max="267" width="5" style="20" customWidth="1"/>
    <col min="268" max="268" width="5.42578125" style="20" customWidth="1"/>
    <col min="269" max="508" width="11.42578125" style="20"/>
    <col min="509" max="509" width="22.5703125" style="20" customWidth="1"/>
    <col min="510" max="510" width="5.140625" style="20" customWidth="1"/>
    <col min="511" max="511" width="4.42578125" style="20" customWidth="1"/>
    <col min="512" max="512" width="5.5703125" style="20" customWidth="1"/>
    <col min="513" max="513" width="1.7109375" style="20" customWidth="1"/>
    <col min="514" max="514" width="4.140625" style="20" bestFit="1" customWidth="1"/>
    <col min="515" max="515" width="4.42578125" style="20" customWidth="1"/>
    <col min="516" max="516" width="5.28515625" style="20" customWidth="1"/>
    <col min="517" max="517" width="1.7109375" style="20" customWidth="1"/>
    <col min="518" max="518" width="5.42578125" style="20" bestFit="1" customWidth="1"/>
    <col min="519" max="519" width="4.42578125" style="20" customWidth="1"/>
    <col min="520" max="520" width="5.42578125" style="20" customWidth="1"/>
    <col min="521" max="521" width="1.7109375" style="20" customWidth="1"/>
    <col min="522" max="523" width="5" style="20" customWidth="1"/>
    <col min="524" max="524" width="5.42578125" style="20" customWidth="1"/>
    <col min="525" max="764" width="11.42578125" style="20"/>
    <col min="765" max="765" width="22.5703125" style="20" customWidth="1"/>
    <col min="766" max="766" width="5.140625" style="20" customWidth="1"/>
    <col min="767" max="767" width="4.42578125" style="20" customWidth="1"/>
    <col min="768" max="768" width="5.5703125" style="20" customWidth="1"/>
    <col min="769" max="769" width="1.7109375" style="20" customWidth="1"/>
    <col min="770" max="770" width="4.140625" style="20" bestFit="1" customWidth="1"/>
    <col min="771" max="771" width="4.42578125" style="20" customWidth="1"/>
    <col min="772" max="772" width="5.28515625" style="20" customWidth="1"/>
    <col min="773" max="773" width="1.7109375" style="20" customWidth="1"/>
    <col min="774" max="774" width="5.42578125" style="20" bestFit="1" customWidth="1"/>
    <col min="775" max="775" width="4.42578125" style="20" customWidth="1"/>
    <col min="776" max="776" width="5.42578125" style="20" customWidth="1"/>
    <col min="777" max="777" width="1.7109375" style="20" customWidth="1"/>
    <col min="778" max="779" width="5" style="20" customWidth="1"/>
    <col min="780" max="780" width="5.42578125" style="20" customWidth="1"/>
    <col min="781" max="1020" width="11.42578125" style="20"/>
    <col min="1021" max="1021" width="22.5703125" style="20" customWidth="1"/>
    <col min="1022" max="1022" width="5.140625" style="20" customWidth="1"/>
    <col min="1023" max="1023" width="4.42578125" style="20" customWidth="1"/>
    <col min="1024" max="1024" width="5.5703125" style="20" customWidth="1"/>
    <col min="1025" max="1025" width="1.7109375" style="20" customWidth="1"/>
    <col min="1026" max="1026" width="4.140625" style="20" bestFit="1" customWidth="1"/>
    <col min="1027" max="1027" width="4.42578125" style="20" customWidth="1"/>
    <col min="1028" max="1028" width="5.28515625" style="20" customWidth="1"/>
    <col min="1029" max="1029" width="1.7109375" style="20" customWidth="1"/>
    <col min="1030" max="1030" width="5.42578125" style="20" bestFit="1" customWidth="1"/>
    <col min="1031" max="1031" width="4.42578125" style="20" customWidth="1"/>
    <col min="1032" max="1032" width="5.42578125" style="20" customWidth="1"/>
    <col min="1033" max="1033" width="1.7109375" style="20" customWidth="1"/>
    <col min="1034" max="1035" width="5" style="20" customWidth="1"/>
    <col min="1036" max="1036" width="5.42578125" style="20" customWidth="1"/>
    <col min="1037" max="1276" width="11.42578125" style="20"/>
    <col min="1277" max="1277" width="22.5703125" style="20" customWidth="1"/>
    <col min="1278" max="1278" width="5.140625" style="20" customWidth="1"/>
    <col min="1279" max="1279" width="4.42578125" style="20" customWidth="1"/>
    <col min="1280" max="1280" width="5.5703125" style="20" customWidth="1"/>
    <col min="1281" max="1281" width="1.7109375" style="20" customWidth="1"/>
    <col min="1282" max="1282" width="4.140625" style="20" bestFit="1" customWidth="1"/>
    <col min="1283" max="1283" width="4.42578125" style="20" customWidth="1"/>
    <col min="1284" max="1284" width="5.28515625" style="20" customWidth="1"/>
    <col min="1285" max="1285" width="1.7109375" style="20" customWidth="1"/>
    <col min="1286" max="1286" width="5.42578125" style="20" bestFit="1" customWidth="1"/>
    <col min="1287" max="1287" width="4.42578125" style="20" customWidth="1"/>
    <col min="1288" max="1288" width="5.42578125" style="20" customWidth="1"/>
    <col min="1289" max="1289" width="1.7109375" style="20" customWidth="1"/>
    <col min="1290" max="1291" width="5" style="20" customWidth="1"/>
    <col min="1292" max="1292" width="5.42578125" style="20" customWidth="1"/>
    <col min="1293" max="1532" width="11.42578125" style="20"/>
    <col min="1533" max="1533" width="22.5703125" style="20" customWidth="1"/>
    <col min="1534" max="1534" width="5.140625" style="20" customWidth="1"/>
    <col min="1535" max="1535" width="4.42578125" style="20" customWidth="1"/>
    <col min="1536" max="1536" width="5.5703125" style="20" customWidth="1"/>
    <col min="1537" max="1537" width="1.7109375" style="20" customWidth="1"/>
    <col min="1538" max="1538" width="4.140625" style="20" bestFit="1" customWidth="1"/>
    <col min="1539" max="1539" width="4.42578125" style="20" customWidth="1"/>
    <col min="1540" max="1540" width="5.28515625" style="20" customWidth="1"/>
    <col min="1541" max="1541" width="1.7109375" style="20" customWidth="1"/>
    <col min="1542" max="1542" width="5.42578125" style="20" bestFit="1" customWidth="1"/>
    <col min="1543" max="1543" width="4.42578125" style="20" customWidth="1"/>
    <col min="1544" max="1544" width="5.42578125" style="20" customWidth="1"/>
    <col min="1545" max="1545" width="1.7109375" style="20" customWidth="1"/>
    <col min="1546" max="1547" width="5" style="20" customWidth="1"/>
    <col min="1548" max="1548" width="5.42578125" style="20" customWidth="1"/>
    <col min="1549" max="1788" width="11.42578125" style="20"/>
    <col min="1789" max="1789" width="22.5703125" style="20" customWidth="1"/>
    <col min="1790" max="1790" width="5.140625" style="20" customWidth="1"/>
    <col min="1791" max="1791" width="4.42578125" style="20" customWidth="1"/>
    <col min="1792" max="1792" width="5.5703125" style="20" customWidth="1"/>
    <col min="1793" max="1793" width="1.7109375" style="20" customWidth="1"/>
    <col min="1794" max="1794" width="4.140625" style="20" bestFit="1" customWidth="1"/>
    <col min="1795" max="1795" width="4.42578125" style="20" customWidth="1"/>
    <col min="1796" max="1796" width="5.28515625" style="20" customWidth="1"/>
    <col min="1797" max="1797" width="1.7109375" style="20" customWidth="1"/>
    <col min="1798" max="1798" width="5.42578125" style="20" bestFit="1" customWidth="1"/>
    <col min="1799" max="1799" width="4.42578125" style="20" customWidth="1"/>
    <col min="1800" max="1800" width="5.42578125" style="20" customWidth="1"/>
    <col min="1801" max="1801" width="1.7109375" style="20" customWidth="1"/>
    <col min="1802" max="1803" width="5" style="20" customWidth="1"/>
    <col min="1804" max="1804" width="5.42578125" style="20" customWidth="1"/>
    <col min="1805" max="2044" width="11.42578125" style="20"/>
    <col min="2045" max="2045" width="22.5703125" style="20" customWidth="1"/>
    <col min="2046" max="2046" width="5.140625" style="20" customWidth="1"/>
    <col min="2047" max="2047" width="4.42578125" style="20" customWidth="1"/>
    <col min="2048" max="2048" width="5.5703125" style="20" customWidth="1"/>
    <col min="2049" max="2049" width="1.7109375" style="20" customWidth="1"/>
    <col min="2050" max="2050" width="4.140625" style="20" bestFit="1" customWidth="1"/>
    <col min="2051" max="2051" width="4.42578125" style="20" customWidth="1"/>
    <col min="2052" max="2052" width="5.28515625" style="20" customWidth="1"/>
    <col min="2053" max="2053" width="1.7109375" style="20" customWidth="1"/>
    <col min="2054" max="2054" width="5.42578125" style="20" bestFit="1" customWidth="1"/>
    <col min="2055" max="2055" width="4.42578125" style="20" customWidth="1"/>
    <col min="2056" max="2056" width="5.42578125" style="20" customWidth="1"/>
    <col min="2057" max="2057" width="1.7109375" style="20" customWidth="1"/>
    <col min="2058" max="2059" width="5" style="20" customWidth="1"/>
    <col min="2060" max="2060" width="5.42578125" style="20" customWidth="1"/>
    <col min="2061" max="2300" width="11.42578125" style="20"/>
    <col min="2301" max="2301" width="22.5703125" style="20" customWidth="1"/>
    <col min="2302" max="2302" width="5.140625" style="20" customWidth="1"/>
    <col min="2303" max="2303" width="4.42578125" style="20" customWidth="1"/>
    <col min="2304" max="2304" width="5.5703125" style="20" customWidth="1"/>
    <col min="2305" max="2305" width="1.7109375" style="20" customWidth="1"/>
    <col min="2306" max="2306" width="4.140625" style="20" bestFit="1" customWidth="1"/>
    <col min="2307" max="2307" width="4.42578125" style="20" customWidth="1"/>
    <col min="2308" max="2308" width="5.28515625" style="20" customWidth="1"/>
    <col min="2309" max="2309" width="1.7109375" style="20" customWidth="1"/>
    <col min="2310" max="2310" width="5.42578125" style="20" bestFit="1" customWidth="1"/>
    <col min="2311" max="2311" width="4.42578125" style="20" customWidth="1"/>
    <col min="2312" max="2312" width="5.42578125" style="20" customWidth="1"/>
    <col min="2313" max="2313" width="1.7109375" style="20" customWidth="1"/>
    <col min="2314" max="2315" width="5" style="20" customWidth="1"/>
    <col min="2316" max="2316" width="5.42578125" style="20" customWidth="1"/>
    <col min="2317" max="2556" width="11.42578125" style="20"/>
    <col min="2557" max="2557" width="22.5703125" style="20" customWidth="1"/>
    <col min="2558" max="2558" width="5.140625" style="20" customWidth="1"/>
    <col min="2559" max="2559" width="4.42578125" style="20" customWidth="1"/>
    <col min="2560" max="2560" width="5.5703125" style="20" customWidth="1"/>
    <col min="2561" max="2561" width="1.7109375" style="20" customWidth="1"/>
    <col min="2562" max="2562" width="4.140625" style="20" bestFit="1" customWidth="1"/>
    <col min="2563" max="2563" width="4.42578125" style="20" customWidth="1"/>
    <col min="2564" max="2564" width="5.28515625" style="20" customWidth="1"/>
    <col min="2565" max="2565" width="1.7109375" style="20" customWidth="1"/>
    <col min="2566" max="2566" width="5.42578125" style="20" bestFit="1" customWidth="1"/>
    <col min="2567" max="2567" width="4.42578125" style="20" customWidth="1"/>
    <col min="2568" max="2568" width="5.42578125" style="20" customWidth="1"/>
    <col min="2569" max="2569" width="1.7109375" style="20" customWidth="1"/>
    <col min="2570" max="2571" width="5" style="20" customWidth="1"/>
    <col min="2572" max="2572" width="5.42578125" style="20" customWidth="1"/>
    <col min="2573" max="2812" width="11.42578125" style="20"/>
    <col min="2813" max="2813" width="22.5703125" style="20" customWidth="1"/>
    <col min="2814" max="2814" width="5.140625" style="20" customWidth="1"/>
    <col min="2815" max="2815" width="4.42578125" style="20" customWidth="1"/>
    <col min="2816" max="2816" width="5.5703125" style="20" customWidth="1"/>
    <col min="2817" max="2817" width="1.7109375" style="20" customWidth="1"/>
    <col min="2818" max="2818" width="4.140625" style="20" bestFit="1" customWidth="1"/>
    <col min="2819" max="2819" width="4.42578125" style="20" customWidth="1"/>
    <col min="2820" max="2820" width="5.28515625" style="20" customWidth="1"/>
    <col min="2821" max="2821" width="1.7109375" style="20" customWidth="1"/>
    <col min="2822" max="2822" width="5.42578125" style="20" bestFit="1" customWidth="1"/>
    <col min="2823" max="2823" width="4.42578125" style="20" customWidth="1"/>
    <col min="2824" max="2824" width="5.42578125" style="20" customWidth="1"/>
    <col min="2825" max="2825" width="1.7109375" style="20" customWidth="1"/>
    <col min="2826" max="2827" width="5" style="20" customWidth="1"/>
    <col min="2828" max="2828" width="5.42578125" style="20" customWidth="1"/>
    <col min="2829" max="3068" width="11.42578125" style="20"/>
    <col min="3069" max="3069" width="22.5703125" style="20" customWidth="1"/>
    <col min="3070" max="3070" width="5.140625" style="20" customWidth="1"/>
    <col min="3071" max="3071" width="4.42578125" style="20" customWidth="1"/>
    <col min="3072" max="3072" width="5.5703125" style="20" customWidth="1"/>
    <col min="3073" max="3073" width="1.7109375" style="20" customWidth="1"/>
    <col min="3074" max="3074" width="4.140625" style="20" bestFit="1" customWidth="1"/>
    <col min="3075" max="3075" width="4.42578125" style="20" customWidth="1"/>
    <col min="3076" max="3076" width="5.28515625" style="20" customWidth="1"/>
    <col min="3077" max="3077" width="1.7109375" style="20" customWidth="1"/>
    <col min="3078" max="3078" width="5.42578125" style="20" bestFit="1" customWidth="1"/>
    <col min="3079" max="3079" width="4.42578125" style="20" customWidth="1"/>
    <col min="3080" max="3080" width="5.42578125" style="20" customWidth="1"/>
    <col min="3081" max="3081" width="1.7109375" style="20" customWidth="1"/>
    <col min="3082" max="3083" width="5" style="20" customWidth="1"/>
    <col min="3084" max="3084" width="5.42578125" style="20" customWidth="1"/>
    <col min="3085" max="3324" width="11.42578125" style="20"/>
    <col min="3325" max="3325" width="22.5703125" style="20" customWidth="1"/>
    <col min="3326" max="3326" width="5.140625" style="20" customWidth="1"/>
    <col min="3327" max="3327" width="4.42578125" style="20" customWidth="1"/>
    <col min="3328" max="3328" width="5.5703125" style="20" customWidth="1"/>
    <col min="3329" max="3329" width="1.7109375" style="20" customWidth="1"/>
    <col min="3330" max="3330" width="4.140625" style="20" bestFit="1" customWidth="1"/>
    <col min="3331" max="3331" width="4.42578125" style="20" customWidth="1"/>
    <col min="3332" max="3332" width="5.28515625" style="20" customWidth="1"/>
    <col min="3333" max="3333" width="1.7109375" style="20" customWidth="1"/>
    <col min="3334" max="3334" width="5.42578125" style="20" bestFit="1" customWidth="1"/>
    <col min="3335" max="3335" width="4.42578125" style="20" customWidth="1"/>
    <col min="3336" max="3336" width="5.42578125" style="20" customWidth="1"/>
    <col min="3337" max="3337" width="1.7109375" style="20" customWidth="1"/>
    <col min="3338" max="3339" width="5" style="20" customWidth="1"/>
    <col min="3340" max="3340" width="5.42578125" style="20" customWidth="1"/>
    <col min="3341" max="3580" width="11.42578125" style="20"/>
    <col min="3581" max="3581" width="22.5703125" style="20" customWidth="1"/>
    <col min="3582" max="3582" width="5.140625" style="20" customWidth="1"/>
    <col min="3583" max="3583" width="4.42578125" style="20" customWidth="1"/>
    <col min="3584" max="3584" width="5.5703125" style="20" customWidth="1"/>
    <col min="3585" max="3585" width="1.7109375" style="20" customWidth="1"/>
    <col min="3586" max="3586" width="4.140625" style="20" bestFit="1" customWidth="1"/>
    <col min="3587" max="3587" width="4.42578125" style="20" customWidth="1"/>
    <col min="3588" max="3588" width="5.28515625" style="20" customWidth="1"/>
    <col min="3589" max="3589" width="1.7109375" style="20" customWidth="1"/>
    <col min="3590" max="3590" width="5.42578125" style="20" bestFit="1" customWidth="1"/>
    <col min="3591" max="3591" width="4.42578125" style="20" customWidth="1"/>
    <col min="3592" max="3592" width="5.42578125" style="20" customWidth="1"/>
    <col min="3593" max="3593" width="1.7109375" style="20" customWidth="1"/>
    <col min="3594" max="3595" width="5" style="20" customWidth="1"/>
    <col min="3596" max="3596" width="5.42578125" style="20" customWidth="1"/>
    <col min="3597" max="3836" width="11.42578125" style="20"/>
    <col min="3837" max="3837" width="22.5703125" style="20" customWidth="1"/>
    <col min="3838" max="3838" width="5.140625" style="20" customWidth="1"/>
    <col min="3839" max="3839" width="4.42578125" style="20" customWidth="1"/>
    <col min="3840" max="3840" width="5.5703125" style="20" customWidth="1"/>
    <col min="3841" max="3841" width="1.7109375" style="20" customWidth="1"/>
    <col min="3842" max="3842" width="4.140625" style="20" bestFit="1" customWidth="1"/>
    <col min="3843" max="3843" width="4.42578125" style="20" customWidth="1"/>
    <col min="3844" max="3844" width="5.28515625" style="20" customWidth="1"/>
    <col min="3845" max="3845" width="1.7109375" style="20" customWidth="1"/>
    <col min="3846" max="3846" width="5.42578125" style="20" bestFit="1" customWidth="1"/>
    <col min="3847" max="3847" width="4.42578125" style="20" customWidth="1"/>
    <col min="3848" max="3848" width="5.42578125" style="20" customWidth="1"/>
    <col min="3849" max="3849" width="1.7109375" style="20" customWidth="1"/>
    <col min="3850" max="3851" width="5" style="20" customWidth="1"/>
    <col min="3852" max="3852" width="5.42578125" style="20" customWidth="1"/>
    <col min="3853" max="4092" width="11.42578125" style="20"/>
    <col min="4093" max="4093" width="22.5703125" style="20" customWidth="1"/>
    <col min="4094" max="4094" width="5.140625" style="20" customWidth="1"/>
    <col min="4095" max="4095" width="4.42578125" style="20" customWidth="1"/>
    <col min="4096" max="4096" width="5.5703125" style="20" customWidth="1"/>
    <col min="4097" max="4097" width="1.7109375" style="20" customWidth="1"/>
    <col min="4098" max="4098" width="4.140625" style="20" bestFit="1" customWidth="1"/>
    <col min="4099" max="4099" width="4.42578125" style="20" customWidth="1"/>
    <col min="4100" max="4100" width="5.28515625" style="20" customWidth="1"/>
    <col min="4101" max="4101" width="1.7109375" style="20" customWidth="1"/>
    <col min="4102" max="4102" width="5.42578125" style="20" bestFit="1" customWidth="1"/>
    <col min="4103" max="4103" width="4.42578125" style="20" customWidth="1"/>
    <col min="4104" max="4104" width="5.42578125" style="20" customWidth="1"/>
    <col min="4105" max="4105" width="1.7109375" style="20" customWidth="1"/>
    <col min="4106" max="4107" width="5" style="20" customWidth="1"/>
    <col min="4108" max="4108" width="5.42578125" style="20" customWidth="1"/>
    <col min="4109" max="4348" width="11.42578125" style="20"/>
    <col min="4349" max="4349" width="22.5703125" style="20" customWidth="1"/>
    <col min="4350" max="4350" width="5.140625" style="20" customWidth="1"/>
    <col min="4351" max="4351" width="4.42578125" style="20" customWidth="1"/>
    <col min="4352" max="4352" width="5.5703125" style="20" customWidth="1"/>
    <col min="4353" max="4353" width="1.7109375" style="20" customWidth="1"/>
    <col min="4354" max="4354" width="4.140625" style="20" bestFit="1" customWidth="1"/>
    <col min="4355" max="4355" width="4.42578125" style="20" customWidth="1"/>
    <col min="4356" max="4356" width="5.28515625" style="20" customWidth="1"/>
    <col min="4357" max="4357" width="1.7109375" style="20" customWidth="1"/>
    <col min="4358" max="4358" width="5.42578125" style="20" bestFit="1" customWidth="1"/>
    <col min="4359" max="4359" width="4.42578125" style="20" customWidth="1"/>
    <col min="4360" max="4360" width="5.42578125" style="20" customWidth="1"/>
    <col min="4361" max="4361" width="1.7109375" style="20" customWidth="1"/>
    <col min="4362" max="4363" width="5" style="20" customWidth="1"/>
    <col min="4364" max="4364" width="5.42578125" style="20" customWidth="1"/>
    <col min="4365" max="4604" width="11.42578125" style="20"/>
    <col min="4605" max="4605" width="22.5703125" style="20" customWidth="1"/>
    <col min="4606" max="4606" width="5.140625" style="20" customWidth="1"/>
    <col min="4607" max="4607" width="4.42578125" style="20" customWidth="1"/>
    <col min="4608" max="4608" width="5.5703125" style="20" customWidth="1"/>
    <col min="4609" max="4609" width="1.7109375" style="20" customWidth="1"/>
    <col min="4610" max="4610" width="4.140625" style="20" bestFit="1" customWidth="1"/>
    <col min="4611" max="4611" width="4.42578125" style="20" customWidth="1"/>
    <col min="4612" max="4612" width="5.28515625" style="20" customWidth="1"/>
    <col min="4613" max="4613" width="1.7109375" style="20" customWidth="1"/>
    <col min="4614" max="4614" width="5.42578125" style="20" bestFit="1" customWidth="1"/>
    <col min="4615" max="4615" width="4.42578125" style="20" customWidth="1"/>
    <col min="4616" max="4616" width="5.42578125" style="20" customWidth="1"/>
    <col min="4617" max="4617" width="1.7109375" style="20" customWidth="1"/>
    <col min="4618" max="4619" width="5" style="20" customWidth="1"/>
    <col min="4620" max="4620" width="5.42578125" style="20" customWidth="1"/>
    <col min="4621" max="4860" width="11.42578125" style="20"/>
    <col min="4861" max="4861" width="22.5703125" style="20" customWidth="1"/>
    <col min="4862" max="4862" width="5.140625" style="20" customWidth="1"/>
    <col min="4863" max="4863" width="4.42578125" style="20" customWidth="1"/>
    <col min="4864" max="4864" width="5.5703125" style="20" customWidth="1"/>
    <col min="4865" max="4865" width="1.7109375" style="20" customWidth="1"/>
    <col min="4866" max="4866" width="4.140625" style="20" bestFit="1" customWidth="1"/>
    <col min="4867" max="4867" width="4.42578125" style="20" customWidth="1"/>
    <col min="4868" max="4868" width="5.28515625" style="20" customWidth="1"/>
    <col min="4869" max="4869" width="1.7109375" style="20" customWidth="1"/>
    <col min="4870" max="4870" width="5.42578125" style="20" bestFit="1" customWidth="1"/>
    <col min="4871" max="4871" width="4.42578125" style="20" customWidth="1"/>
    <col min="4872" max="4872" width="5.42578125" style="20" customWidth="1"/>
    <col min="4873" max="4873" width="1.7109375" style="20" customWidth="1"/>
    <col min="4874" max="4875" width="5" style="20" customWidth="1"/>
    <col min="4876" max="4876" width="5.42578125" style="20" customWidth="1"/>
    <col min="4877" max="5116" width="11.42578125" style="20"/>
    <col min="5117" max="5117" width="22.5703125" style="20" customWidth="1"/>
    <col min="5118" max="5118" width="5.140625" style="20" customWidth="1"/>
    <col min="5119" max="5119" width="4.42578125" style="20" customWidth="1"/>
    <col min="5120" max="5120" width="5.5703125" style="20" customWidth="1"/>
    <col min="5121" max="5121" width="1.7109375" style="20" customWidth="1"/>
    <col min="5122" max="5122" width="4.140625" style="20" bestFit="1" customWidth="1"/>
    <col min="5123" max="5123" width="4.42578125" style="20" customWidth="1"/>
    <col min="5124" max="5124" width="5.28515625" style="20" customWidth="1"/>
    <col min="5125" max="5125" width="1.7109375" style="20" customWidth="1"/>
    <col min="5126" max="5126" width="5.42578125" style="20" bestFit="1" customWidth="1"/>
    <col min="5127" max="5127" width="4.42578125" style="20" customWidth="1"/>
    <col min="5128" max="5128" width="5.42578125" style="20" customWidth="1"/>
    <col min="5129" max="5129" width="1.7109375" style="20" customWidth="1"/>
    <col min="5130" max="5131" width="5" style="20" customWidth="1"/>
    <col min="5132" max="5132" width="5.42578125" style="20" customWidth="1"/>
    <col min="5133" max="5372" width="11.42578125" style="20"/>
    <col min="5373" max="5373" width="22.5703125" style="20" customWidth="1"/>
    <col min="5374" max="5374" width="5.140625" style="20" customWidth="1"/>
    <col min="5375" max="5375" width="4.42578125" style="20" customWidth="1"/>
    <col min="5376" max="5376" width="5.5703125" style="20" customWidth="1"/>
    <col min="5377" max="5377" width="1.7109375" style="20" customWidth="1"/>
    <col min="5378" max="5378" width="4.140625" style="20" bestFit="1" customWidth="1"/>
    <col min="5379" max="5379" width="4.42578125" style="20" customWidth="1"/>
    <col min="5380" max="5380" width="5.28515625" style="20" customWidth="1"/>
    <col min="5381" max="5381" width="1.7109375" style="20" customWidth="1"/>
    <col min="5382" max="5382" width="5.42578125" style="20" bestFit="1" customWidth="1"/>
    <col min="5383" max="5383" width="4.42578125" style="20" customWidth="1"/>
    <col min="5384" max="5384" width="5.42578125" style="20" customWidth="1"/>
    <col min="5385" max="5385" width="1.7109375" style="20" customWidth="1"/>
    <col min="5386" max="5387" width="5" style="20" customWidth="1"/>
    <col min="5388" max="5388" width="5.42578125" style="20" customWidth="1"/>
    <col min="5389" max="5628" width="11.42578125" style="20"/>
    <col min="5629" max="5629" width="22.5703125" style="20" customWidth="1"/>
    <col min="5630" max="5630" width="5.140625" style="20" customWidth="1"/>
    <col min="5631" max="5631" width="4.42578125" style="20" customWidth="1"/>
    <col min="5632" max="5632" width="5.5703125" style="20" customWidth="1"/>
    <col min="5633" max="5633" width="1.7109375" style="20" customWidth="1"/>
    <col min="5634" max="5634" width="4.140625" style="20" bestFit="1" customWidth="1"/>
    <col min="5635" max="5635" width="4.42578125" style="20" customWidth="1"/>
    <col min="5636" max="5636" width="5.28515625" style="20" customWidth="1"/>
    <col min="5637" max="5637" width="1.7109375" style="20" customWidth="1"/>
    <col min="5638" max="5638" width="5.42578125" style="20" bestFit="1" customWidth="1"/>
    <col min="5639" max="5639" width="4.42578125" style="20" customWidth="1"/>
    <col min="5640" max="5640" width="5.42578125" style="20" customWidth="1"/>
    <col min="5641" max="5641" width="1.7109375" style="20" customWidth="1"/>
    <col min="5642" max="5643" width="5" style="20" customWidth="1"/>
    <col min="5644" max="5644" width="5.42578125" style="20" customWidth="1"/>
    <col min="5645" max="5884" width="11.42578125" style="20"/>
    <col min="5885" max="5885" width="22.5703125" style="20" customWidth="1"/>
    <col min="5886" max="5886" width="5.140625" style="20" customWidth="1"/>
    <col min="5887" max="5887" width="4.42578125" style="20" customWidth="1"/>
    <col min="5888" max="5888" width="5.5703125" style="20" customWidth="1"/>
    <col min="5889" max="5889" width="1.7109375" style="20" customWidth="1"/>
    <col min="5890" max="5890" width="4.140625" style="20" bestFit="1" customWidth="1"/>
    <col min="5891" max="5891" width="4.42578125" style="20" customWidth="1"/>
    <col min="5892" max="5892" width="5.28515625" style="20" customWidth="1"/>
    <col min="5893" max="5893" width="1.7109375" style="20" customWidth="1"/>
    <col min="5894" max="5894" width="5.42578125" style="20" bestFit="1" customWidth="1"/>
    <col min="5895" max="5895" width="4.42578125" style="20" customWidth="1"/>
    <col min="5896" max="5896" width="5.42578125" style="20" customWidth="1"/>
    <col min="5897" max="5897" width="1.7109375" style="20" customWidth="1"/>
    <col min="5898" max="5899" width="5" style="20" customWidth="1"/>
    <col min="5900" max="5900" width="5.42578125" style="20" customWidth="1"/>
    <col min="5901" max="6140" width="11.42578125" style="20"/>
    <col min="6141" max="6141" width="22.5703125" style="20" customWidth="1"/>
    <col min="6142" max="6142" width="5.140625" style="20" customWidth="1"/>
    <col min="6143" max="6143" width="4.42578125" style="20" customWidth="1"/>
    <col min="6144" max="6144" width="5.5703125" style="20" customWidth="1"/>
    <col min="6145" max="6145" width="1.7109375" style="20" customWidth="1"/>
    <col min="6146" max="6146" width="4.140625" style="20" bestFit="1" customWidth="1"/>
    <col min="6147" max="6147" width="4.42578125" style="20" customWidth="1"/>
    <col min="6148" max="6148" width="5.28515625" style="20" customWidth="1"/>
    <col min="6149" max="6149" width="1.7109375" style="20" customWidth="1"/>
    <col min="6150" max="6150" width="5.42578125" style="20" bestFit="1" customWidth="1"/>
    <col min="6151" max="6151" width="4.42578125" style="20" customWidth="1"/>
    <col min="6152" max="6152" width="5.42578125" style="20" customWidth="1"/>
    <col min="6153" max="6153" width="1.7109375" style="20" customWidth="1"/>
    <col min="6154" max="6155" width="5" style="20" customWidth="1"/>
    <col min="6156" max="6156" width="5.42578125" style="20" customWidth="1"/>
    <col min="6157" max="6396" width="11.42578125" style="20"/>
    <col min="6397" max="6397" width="22.5703125" style="20" customWidth="1"/>
    <col min="6398" max="6398" width="5.140625" style="20" customWidth="1"/>
    <col min="6399" max="6399" width="4.42578125" style="20" customWidth="1"/>
    <col min="6400" max="6400" width="5.5703125" style="20" customWidth="1"/>
    <col min="6401" max="6401" width="1.7109375" style="20" customWidth="1"/>
    <col min="6402" max="6402" width="4.140625" style="20" bestFit="1" customWidth="1"/>
    <col min="6403" max="6403" width="4.42578125" style="20" customWidth="1"/>
    <col min="6404" max="6404" width="5.28515625" style="20" customWidth="1"/>
    <col min="6405" max="6405" width="1.7109375" style="20" customWidth="1"/>
    <col min="6406" max="6406" width="5.42578125" style="20" bestFit="1" customWidth="1"/>
    <col min="6407" max="6407" width="4.42578125" style="20" customWidth="1"/>
    <col min="6408" max="6408" width="5.42578125" style="20" customWidth="1"/>
    <col min="6409" max="6409" width="1.7109375" style="20" customWidth="1"/>
    <col min="6410" max="6411" width="5" style="20" customWidth="1"/>
    <col min="6412" max="6412" width="5.42578125" style="20" customWidth="1"/>
    <col min="6413" max="6652" width="11.42578125" style="20"/>
    <col min="6653" max="6653" width="22.5703125" style="20" customWidth="1"/>
    <col min="6654" max="6654" width="5.140625" style="20" customWidth="1"/>
    <col min="6655" max="6655" width="4.42578125" style="20" customWidth="1"/>
    <col min="6656" max="6656" width="5.5703125" style="20" customWidth="1"/>
    <col min="6657" max="6657" width="1.7109375" style="20" customWidth="1"/>
    <col min="6658" max="6658" width="4.140625" style="20" bestFit="1" customWidth="1"/>
    <col min="6659" max="6659" width="4.42578125" style="20" customWidth="1"/>
    <col min="6660" max="6660" width="5.28515625" style="20" customWidth="1"/>
    <col min="6661" max="6661" width="1.7109375" style="20" customWidth="1"/>
    <col min="6662" max="6662" width="5.42578125" style="20" bestFit="1" customWidth="1"/>
    <col min="6663" max="6663" width="4.42578125" style="20" customWidth="1"/>
    <col min="6664" max="6664" width="5.42578125" style="20" customWidth="1"/>
    <col min="6665" max="6665" width="1.7109375" style="20" customWidth="1"/>
    <col min="6666" max="6667" width="5" style="20" customWidth="1"/>
    <col min="6668" max="6668" width="5.42578125" style="20" customWidth="1"/>
    <col min="6669" max="6908" width="11.42578125" style="20"/>
    <col min="6909" max="6909" width="22.5703125" style="20" customWidth="1"/>
    <col min="6910" max="6910" width="5.140625" style="20" customWidth="1"/>
    <col min="6911" max="6911" width="4.42578125" style="20" customWidth="1"/>
    <col min="6912" max="6912" width="5.5703125" style="20" customWidth="1"/>
    <col min="6913" max="6913" width="1.7109375" style="20" customWidth="1"/>
    <col min="6914" max="6914" width="4.140625" style="20" bestFit="1" customWidth="1"/>
    <col min="6915" max="6915" width="4.42578125" style="20" customWidth="1"/>
    <col min="6916" max="6916" width="5.28515625" style="20" customWidth="1"/>
    <col min="6917" max="6917" width="1.7109375" style="20" customWidth="1"/>
    <col min="6918" max="6918" width="5.42578125" style="20" bestFit="1" customWidth="1"/>
    <col min="6919" max="6919" width="4.42578125" style="20" customWidth="1"/>
    <col min="6920" max="6920" width="5.42578125" style="20" customWidth="1"/>
    <col min="6921" max="6921" width="1.7109375" style="20" customWidth="1"/>
    <col min="6922" max="6923" width="5" style="20" customWidth="1"/>
    <col min="6924" max="6924" width="5.42578125" style="20" customWidth="1"/>
    <col min="6925" max="7164" width="11.42578125" style="20"/>
    <col min="7165" max="7165" width="22.5703125" style="20" customWidth="1"/>
    <col min="7166" max="7166" width="5.140625" style="20" customWidth="1"/>
    <col min="7167" max="7167" width="4.42578125" style="20" customWidth="1"/>
    <col min="7168" max="7168" width="5.5703125" style="20" customWidth="1"/>
    <col min="7169" max="7169" width="1.7109375" style="20" customWidth="1"/>
    <col min="7170" max="7170" width="4.140625" style="20" bestFit="1" customWidth="1"/>
    <col min="7171" max="7171" width="4.42578125" style="20" customWidth="1"/>
    <col min="7172" max="7172" width="5.28515625" style="20" customWidth="1"/>
    <col min="7173" max="7173" width="1.7109375" style="20" customWidth="1"/>
    <col min="7174" max="7174" width="5.42578125" style="20" bestFit="1" customWidth="1"/>
    <col min="7175" max="7175" width="4.42578125" style="20" customWidth="1"/>
    <col min="7176" max="7176" width="5.42578125" style="20" customWidth="1"/>
    <col min="7177" max="7177" width="1.7109375" style="20" customWidth="1"/>
    <col min="7178" max="7179" width="5" style="20" customWidth="1"/>
    <col min="7180" max="7180" width="5.42578125" style="20" customWidth="1"/>
    <col min="7181" max="7420" width="11.42578125" style="20"/>
    <col min="7421" max="7421" width="22.5703125" style="20" customWidth="1"/>
    <col min="7422" max="7422" width="5.140625" style="20" customWidth="1"/>
    <col min="7423" max="7423" width="4.42578125" style="20" customWidth="1"/>
    <col min="7424" max="7424" width="5.5703125" style="20" customWidth="1"/>
    <col min="7425" max="7425" width="1.7109375" style="20" customWidth="1"/>
    <col min="7426" max="7426" width="4.140625" style="20" bestFit="1" customWidth="1"/>
    <col min="7427" max="7427" width="4.42578125" style="20" customWidth="1"/>
    <col min="7428" max="7428" width="5.28515625" style="20" customWidth="1"/>
    <col min="7429" max="7429" width="1.7109375" style="20" customWidth="1"/>
    <col min="7430" max="7430" width="5.42578125" style="20" bestFit="1" customWidth="1"/>
    <col min="7431" max="7431" width="4.42578125" style="20" customWidth="1"/>
    <col min="7432" max="7432" width="5.42578125" style="20" customWidth="1"/>
    <col min="7433" max="7433" width="1.7109375" style="20" customWidth="1"/>
    <col min="7434" max="7435" width="5" style="20" customWidth="1"/>
    <col min="7436" max="7436" width="5.42578125" style="20" customWidth="1"/>
    <col min="7437" max="7676" width="11.42578125" style="20"/>
    <col min="7677" max="7677" width="22.5703125" style="20" customWidth="1"/>
    <col min="7678" max="7678" width="5.140625" style="20" customWidth="1"/>
    <col min="7679" max="7679" width="4.42578125" style="20" customWidth="1"/>
    <col min="7680" max="7680" width="5.5703125" style="20" customWidth="1"/>
    <col min="7681" max="7681" width="1.7109375" style="20" customWidth="1"/>
    <col min="7682" max="7682" width="4.140625" style="20" bestFit="1" customWidth="1"/>
    <col min="7683" max="7683" width="4.42578125" style="20" customWidth="1"/>
    <col min="7684" max="7684" width="5.28515625" style="20" customWidth="1"/>
    <col min="7685" max="7685" width="1.7109375" style="20" customWidth="1"/>
    <col min="7686" max="7686" width="5.42578125" style="20" bestFit="1" customWidth="1"/>
    <col min="7687" max="7687" width="4.42578125" style="20" customWidth="1"/>
    <col min="7688" max="7688" width="5.42578125" style="20" customWidth="1"/>
    <col min="7689" max="7689" width="1.7109375" style="20" customWidth="1"/>
    <col min="7690" max="7691" width="5" style="20" customWidth="1"/>
    <col min="7692" max="7692" width="5.42578125" style="20" customWidth="1"/>
    <col min="7693" max="7932" width="11.42578125" style="20"/>
    <col min="7933" max="7933" width="22.5703125" style="20" customWidth="1"/>
    <col min="7934" max="7934" width="5.140625" style="20" customWidth="1"/>
    <col min="7935" max="7935" width="4.42578125" style="20" customWidth="1"/>
    <col min="7936" max="7936" width="5.5703125" style="20" customWidth="1"/>
    <col min="7937" max="7937" width="1.7109375" style="20" customWidth="1"/>
    <col min="7938" max="7938" width="4.140625" style="20" bestFit="1" customWidth="1"/>
    <col min="7939" max="7939" width="4.42578125" style="20" customWidth="1"/>
    <col min="7940" max="7940" width="5.28515625" style="20" customWidth="1"/>
    <col min="7941" max="7941" width="1.7109375" style="20" customWidth="1"/>
    <col min="7942" max="7942" width="5.42578125" style="20" bestFit="1" customWidth="1"/>
    <col min="7943" max="7943" width="4.42578125" style="20" customWidth="1"/>
    <col min="7944" max="7944" width="5.42578125" style="20" customWidth="1"/>
    <col min="7945" max="7945" width="1.7109375" style="20" customWidth="1"/>
    <col min="7946" max="7947" width="5" style="20" customWidth="1"/>
    <col min="7948" max="7948" width="5.42578125" style="20" customWidth="1"/>
    <col min="7949" max="8188" width="11.42578125" style="20"/>
    <col min="8189" max="8189" width="22.5703125" style="20" customWidth="1"/>
    <col min="8190" max="8190" width="5.140625" style="20" customWidth="1"/>
    <col min="8191" max="8191" width="4.42578125" style="20" customWidth="1"/>
    <col min="8192" max="8192" width="5.5703125" style="20" customWidth="1"/>
    <col min="8193" max="8193" width="1.7109375" style="20" customWidth="1"/>
    <col min="8194" max="8194" width="4.140625" style="20" bestFit="1" customWidth="1"/>
    <col min="8195" max="8195" width="4.42578125" style="20" customWidth="1"/>
    <col min="8196" max="8196" width="5.28515625" style="20" customWidth="1"/>
    <col min="8197" max="8197" width="1.7109375" style="20" customWidth="1"/>
    <col min="8198" max="8198" width="5.42578125" style="20" bestFit="1" customWidth="1"/>
    <col min="8199" max="8199" width="4.42578125" style="20" customWidth="1"/>
    <col min="8200" max="8200" width="5.42578125" style="20" customWidth="1"/>
    <col min="8201" max="8201" width="1.7109375" style="20" customWidth="1"/>
    <col min="8202" max="8203" width="5" style="20" customWidth="1"/>
    <col min="8204" max="8204" width="5.42578125" style="20" customWidth="1"/>
    <col min="8205" max="8444" width="11.42578125" style="20"/>
    <col min="8445" max="8445" width="22.5703125" style="20" customWidth="1"/>
    <col min="8446" max="8446" width="5.140625" style="20" customWidth="1"/>
    <col min="8447" max="8447" width="4.42578125" style="20" customWidth="1"/>
    <col min="8448" max="8448" width="5.5703125" style="20" customWidth="1"/>
    <col min="8449" max="8449" width="1.7109375" style="20" customWidth="1"/>
    <col min="8450" max="8450" width="4.140625" style="20" bestFit="1" customWidth="1"/>
    <col min="8451" max="8451" width="4.42578125" style="20" customWidth="1"/>
    <col min="8452" max="8452" width="5.28515625" style="20" customWidth="1"/>
    <col min="8453" max="8453" width="1.7109375" style="20" customWidth="1"/>
    <col min="8454" max="8454" width="5.42578125" style="20" bestFit="1" customWidth="1"/>
    <col min="8455" max="8455" width="4.42578125" style="20" customWidth="1"/>
    <col min="8456" max="8456" width="5.42578125" style="20" customWidth="1"/>
    <col min="8457" max="8457" width="1.7109375" style="20" customWidth="1"/>
    <col min="8458" max="8459" width="5" style="20" customWidth="1"/>
    <col min="8460" max="8460" width="5.42578125" style="20" customWidth="1"/>
    <col min="8461" max="8700" width="11.42578125" style="20"/>
    <col min="8701" max="8701" width="22.5703125" style="20" customWidth="1"/>
    <col min="8702" max="8702" width="5.140625" style="20" customWidth="1"/>
    <col min="8703" max="8703" width="4.42578125" style="20" customWidth="1"/>
    <col min="8704" max="8704" width="5.5703125" style="20" customWidth="1"/>
    <col min="8705" max="8705" width="1.7109375" style="20" customWidth="1"/>
    <col min="8706" max="8706" width="4.140625" style="20" bestFit="1" customWidth="1"/>
    <col min="8707" max="8707" width="4.42578125" style="20" customWidth="1"/>
    <col min="8708" max="8708" width="5.28515625" style="20" customWidth="1"/>
    <col min="8709" max="8709" width="1.7109375" style="20" customWidth="1"/>
    <col min="8710" max="8710" width="5.42578125" style="20" bestFit="1" customWidth="1"/>
    <col min="8711" max="8711" width="4.42578125" style="20" customWidth="1"/>
    <col min="8712" max="8712" width="5.42578125" style="20" customWidth="1"/>
    <col min="8713" max="8713" width="1.7109375" style="20" customWidth="1"/>
    <col min="8714" max="8715" width="5" style="20" customWidth="1"/>
    <col min="8716" max="8716" width="5.42578125" style="20" customWidth="1"/>
    <col min="8717" max="8956" width="11.42578125" style="20"/>
    <col min="8957" max="8957" width="22.5703125" style="20" customWidth="1"/>
    <col min="8958" max="8958" width="5.140625" style="20" customWidth="1"/>
    <col min="8959" max="8959" width="4.42578125" style="20" customWidth="1"/>
    <col min="8960" max="8960" width="5.5703125" style="20" customWidth="1"/>
    <col min="8961" max="8961" width="1.7109375" style="20" customWidth="1"/>
    <col min="8962" max="8962" width="4.140625" style="20" bestFit="1" customWidth="1"/>
    <col min="8963" max="8963" width="4.42578125" style="20" customWidth="1"/>
    <col min="8964" max="8964" width="5.28515625" style="20" customWidth="1"/>
    <col min="8965" max="8965" width="1.7109375" style="20" customWidth="1"/>
    <col min="8966" max="8966" width="5.42578125" style="20" bestFit="1" customWidth="1"/>
    <col min="8967" max="8967" width="4.42578125" style="20" customWidth="1"/>
    <col min="8968" max="8968" width="5.42578125" style="20" customWidth="1"/>
    <col min="8969" max="8969" width="1.7109375" style="20" customWidth="1"/>
    <col min="8970" max="8971" width="5" style="20" customWidth="1"/>
    <col min="8972" max="8972" width="5.42578125" style="20" customWidth="1"/>
    <col min="8973" max="9212" width="11.42578125" style="20"/>
    <col min="9213" max="9213" width="22.5703125" style="20" customWidth="1"/>
    <col min="9214" max="9214" width="5.140625" style="20" customWidth="1"/>
    <col min="9215" max="9215" width="4.42578125" style="20" customWidth="1"/>
    <col min="9216" max="9216" width="5.5703125" style="20" customWidth="1"/>
    <col min="9217" max="9217" width="1.7109375" style="20" customWidth="1"/>
    <col min="9218" max="9218" width="4.140625" style="20" bestFit="1" customWidth="1"/>
    <col min="9219" max="9219" width="4.42578125" style="20" customWidth="1"/>
    <col min="9220" max="9220" width="5.28515625" style="20" customWidth="1"/>
    <col min="9221" max="9221" width="1.7109375" style="20" customWidth="1"/>
    <col min="9222" max="9222" width="5.42578125" style="20" bestFit="1" customWidth="1"/>
    <col min="9223" max="9223" width="4.42578125" style="20" customWidth="1"/>
    <col min="9224" max="9224" width="5.42578125" style="20" customWidth="1"/>
    <col min="9225" max="9225" width="1.7109375" style="20" customWidth="1"/>
    <col min="9226" max="9227" width="5" style="20" customWidth="1"/>
    <col min="9228" max="9228" width="5.42578125" style="20" customWidth="1"/>
    <col min="9229" max="9468" width="11.42578125" style="20"/>
    <col min="9469" max="9469" width="22.5703125" style="20" customWidth="1"/>
    <col min="9470" max="9470" width="5.140625" style="20" customWidth="1"/>
    <col min="9471" max="9471" width="4.42578125" style="20" customWidth="1"/>
    <col min="9472" max="9472" width="5.5703125" style="20" customWidth="1"/>
    <col min="9473" max="9473" width="1.7109375" style="20" customWidth="1"/>
    <col min="9474" max="9474" width="4.140625" style="20" bestFit="1" customWidth="1"/>
    <col min="9475" max="9475" width="4.42578125" style="20" customWidth="1"/>
    <col min="9476" max="9476" width="5.28515625" style="20" customWidth="1"/>
    <col min="9477" max="9477" width="1.7109375" style="20" customWidth="1"/>
    <col min="9478" max="9478" width="5.42578125" style="20" bestFit="1" customWidth="1"/>
    <col min="9479" max="9479" width="4.42578125" style="20" customWidth="1"/>
    <col min="9480" max="9480" width="5.42578125" style="20" customWidth="1"/>
    <col min="9481" max="9481" width="1.7109375" style="20" customWidth="1"/>
    <col min="9482" max="9483" width="5" style="20" customWidth="1"/>
    <col min="9484" max="9484" width="5.42578125" style="20" customWidth="1"/>
    <col min="9485" max="9724" width="11.42578125" style="20"/>
    <col min="9725" max="9725" width="22.5703125" style="20" customWidth="1"/>
    <col min="9726" max="9726" width="5.140625" style="20" customWidth="1"/>
    <col min="9727" max="9727" width="4.42578125" style="20" customWidth="1"/>
    <col min="9728" max="9728" width="5.5703125" style="20" customWidth="1"/>
    <col min="9729" max="9729" width="1.7109375" style="20" customWidth="1"/>
    <col min="9730" max="9730" width="4.140625" style="20" bestFit="1" customWidth="1"/>
    <col min="9731" max="9731" width="4.42578125" style="20" customWidth="1"/>
    <col min="9732" max="9732" width="5.28515625" style="20" customWidth="1"/>
    <col min="9733" max="9733" width="1.7109375" style="20" customWidth="1"/>
    <col min="9734" max="9734" width="5.42578125" style="20" bestFit="1" customWidth="1"/>
    <col min="9735" max="9735" width="4.42578125" style="20" customWidth="1"/>
    <col min="9736" max="9736" width="5.42578125" style="20" customWidth="1"/>
    <col min="9737" max="9737" width="1.7109375" style="20" customWidth="1"/>
    <col min="9738" max="9739" width="5" style="20" customWidth="1"/>
    <col min="9740" max="9740" width="5.42578125" style="20" customWidth="1"/>
    <col min="9741" max="9980" width="11.42578125" style="20"/>
    <col min="9981" max="9981" width="22.5703125" style="20" customWidth="1"/>
    <col min="9982" max="9982" width="5.140625" style="20" customWidth="1"/>
    <col min="9983" max="9983" width="4.42578125" style="20" customWidth="1"/>
    <col min="9984" max="9984" width="5.5703125" style="20" customWidth="1"/>
    <col min="9985" max="9985" width="1.7109375" style="20" customWidth="1"/>
    <col min="9986" max="9986" width="4.140625" style="20" bestFit="1" customWidth="1"/>
    <col min="9987" max="9987" width="4.42578125" style="20" customWidth="1"/>
    <col min="9988" max="9988" width="5.28515625" style="20" customWidth="1"/>
    <col min="9989" max="9989" width="1.7109375" style="20" customWidth="1"/>
    <col min="9990" max="9990" width="5.42578125" style="20" bestFit="1" customWidth="1"/>
    <col min="9991" max="9991" width="4.42578125" style="20" customWidth="1"/>
    <col min="9992" max="9992" width="5.42578125" style="20" customWidth="1"/>
    <col min="9993" max="9993" width="1.7109375" style="20" customWidth="1"/>
    <col min="9994" max="9995" width="5" style="20" customWidth="1"/>
    <col min="9996" max="9996" width="5.42578125" style="20" customWidth="1"/>
    <col min="9997" max="10236" width="11.42578125" style="20"/>
    <col min="10237" max="10237" width="22.5703125" style="20" customWidth="1"/>
    <col min="10238" max="10238" width="5.140625" style="20" customWidth="1"/>
    <col min="10239" max="10239" width="4.42578125" style="20" customWidth="1"/>
    <col min="10240" max="10240" width="5.5703125" style="20" customWidth="1"/>
    <col min="10241" max="10241" width="1.7109375" style="20" customWidth="1"/>
    <col min="10242" max="10242" width="4.140625" style="20" bestFit="1" customWidth="1"/>
    <col min="10243" max="10243" width="4.42578125" style="20" customWidth="1"/>
    <col min="10244" max="10244" width="5.28515625" style="20" customWidth="1"/>
    <col min="10245" max="10245" width="1.7109375" style="20" customWidth="1"/>
    <col min="10246" max="10246" width="5.42578125" style="20" bestFit="1" customWidth="1"/>
    <col min="10247" max="10247" width="4.42578125" style="20" customWidth="1"/>
    <col min="10248" max="10248" width="5.42578125" style="20" customWidth="1"/>
    <col min="10249" max="10249" width="1.7109375" style="20" customWidth="1"/>
    <col min="10250" max="10251" width="5" style="20" customWidth="1"/>
    <col min="10252" max="10252" width="5.42578125" style="20" customWidth="1"/>
    <col min="10253" max="10492" width="11.42578125" style="20"/>
    <col min="10493" max="10493" width="22.5703125" style="20" customWidth="1"/>
    <col min="10494" max="10494" width="5.140625" style="20" customWidth="1"/>
    <col min="10495" max="10495" width="4.42578125" style="20" customWidth="1"/>
    <col min="10496" max="10496" width="5.5703125" style="20" customWidth="1"/>
    <col min="10497" max="10497" width="1.7109375" style="20" customWidth="1"/>
    <col min="10498" max="10498" width="4.140625" style="20" bestFit="1" customWidth="1"/>
    <col min="10499" max="10499" width="4.42578125" style="20" customWidth="1"/>
    <col min="10500" max="10500" width="5.28515625" style="20" customWidth="1"/>
    <col min="10501" max="10501" width="1.7109375" style="20" customWidth="1"/>
    <col min="10502" max="10502" width="5.42578125" style="20" bestFit="1" customWidth="1"/>
    <col min="10503" max="10503" width="4.42578125" style="20" customWidth="1"/>
    <col min="10504" max="10504" width="5.42578125" style="20" customWidth="1"/>
    <col min="10505" max="10505" width="1.7109375" style="20" customWidth="1"/>
    <col min="10506" max="10507" width="5" style="20" customWidth="1"/>
    <col min="10508" max="10508" width="5.42578125" style="20" customWidth="1"/>
    <col min="10509" max="10748" width="11.42578125" style="20"/>
    <col min="10749" max="10749" width="22.5703125" style="20" customWidth="1"/>
    <col min="10750" max="10750" width="5.140625" style="20" customWidth="1"/>
    <col min="10751" max="10751" width="4.42578125" style="20" customWidth="1"/>
    <col min="10752" max="10752" width="5.5703125" style="20" customWidth="1"/>
    <col min="10753" max="10753" width="1.7109375" style="20" customWidth="1"/>
    <col min="10754" max="10754" width="4.140625" style="20" bestFit="1" customWidth="1"/>
    <col min="10755" max="10755" width="4.42578125" style="20" customWidth="1"/>
    <col min="10756" max="10756" width="5.28515625" style="20" customWidth="1"/>
    <col min="10757" max="10757" width="1.7109375" style="20" customWidth="1"/>
    <col min="10758" max="10758" width="5.42578125" style="20" bestFit="1" customWidth="1"/>
    <col min="10759" max="10759" width="4.42578125" style="20" customWidth="1"/>
    <col min="10760" max="10760" width="5.42578125" style="20" customWidth="1"/>
    <col min="10761" max="10761" width="1.7109375" style="20" customWidth="1"/>
    <col min="10762" max="10763" width="5" style="20" customWidth="1"/>
    <col min="10764" max="10764" width="5.42578125" style="20" customWidth="1"/>
    <col min="10765" max="11004" width="11.42578125" style="20"/>
    <col min="11005" max="11005" width="22.5703125" style="20" customWidth="1"/>
    <col min="11006" max="11006" width="5.140625" style="20" customWidth="1"/>
    <col min="11007" max="11007" width="4.42578125" style="20" customWidth="1"/>
    <col min="11008" max="11008" width="5.5703125" style="20" customWidth="1"/>
    <col min="11009" max="11009" width="1.7109375" style="20" customWidth="1"/>
    <col min="11010" max="11010" width="4.140625" style="20" bestFit="1" customWidth="1"/>
    <col min="11011" max="11011" width="4.42578125" style="20" customWidth="1"/>
    <col min="11012" max="11012" width="5.28515625" style="20" customWidth="1"/>
    <col min="11013" max="11013" width="1.7109375" style="20" customWidth="1"/>
    <col min="11014" max="11014" width="5.42578125" style="20" bestFit="1" customWidth="1"/>
    <col min="11015" max="11015" width="4.42578125" style="20" customWidth="1"/>
    <col min="11016" max="11016" width="5.42578125" style="20" customWidth="1"/>
    <col min="11017" max="11017" width="1.7109375" style="20" customWidth="1"/>
    <col min="11018" max="11019" width="5" style="20" customWidth="1"/>
    <col min="11020" max="11020" width="5.42578125" style="20" customWidth="1"/>
    <col min="11021" max="11260" width="11.42578125" style="20"/>
    <col min="11261" max="11261" width="22.5703125" style="20" customWidth="1"/>
    <col min="11262" max="11262" width="5.140625" style="20" customWidth="1"/>
    <col min="11263" max="11263" width="4.42578125" style="20" customWidth="1"/>
    <col min="11264" max="11264" width="5.5703125" style="20" customWidth="1"/>
    <col min="11265" max="11265" width="1.7109375" style="20" customWidth="1"/>
    <col min="11266" max="11266" width="4.140625" style="20" bestFit="1" customWidth="1"/>
    <col min="11267" max="11267" width="4.42578125" style="20" customWidth="1"/>
    <col min="11268" max="11268" width="5.28515625" style="20" customWidth="1"/>
    <col min="11269" max="11269" width="1.7109375" style="20" customWidth="1"/>
    <col min="11270" max="11270" width="5.42578125" style="20" bestFit="1" customWidth="1"/>
    <col min="11271" max="11271" width="4.42578125" style="20" customWidth="1"/>
    <col min="11272" max="11272" width="5.42578125" style="20" customWidth="1"/>
    <col min="11273" max="11273" width="1.7109375" style="20" customWidth="1"/>
    <col min="11274" max="11275" width="5" style="20" customWidth="1"/>
    <col min="11276" max="11276" width="5.42578125" style="20" customWidth="1"/>
    <col min="11277" max="11516" width="11.42578125" style="20"/>
    <col min="11517" max="11517" width="22.5703125" style="20" customWidth="1"/>
    <col min="11518" max="11518" width="5.140625" style="20" customWidth="1"/>
    <col min="11519" max="11519" width="4.42578125" style="20" customWidth="1"/>
    <col min="11520" max="11520" width="5.5703125" style="20" customWidth="1"/>
    <col min="11521" max="11521" width="1.7109375" style="20" customWidth="1"/>
    <col min="11522" max="11522" width="4.140625" style="20" bestFit="1" customWidth="1"/>
    <col min="11523" max="11523" width="4.42578125" style="20" customWidth="1"/>
    <col min="11524" max="11524" width="5.28515625" style="20" customWidth="1"/>
    <col min="11525" max="11525" width="1.7109375" style="20" customWidth="1"/>
    <col min="11526" max="11526" width="5.42578125" style="20" bestFit="1" customWidth="1"/>
    <col min="11527" max="11527" width="4.42578125" style="20" customWidth="1"/>
    <col min="11528" max="11528" width="5.42578125" style="20" customWidth="1"/>
    <col min="11529" max="11529" width="1.7109375" style="20" customWidth="1"/>
    <col min="11530" max="11531" width="5" style="20" customWidth="1"/>
    <col min="11532" max="11532" width="5.42578125" style="20" customWidth="1"/>
    <col min="11533" max="11772" width="11.42578125" style="20"/>
    <col min="11773" max="11773" width="22.5703125" style="20" customWidth="1"/>
    <col min="11774" max="11774" width="5.140625" style="20" customWidth="1"/>
    <col min="11775" max="11775" width="4.42578125" style="20" customWidth="1"/>
    <col min="11776" max="11776" width="5.5703125" style="20" customWidth="1"/>
    <col min="11777" max="11777" width="1.7109375" style="20" customWidth="1"/>
    <col min="11778" max="11778" width="4.140625" style="20" bestFit="1" customWidth="1"/>
    <col min="11779" max="11779" width="4.42578125" style="20" customWidth="1"/>
    <col min="11780" max="11780" width="5.28515625" style="20" customWidth="1"/>
    <col min="11781" max="11781" width="1.7109375" style="20" customWidth="1"/>
    <col min="11782" max="11782" width="5.42578125" style="20" bestFit="1" customWidth="1"/>
    <col min="11783" max="11783" width="4.42578125" style="20" customWidth="1"/>
    <col min="11784" max="11784" width="5.42578125" style="20" customWidth="1"/>
    <col min="11785" max="11785" width="1.7109375" style="20" customWidth="1"/>
    <col min="11786" max="11787" width="5" style="20" customWidth="1"/>
    <col min="11788" max="11788" width="5.42578125" style="20" customWidth="1"/>
    <col min="11789" max="12028" width="11.42578125" style="20"/>
    <col min="12029" max="12029" width="22.5703125" style="20" customWidth="1"/>
    <col min="12030" max="12030" width="5.140625" style="20" customWidth="1"/>
    <col min="12031" max="12031" width="4.42578125" style="20" customWidth="1"/>
    <col min="12032" max="12032" width="5.5703125" style="20" customWidth="1"/>
    <col min="12033" max="12033" width="1.7109375" style="20" customWidth="1"/>
    <col min="12034" max="12034" width="4.140625" style="20" bestFit="1" customWidth="1"/>
    <col min="12035" max="12035" width="4.42578125" style="20" customWidth="1"/>
    <col min="12036" max="12036" width="5.28515625" style="20" customWidth="1"/>
    <col min="12037" max="12037" width="1.7109375" style="20" customWidth="1"/>
    <col min="12038" max="12038" width="5.42578125" style="20" bestFit="1" customWidth="1"/>
    <col min="12039" max="12039" width="4.42578125" style="20" customWidth="1"/>
    <col min="12040" max="12040" width="5.42578125" style="20" customWidth="1"/>
    <col min="12041" max="12041" width="1.7109375" style="20" customWidth="1"/>
    <col min="12042" max="12043" width="5" style="20" customWidth="1"/>
    <col min="12044" max="12044" width="5.42578125" style="20" customWidth="1"/>
    <col min="12045" max="12284" width="11.42578125" style="20"/>
    <col min="12285" max="12285" width="22.5703125" style="20" customWidth="1"/>
    <col min="12286" max="12286" width="5.140625" style="20" customWidth="1"/>
    <col min="12287" max="12287" width="4.42578125" style="20" customWidth="1"/>
    <col min="12288" max="12288" width="5.5703125" style="20" customWidth="1"/>
    <col min="12289" max="12289" width="1.7109375" style="20" customWidth="1"/>
    <col min="12290" max="12290" width="4.140625" style="20" bestFit="1" customWidth="1"/>
    <col min="12291" max="12291" width="4.42578125" style="20" customWidth="1"/>
    <col min="12292" max="12292" width="5.28515625" style="20" customWidth="1"/>
    <col min="12293" max="12293" width="1.7109375" style="20" customWidth="1"/>
    <col min="12294" max="12294" width="5.42578125" style="20" bestFit="1" customWidth="1"/>
    <col min="12295" max="12295" width="4.42578125" style="20" customWidth="1"/>
    <col min="12296" max="12296" width="5.42578125" style="20" customWidth="1"/>
    <col min="12297" max="12297" width="1.7109375" style="20" customWidth="1"/>
    <col min="12298" max="12299" width="5" style="20" customWidth="1"/>
    <col min="12300" max="12300" width="5.42578125" style="20" customWidth="1"/>
    <col min="12301" max="12540" width="11.42578125" style="20"/>
    <col min="12541" max="12541" width="22.5703125" style="20" customWidth="1"/>
    <col min="12542" max="12542" width="5.140625" style="20" customWidth="1"/>
    <col min="12543" max="12543" width="4.42578125" style="20" customWidth="1"/>
    <col min="12544" max="12544" width="5.5703125" style="20" customWidth="1"/>
    <col min="12545" max="12545" width="1.7109375" style="20" customWidth="1"/>
    <col min="12546" max="12546" width="4.140625" style="20" bestFit="1" customWidth="1"/>
    <col min="12547" max="12547" width="4.42578125" style="20" customWidth="1"/>
    <col min="12548" max="12548" width="5.28515625" style="20" customWidth="1"/>
    <col min="12549" max="12549" width="1.7109375" style="20" customWidth="1"/>
    <col min="12550" max="12550" width="5.42578125" style="20" bestFit="1" customWidth="1"/>
    <col min="12551" max="12551" width="4.42578125" style="20" customWidth="1"/>
    <col min="12552" max="12552" width="5.42578125" style="20" customWidth="1"/>
    <col min="12553" max="12553" width="1.7109375" style="20" customWidth="1"/>
    <col min="12554" max="12555" width="5" style="20" customWidth="1"/>
    <col min="12556" max="12556" width="5.42578125" style="20" customWidth="1"/>
    <col min="12557" max="12796" width="11.42578125" style="20"/>
    <col min="12797" max="12797" width="22.5703125" style="20" customWidth="1"/>
    <col min="12798" max="12798" width="5.140625" style="20" customWidth="1"/>
    <col min="12799" max="12799" width="4.42578125" style="20" customWidth="1"/>
    <col min="12800" max="12800" width="5.5703125" style="20" customWidth="1"/>
    <col min="12801" max="12801" width="1.7109375" style="20" customWidth="1"/>
    <col min="12802" max="12802" width="4.140625" style="20" bestFit="1" customWidth="1"/>
    <col min="12803" max="12803" width="4.42578125" style="20" customWidth="1"/>
    <col min="12804" max="12804" width="5.28515625" style="20" customWidth="1"/>
    <col min="12805" max="12805" width="1.7109375" style="20" customWidth="1"/>
    <col min="12806" max="12806" width="5.42578125" style="20" bestFit="1" customWidth="1"/>
    <col min="12807" max="12807" width="4.42578125" style="20" customWidth="1"/>
    <col min="12808" max="12808" width="5.42578125" style="20" customWidth="1"/>
    <col min="12809" max="12809" width="1.7109375" style="20" customWidth="1"/>
    <col min="12810" max="12811" width="5" style="20" customWidth="1"/>
    <col min="12812" max="12812" width="5.42578125" style="20" customWidth="1"/>
    <col min="12813" max="13052" width="11.42578125" style="20"/>
    <col min="13053" max="13053" width="22.5703125" style="20" customWidth="1"/>
    <col min="13054" max="13054" width="5.140625" style="20" customWidth="1"/>
    <col min="13055" max="13055" width="4.42578125" style="20" customWidth="1"/>
    <col min="13056" max="13056" width="5.5703125" style="20" customWidth="1"/>
    <col min="13057" max="13057" width="1.7109375" style="20" customWidth="1"/>
    <col min="13058" max="13058" width="4.140625" style="20" bestFit="1" customWidth="1"/>
    <col min="13059" max="13059" width="4.42578125" style="20" customWidth="1"/>
    <col min="13060" max="13060" width="5.28515625" style="20" customWidth="1"/>
    <col min="13061" max="13061" width="1.7109375" style="20" customWidth="1"/>
    <col min="13062" max="13062" width="5.42578125" style="20" bestFit="1" customWidth="1"/>
    <col min="13063" max="13063" width="4.42578125" style="20" customWidth="1"/>
    <col min="13064" max="13064" width="5.42578125" style="20" customWidth="1"/>
    <col min="13065" max="13065" width="1.7109375" style="20" customWidth="1"/>
    <col min="13066" max="13067" width="5" style="20" customWidth="1"/>
    <col min="13068" max="13068" width="5.42578125" style="20" customWidth="1"/>
    <col min="13069" max="13308" width="11.42578125" style="20"/>
    <col min="13309" max="13309" width="22.5703125" style="20" customWidth="1"/>
    <col min="13310" max="13310" width="5.140625" style="20" customWidth="1"/>
    <col min="13311" max="13311" width="4.42578125" style="20" customWidth="1"/>
    <col min="13312" max="13312" width="5.5703125" style="20" customWidth="1"/>
    <col min="13313" max="13313" width="1.7109375" style="20" customWidth="1"/>
    <col min="13314" max="13314" width="4.140625" style="20" bestFit="1" customWidth="1"/>
    <col min="13315" max="13315" width="4.42578125" style="20" customWidth="1"/>
    <col min="13316" max="13316" width="5.28515625" style="20" customWidth="1"/>
    <col min="13317" max="13317" width="1.7109375" style="20" customWidth="1"/>
    <col min="13318" max="13318" width="5.42578125" style="20" bestFit="1" customWidth="1"/>
    <col min="13319" max="13319" width="4.42578125" style="20" customWidth="1"/>
    <col min="13320" max="13320" width="5.42578125" style="20" customWidth="1"/>
    <col min="13321" max="13321" width="1.7109375" style="20" customWidth="1"/>
    <col min="13322" max="13323" width="5" style="20" customWidth="1"/>
    <col min="13324" max="13324" width="5.42578125" style="20" customWidth="1"/>
    <col min="13325" max="13564" width="11.42578125" style="20"/>
    <col min="13565" max="13565" width="22.5703125" style="20" customWidth="1"/>
    <col min="13566" max="13566" width="5.140625" style="20" customWidth="1"/>
    <col min="13567" max="13567" width="4.42578125" style="20" customWidth="1"/>
    <col min="13568" max="13568" width="5.5703125" style="20" customWidth="1"/>
    <col min="13569" max="13569" width="1.7109375" style="20" customWidth="1"/>
    <col min="13570" max="13570" width="4.140625" style="20" bestFit="1" customWidth="1"/>
    <col min="13571" max="13571" width="4.42578125" style="20" customWidth="1"/>
    <col min="13572" max="13572" width="5.28515625" style="20" customWidth="1"/>
    <col min="13573" max="13573" width="1.7109375" style="20" customWidth="1"/>
    <col min="13574" max="13574" width="5.42578125" style="20" bestFit="1" customWidth="1"/>
    <col min="13575" max="13575" width="4.42578125" style="20" customWidth="1"/>
    <col min="13576" max="13576" width="5.42578125" style="20" customWidth="1"/>
    <col min="13577" max="13577" width="1.7109375" style="20" customWidth="1"/>
    <col min="13578" max="13579" width="5" style="20" customWidth="1"/>
    <col min="13580" max="13580" width="5.42578125" style="20" customWidth="1"/>
    <col min="13581" max="13820" width="11.42578125" style="20"/>
    <col min="13821" max="13821" width="22.5703125" style="20" customWidth="1"/>
    <col min="13822" max="13822" width="5.140625" style="20" customWidth="1"/>
    <col min="13823" max="13823" width="4.42578125" style="20" customWidth="1"/>
    <col min="13824" max="13824" width="5.5703125" style="20" customWidth="1"/>
    <col min="13825" max="13825" width="1.7109375" style="20" customWidth="1"/>
    <col min="13826" max="13826" width="4.140625" style="20" bestFit="1" customWidth="1"/>
    <col min="13827" max="13827" width="4.42578125" style="20" customWidth="1"/>
    <col min="13828" max="13828" width="5.28515625" style="20" customWidth="1"/>
    <col min="13829" max="13829" width="1.7109375" style="20" customWidth="1"/>
    <col min="13830" max="13830" width="5.42578125" style="20" bestFit="1" customWidth="1"/>
    <col min="13831" max="13831" width="4.42578125" style="20" customWidth="1"/>
    <col min="13832" max="13832" width="5.42578125" style="20" customWidth="1"/>
    <col min="13833" max="13833" width="1.7109375" style="20" customWidth="1"/>
    <col min="13834" max="13835" width="5" style="20" customWidth="1"/>
    <col min="13836" max="13836" width="5.42578125" style="20" customWidth="1"/>
    <col min="13837" max="14076" width="11.42578125" style="20"/>
    <col min="14077" max="14077" width="22.5703125" style="20" customWidth="1"/>
    <col min="14078" max="14078" width="5.140625" style="20" customWidth="1"/>
    <col min="14079" max="14079" width="4.42578125" style="20" customWidth="1"/>
    <col min="14080" max="14080" width="5.5703125" style="20" customWidth="1"/>
    <col min="14081" max="14081" width="1.7109375" style="20" customWidth="1"/>
    <col min="14082" max="14082" width="4.140625" style="20" bestFit="1" customWidth="1"/>
    <col min="14083" max="14083" width="4.42578125" style="20" customWidth="1"/>
    <col min="14084" max="14084" width="5.28515625" style="20" customWidth="1"/>
    <col min="14085" max="14085" width="1.7109375" style="20" customWidth="1"/>
    <col min="14086" max="14086" width="5.42578125" style="20" bestFit="1" customWidth="1"/>
    <col min="14087" max="14087" width="4.42578125" style="20" customWidth="1"/>
    <col min="14088" max="14088" width="5.42578125" style="20" customWidth="1"/>
    <col min="14089" max="14089" width="1.7109375" style="20" customWidth="1"/>
    <col min="14090" max="14091" width="5" style="20" customWidth="1"/>
    <col min="14092" max="14092" width="5.42578125" style="20" customWidth="1"/>
    <col min="14093" max="14332" width="11.42578125" style="20"/>
    <col min="14333" max="14333" width="22.5703125" style="20" customWidth="1"/>
    <col min="14334" max="14334" width="5.140625" style="20" customWidth="1"/>
    <col min="14335" max="14335" width="4.42578125" style="20" customWidth="1"/>
    <col min="14336" max="14336" width="5.5703125" style="20" customWidth="1"/>
    <col min="14337" max="14337" width="1.7109375" style="20" customWidth="1"/>
    <col min="14338" max="14338" width="4.140625" style="20" bestFit="1" customWidth="1"/>
    <col min="14339" max="14339" width="4.42578125" style="20" customWidth="1"/>
    <col min="14340" max="14340" width="5.28515625" style="20" customWidth="1"/>
    <col min="14341" max="14341" width="1.7109375" style="20" customWidth="1"/>
    <col min="14342" max="14342" width="5.42578125" style="20" bestFit="1" customWidth="1"/>
    <col min="14343" max="14343" width="4.42578125" style="20" customWidth="1"/>
    <col min="14344" max="14344" width="5.42578125" style="20" customWidth="1"/>
    <col min="14345" max="14345" width="1.7109375" style="20" customWidth="1"/>
    <col min="14346" max="14347" width="5" style="20" customWidth="1"/>
    <col min="14348" max="14348" width="5.42578125" style="20" customWidth="1"/>
    <col min="14349" max="14588" width="11.42578125" style="20"/>
    <col min="14589" max="14589" width="22.5703125" style="20" customWidth="1"/>
    <col min="14590" max="14590" width="5.140625" style="20" customWidth="1"/>
    <col min="14591" max="14591" width="4.42578125" style="20" customWidth="1"/>
    <col min="14592" max="14592" width="5.5703125" style="20" customWidth="1"/>
    <col min="14593" max="14593" width="1.7109375" style="20" customWidth="1"/>
    <col min="14594" max="14594" width="4.140625" style="20" bestFit="1" customWidth="1"/>
    <col min="14595" max="14595" width="4.42578125" style="20" customWidth="1"/>
    <col min="14596" max="14596" width="5.28515625" style="20" customWidth="1"/>
    <col min="14597" max="14597" width="1.7109375" style="20" customWidth="1"/>
    <col min="14598" max="14598" width="5.42578125" style="20" bestFit="1" customWidth="1"/>
    <col min="14599" max="14599" width="4.42578125" style="20" customWidth="1"/>
    <col min="14600" max="14600" width="5.42578125" style="20" customWidth="1"/>
    <col min="14601" max="14601" width="1.7109375" style="20" customWidth="1"/>
    <col min="14602" max="14603" width="5" style="20" customWidth="1"/>
    <col min="14604" max="14604" width="5.42578125" style="20" customWidth="1"/>
    <col min="14605" max="14844" width="11.42578125" style="20"/>
    <col min="14845" max="14845" width="22.5703125" style="20" customWidth="1"/>
    <col min="14846" max="14846" width="5.140625" style="20" customWidth="1"/>
    <col min="14847" max="14847" width="4.42578125" style="20" customWidth="1"/>
    <col min="14848" max="14848" width="5.5703125" style="20" customWidth="1"/>
    <col min="14849" max="14849" width="1.7109375" style="20" customWidth="1"/>
    <col min="14850" max="14850" width="4.140625" style="20" bestFit="1" customWidth="1"/>
    <col min="14851" max="14851" width="4.42578125" style="20" customWidth="1"/>
    <col min="14852" max="14852" width="5.28515625" style="20" customWidth="1"/>
    <col min="14853" max="14853" width="1.7109375" style="20" customWidth="1"/>
    <col min="14854" max="14854" width="5.42578125" style="20" bestFit="1" customWidth="1"/>
    <col min="14855" max="14855" width="4.42578125" style="20" customWidth="1"/>
    <col min="14856" max="14856" width="5.42578125" style="20" customWidth="1"/>
    <col min="14857" max="14857" width="1.7109375" style="20" customWidth="1"/>
    <col min="14858" max="14859" width="5" style="20" customWidth="1"/>
    <col min="14860" max="14860" width="5.42578125" style="20" customWidth="1"/>
    <col min="14861" max="15100" width="11.42578125" style="20"/>
    <col min="15101" max="15101" width="22.5703125" style="20" customWidth="1"/>
    <col min="15102" max="15102" width="5.140625" style="20" customWidth="1"/>
    <col min="15103" max="15103" width="4.42578125" style="20" customWidth="1"/>
    <col min="15104" max="15104" width="5.5703125" style="20" customWidth="1"/>
    <col min="15105" max="15105" width="1.7109375" style="20" customWidth="1"/>
    <col min="15106" max="15106" width="4.140625" style="20" bestFit="1" customWidth="1"/>
    <col min="15107" max="15107" width="4.42578125" style="20" customWidth="1"/>
    <col min="15108" max="15108" width="5.28515625" style="20" customWidth="1"/>
    <col min="15109" max="15109" width="1.7109375" style="20" customWidth="1"/>
    <col min="15110" max="15110" width="5.42578125" style="20" bestFit="1" customWidth="1"/>
    <col min="15111" max="15111" width="4.42578125" style="20" customWidth="1"/>
    <col min="15112" max="15112" width="5.42578125" style="20" customWidth="1"/>
    <col min="15113" max="15113" width="1.7109375" style="20" customWidth="1"/>
    <col min="15114" max="15115" width="5" style="20" customWidth="1"/>
    <col min="15116" max="15116" width="5.42578125" style="20" customWidth="1"/>
    <col min="15117" max="15356" width="11.42578125" style="20"/>
    <col min="15357" max="15357" width="22.5703125" style="20" customWidth="1"/>
    <col min="15358" max="15358" width="5.140625" style="20" customWidth="1"/>
    <col min="15359" max="15359" width="4.42578125" style="20" customWidth="1"/>
    <col min="15360" max="15360" width="5.5703125" style="20" customWidth="1"/>
    <col min="15361" max="15361" width="1.7109375" style="20" customWidth="1"/>
    <col min="15362" max="15362" width="4.140625" style="20" bestFit="1" customWidth="1"/>
    <col min="15363" max="15363" width="4.42578125" style="20" customWidth="1"/>
    <col min="15364" max="15364" width="5.28515625" style="20" customWidth="1"/>
    <col min="15365" max="15365" width="1.7109375" style="20" customWidth="1"/>
    <col min="15366" max="15366" width="5.42578125" style="20" bestFit="1" customWidth="1"/>
    <col min="15367" max="15367" width="4.42578125" style="20" customWidth="1"/>
    <col min="15368" max="15368" width="5.42578125" style="20" customWidth="1"/>
    <col min="15369" max="15369" width="1.7109375" style="20" customWidth="1"/>
    <col min="15370" max="15371" width="5" style="20" customWidth="1"/>
    <col min="15372" max="15372" width="5.42578125" style="20" customWidth="1"/>
    <col min="15373" max="15612" width="11.42578125" style="20"/>
    <col min="15613" max="15613" width="22.5703125" style="20" customWidth="1"/>
    <col min="15614" max="15614" width="5.140625" style="20" customWidth="1"/>
    <col min="15615" max="15615" width="4.42578125" style="20" customWidth="1"/>
    <col min="15616" max="15616" width="5.5703125" style="20" customWidth="1"/>
    <col min="15617" max="15617" width="1.7109375" style="20" customWidth="1"/>
    <col min="15618" max="15618" width="4.140625" style="20" bestFit="1" customWidth="1"/>
    <col min="15619" max="15619" width="4.42578125" style="20" customWidth="1"/>
    <col min="15620" max="15620" width="5.28515625" style="20" customWidth="1"/>
    <col min="15621" max="15621" width="1.7109375" style="20" customWidth="1"/>
    <col min="15622" max="15622" width="5.42578125" style="20" bestFit="1" customWidth="1"/>
    <col min="15623" max="15623" width="4.42578125" style="20" customWidth="1"/>
    <col min="15624" max="15624" width="5.42578125" style="20" customWidth="1"/>
    <col min="15625" max="15625" width="1.7109375" style="20" customWidth="1"/>
    <col min="15626" max="15627" width="5" style="20" customWidth="1"/>
    <col min="15628" max="15628" width="5.42578125" style="20" customWidth="1"/>
    <col min="15629" max="15868" width="11.42578125" style="20"/>
    <col min="15869" max="15869" width="22.5703125" style="20" customWidth="1"/>
    <col min="15870" max="15870" width="5.140625" style="20" customWidth="1"/>
    <col min="15871" max="15871" width="4.42578125" style="20" customWidth="1"/>
    <col min="15872" max="15872" width="5.5703125" style="20" customWidth="1"/>
    <col min="15873" max="15873" width="1.7109375" style="20" customWidth="1"/>
    <col min="15874" max="15874" width="4.140625" style="20" bestFit="1" customWidth="1"/>
    <col min="15875" max="15875" width="4.42578125" style="20" customWidth="1"/>
    <col min="15876" max="15876" width="5.28515625" style="20" customWidth="1"/>
    <col min="15877" max="15877" width="1.7109375" style="20" customWidth="1"/>
    <col min="15878" max="15878" width="5.42578125" style="20" bestFit="1" customWidth="1"/>
    <col min="15879" max="15879" width="4.42578125" style="20" customWidth="1"/>
    <col min="15880" max="15880" width="5.42578125" style="20" customWidth="1"/>
    <col min="15881" max="15881" width="1.7109375" style="20" customWidth="1"/>
    <col min="15882" max="15883" width="5" style="20" customWidth="1"/>
    <col min="15884" max="15884" width="5.42578125" style="20" customWidth="1"/>
    <col min="15885" max="16124" width="11.42578125" style="20"/>
    <col min="16125" max="16125" width="22.5703125" style="20" customWidth="1"/>
    <col min="16126" max="16126" width="5.140625" style="20" customWidth="1"/>
    <col min="16127" max="16127" width="4.42578125" style="20" customWidth="1"/>
    <col min="16128" max="16128" width="5.5703125" style="20" customWidth="1"/>
    <col min="16129" max="16129" width="1.7109375" style="20" customWidth="1"/>
    <col min="16130" max="16130" width="4.140625" style="20" bestFit="1" customWidth="1"/>
    <col min="16131" max="16131" width="4.42578125" style="20" customWidth="1"/>
    <col min="16132" max="16132" width="5.28515625" style="20" customWidth="1"/>
    <col min="16133" max="16133" width="1.7109375" style="20" customWidth="1"/>
    <col min="16134" max="16134" width="5.42578125" style="20" bestFit="1" customWidth="1"/>
    <col min="16135" max="16135" width="4.42578125" style="20" customWidth="1"/>
    <col min="16136" max="16136" width="5.42578125" style="20" customWidth="1"/>
    <col min="16137" max="16137" width="1.7109375" style="20" customWidth="1"/>
    <col min="16138" max="16139" width="5" style="20" customWidth="1"/>
    <col min="16140" max="16140" width="5.42578125" style="20" customWidth="1"/>
    <col min="16141" max="16384" width="11.42578125" style="20"/>
  </cols>
  <sheetData>
    <row r="1" spans="1:24" ht="19.5" thickBot="1" x14ac:dyDescent="0.35">
      <c r="A1" s="357" t="s">
        <v>229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V1" s="179"/>
      <c r="W1" s="285" t="s">
        <v>195</v>
      </c>
      <c r="X1" s="179"/>
    </row>
    <row r="2" spans="1:24" x14ac:dyDescent="0.2">
      <c r="A2" s="357" t="s">
        <v>84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V2" s="179"/>
      <c r="W2" s="179"/>
      <c r="X2" s="179"/>
    </row>
    <row r="3" spans="1:24" x14ac:dyDescent="0.2">
      <c r="A3" s="357" t="s">
        <v>370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</row>
    <row r="4" spans="1:24" x14ac:dyDescent="0.2">
      <c r="A4" s="357" t="s">
        <v>371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</row>
    <row r="5" spans="1:24" x14ac:dyDescent="0.2">
      <c r="A5" s="357" t="s">
        <v>369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</row>
    <row r="6" spans="1:24" x14ac:dyDescent="0.2">
      <c r="A6" s="357" t="s">
        <v>403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</row>
    <row r="7" spans="1:24" ht="13.5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4" ht="27.75" customHeight="1" x14ac:dyDescent="0.2">
      <c r="A8" s="375" t="s">
        <v>83</v>
      </c>
      <c r="B8" s="367" t="s">
        <v>0</v>
      </c>
      <c r="C8" s="367"/>
      <c r="D8" s="367"/>
      <c r="E8" s="199"/>
      <c r="F8" s="367" t="s">
        <v>81</v>
      </c>
      <c r="G8" s="367"/>
      <c r="H8" s="367"/>
      <c r="I8" s="199"/>
      <c r="J8" s="367" t="s">
        <v>79</v>
      </c>
      <c r="K8" s="367"/>
      <c r="L8" s="367"/>
      <c r="M8" s="199"/>
      <c r="N8" s="367" t="s">
        <v>1</v>
      </c>
      <c r="O8" s="367"/>
      <c r="P8" s="367"/>
      <c r="Q8" s="250"/>
      <c r="R8" s="367" t="s">
        <v>82</v>
      </c>
      <c r="S8" s="367"/>
      <c r="T8" s="367"/>
    </row>
    <row r="9" spans="1:24" ht="13.5" thickBot="1" x14ac:dyDescent="0.25">
      <c r="A9" s="370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s="25" customFormat="1" ht="15" customHeight="1" x14ac:dyDescent="0.25">
      <c r="A10" s="24" t="s">
        <v>14</v>
      </c>
      <c r="B10" s="218">
        <f>SUM(B12:B38)</f>
        <v>1070</v>
      </c>
      <c r="C10" s="218">
        <f>SUM(C12:C38)</f>
        <v>503</v>
      </c>
      <c r="D10" s="218">
        <f>SUM(D12:D38)</f>
        <v>567</v>
      </c>
      <c r="E10" s="218"/>
      <c r="F10" s="218">
        <f>SUM(F12:F38)</f>
        <v>148</v>
      </c>
      <c r="G10" s="218">
        <f>SUM(G12:G38)</f>
        <v>83</v>
      </c>
      <c r="H10" s="218">
        <f>SUM(H12:H38)</f>
        <v>65</v>
      </c>
      <c r="I10" s="218"/>
      <c r="J10" s="218">
        <f>SUM(J12:J38)</f>
        <v>0</v>
      </c>
      <c r="K10" s="218">
        <f>SUM(K12:K38)</f>
        <v>0</v>
      </c>
      <c r="L10" s="218">
        <f>SUM(L12:L38)</f>
        <v>0</v>
      </c>
      <c r="M10" s="218"/>
      <c r="N10" s="218">
        <f>SUM(N12:N38)</f>
        <v>729</v>
      </c>
      <c r="O10" s="218">
        <f>SUM(O12:O38)</f>
        <v>341</v>
      </c>
      <c r="P10" s="218">
        <f t="shared" ref="P10" si="0">SUM(P12:P38)</f>
        <v>388</v>
      </c>
      <c r="Q10" s="219"/>
      <c r="R10" s="218">
        <f>SUM(R12:R38)</f>
        <v>193</v>
      </c>
      <c r="S10" s="218">
        <f>SUM(S12:S38)</f>
        <v>79</v>
      </c>
      <c r="T10" s="220">
        <f>SUM(T12:T38)</f>
        <v>114</v>
      </c>
    </row>
    <row r="11" spans="1:24" ht="15" customHeight="1" x14ac:dyDescent="0.2">
      <c r="A11" s="26"/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107"/>
      <c r="R11" s="221"/>
      <c r="S11" s="221"/>
      <c r="T11" s="212"/>
    </row>
    <row r="12" spans="1:24" ht="15" customHeight="1" x14ac:dyDescent="0.2">
      <c r="A12" s="16" t="s">
        <v>15</v>
      </c>
      <c r="B12" s="107">
        <v>69</v>
      </c>
      <c r="C12" s="107">
        <v>29</v>
      </c>
      <c r="D12" s="107">
        <v>40</v>
      </c>
      <c r="E12" s="107"/>
      <c r="F12" s="107">
        <v>10</v>
      </c>
      <c r="G12" s="107">
        <v>3</v>
      </c>
      <c r="H12" s="107">
        <v>7</v>
      </c>
      <c r="I12" s="107"/>
      <c r="J12" s="107">
        <v>0</v>
      </c>
      <c r="K12" s="107">
        <v>0</v>
      </c>
      <c r="L12" s="107">
        <v>0</v>
      </c>
      <c r="M12" s="107"/>
      <c r="N12" s="107">
        <v>46</v>
      </c>
      <c r="O12" s="107">
        <v>22</v>
      </c>
      <c r="P12" s="107">
        <v>24</v>
      </c>
      <c r="Q12" s="107"/>
      <c r="R12" s="107">
        <v>13</v>
      </c>
      <c r="S12" s="107">
        <v>4</v>
      </c>
      <c r="T12" s="107">
        <v>9</v>
      </c>
    </row>
    <row r="13" spans="1:24" ht="15" customHeight="1" x14ac:dyDescent="0.2">
      <c r="A13" s="16" t="s">
        <v>16</v>
      </c>
      <c r="B13" s="107">
        <v>63</v>
      </c>
      <c r="C13" s="107">
        <v>28</v>
      </c>
      <c r="D13" s="107">
        <v>35</v>
      </c>
      <c r="E13" s="107"/>
      <c r="F13" s="107">
        <v>8</v>
      </c>
      <c r="G13" s="107">
        <v>3</v>
      </c>
      <c r="H13" s="107">
        <v>5</v>
      </c>
      <c r="I13" s="107"/>
      <c r="J13" s="107">
        <v>0</v>
      </c>
      <c r="K13" s="107">
        <v>0</v>
      </c>
      <c r="L13" s="107">
        <v>0</v>
      </c>
      <c r="M13" s="107"/>
      <c r="N13" s="107">
        <v>40</v>
      </c>
      <c r="O13" s="107">
        <v>19</v>
      </c>
      <c r="P13" s="107">
        <v>21</v>
      </c>
      <c r="Q13" s="107"/>
      <c r="R13" s="107">
        <v>15</v>
      </c>
      <c r="S13" s="107">
        <v>6</v>
      </c>
      <c r="T13" s="213">
        <v>9</v>
      </c>
    </row>
    <row r="14" spans="1:24" ht="15" customHeight="1" x14ac:dyDescent="0.2">
      <c r="A14" s="16" t="s">
        <v>17</v>
      </c>
      <c r="B14" s="107">
        <v>43</v>
      </c>
      <c r="C14" s="107">
        <v>31</v>
      </c>
      <c r="D14" s="107">
        <v>12</v>
      </c>
      <c r="E14" s="107"/>
      <c r="F14" s="107">
        <v>8</v>
      </c>
      <c r="G14" s="107">
        <v>6</v>
      </c>
      <c r="H14" s="107">
        <v>2</v>
      </c>
      <c r="I14" s="107"/>
      <c r="J14" s="107">
        <v>0</v>
      </c>
      <c r="K14" s="107">
        <v>0</v>
      </c>
      <c r="L14" s="107">
        <v>0</v>
      </c>
      <c r="M14" s="107"/>
      <c r="N14" s="107">
        <v>26</v>
      </c>
      <c r="O14" s="107">
        <v>18</v>
      </c>
      <c r="P14" s="107">
        <v>8</v>
      </c>
      <c r="Q14" s="107"/>
      <c r="R14" s="107">
        <v>9</v>
      </c>
      <c r="S14" s="107">
        <v>7</v>
      </c>
      <c r="T14" s="213">
        <v>2</v>
      </c>
    </row>
    <row r="15" spans="1:24" ht="15" customHeight="1" x14ac:dyDescent="0.2">
      <c r="A15" s="16" t="s">
        <v>18</v>
      </c>
      <c r="B15" s="107">
        <v>123</v>
      </c>
      <c r="C15" s="107">
        <v>58</v>
      </c>
      <c r="D15" s="107">
        <v>65</v>
      </c>
      <c r="E15" s="107"/>
      <c r="F15" s="107">
        <v>14</v>
      </c>
      <c r="G15" s="107">
        <v>8</v>
      </c>
      <c r="H15" s="107">
        <v>6</v>
      </c>
      <c r="I15" s="107"/>
      <c r="J15" s="107">
        <v>0</v>
      </c>
      <c r="K15" s="107">
        <v>0</v>
      </c>
      <c r="L15" s="107">
        <v>0</v>
      </c>
      <c r="M15" s="107"/>
      <c r="N15" s="107">
        <v>83</v>
      </c>
      <c r="O15" s="107">
        <v>44</v>
      </c>
      <c r="P15" s="107">
        <v>39</v>
      </c>
      <c r="Q15" s="107"/>
      <c r="R15" s="107">
        <v>26</v>
      </c>
      <c r="S15" s="107">
        <v>6</v>
      </c>
      <c r="T15" s="213">
        <v>20</v>
      </c>
    </row>
    <row r="16" spans="1:24" ht="15" customHeight="1" x14ac:dyDescent="0.2">
      <c r="A16" s="16" t="s">
        <v>19</v>
      </c>
      <c r="B16" s="107">
        <v>27</v>
      </c>
      <c r="C16" s="107">
        <v>8</v>
      </c>
      <c r="D16" s="107">
        <v>19</v>
      </c>
      <c r="E16" s="107"/>
      <c r="F16" s="107">
        <v>4</v>
      </c>
      <c r="G16" s="107">
        <v>1</v>
      </c>
      <c r="H16" s="107">
        <v>3</v>
      </c>
      <c r="I16" s="107"/>
      <c r="J16" s="107">
        <v>0</v>
      </c>
      <c r="K16" s="107">
        <v>0</v>
      </c>
      <c r="L16" s="107">
        <v>0</v>
      </c>
      <c r="M16" s="107"/>
      <c r="N16" s="107">
        <v>16</v>
      </c>
      <c r="O16" s="107">
        <v>5</v>
      </c>
      <c r="P16" s="107">
        <v>11</v>
      </c>
      <c r="Q16" s="107"/>
      <c r="R16" s="107">
        <v>7</v>
      </c>
      <c r="S16" s="107">
        <v>2</v>
      </c>
      <c r="T16" s="213">
        <v>5</v>
      </c>
    </row>
    <row r="17" spans="1:20" ht="15" customHeight="1" x14ac:dyDescent="0.2">
      <c r="A17" s="16" t="s">
        <v>20</v>
      </c>
      <c r="B17" s="107">
        <v>36</v>
      </c>
      <c r="C17" s="107">
        <v>13</v>
      </c>
      <c r="D17" s="107">
        <v>23</v>
      </c>
      <c r="E17" s="107"/>
      <c r="F17" s="107">
        <v>4</v>
      </c>
      <c r="G17" s="107">
        <v>2</v>
      </c>
      <c r="H17" s="107">
        <v>2</v>
      </c>
      <c r="I17" s="107"/>
      <c r="J17" s="107">
        <v>0</v>
      </c>
      <c r="K17" s="107">
        <v>0</v>
      </c>
      <c r="L17" s="107">
        <v>0</v>
      </c>
      <c r="M17" s="107"/>
      <c r="N17" s="107">
        <v>26</v>
      </c>
      <c r="O17" s="107">
        <v>10</v>
      </c>
      <c r="P17" s="107">
        <v>16</v>
      </c>
      <c r="Q17" s="107"/>
      <c r="R17" s="107">
        <v>6</v>
      </c>
      <c r="S17" s="107">
        <v>1</v>
      </c>
      <c r="T17" s="213">
        <v>5</v>
      </c>
    </row>
    <row r="18" spans="1:20" ht="15" customHeight="1" x14ac:dyDescent="0.2">
      <c r="A18" s="16" t="s">
        <v>21</v>
      </c>
      <c r="B18" s="107">
        <v>10</v>
      </c>
      <c r="C18" s="107">
        <v>6</v>
      </c>
      <c r="D18" s="107">
        <v>4</v>
      </c>
      <c r="E18" s="107"/>
      <c r="F18" s="107">
        <v>2</v>
      </c>
      <c r="G18" s="107">
        <v>2</v>
      </c>
      <c r="H18" s="107">
        <v>0</v>
      </c>
      <c r="I18" s="107"/>
      <c r="J18" s="107">
        <v>0</v>
      </c>
      <c r="K18" s="107">
        <v>0</v>
      </c>
      <c r="L18" s="107">
        <v>0</v>
      </c>
      <c r="M18" s="107"/>
      <c r="N18" s="107">
        <v>6</v>
      </c>
      <c r="O18" s="107">
        <v>3</v>
      </c>
      <c r="P18" s="107">
        <v>3</v>
      </c>
      <c r="Q18" s="107"/>
      <c r="R18" s="107">
        <v>2</v>
      </c>
      <c r="S18" s="107">
        <v>1</v>
      </c>
      <c r="T18" s="213">
        <v>1</v>
      </c>
    </row>
    <row r="19" spans="1:20" ht="15" customHeight="1" x14ac:dyDescent="0.2">
      <c r="A19" s="16" t="s">
        <v>22</v>
      </c>
      <c r="B19" s="107">
        <v>115</v>
      </c>
      <c r="C19" s="107">
        <v>54</v>
      </c>
      <c r="D19" s="107">
        <v>61</v>
      </c>
      <c r="E19" s="107"/>
      <c r="F19" s="107">
        <v>15</v>
      </c>
      <c r="G19" s="107">
        <v>9</v>
      </c>
      <c r="H19" s="107">
        <v>6</v>
      </c>
      <c r="I19" s="107"/>
      <c r="J19" s="107">
        <v>0</v>
      </c>
      <c r="K19" s="107">
        <v>0</v>
      </c>
      <c r="L19" s="107">
        <v>0</v>
      </c>
      <c r="M19" s="107"/>
      <c r="N19" s="107">
        <v>84</v>
      </c>
      <c r="O19" s="107">
        <v>40</v>
      </c>
      <c r="P19" s="107">
        <v>44</v>
      </c>
      <c r="Q19" s="107"/>
      <c r="R19" s="107">
        <v>16</v>
      </c>
      <c r="S19" s="107">
        <v>5</v>
      </c>
      <c r="T19" s="213">
        <v>11</v>
      </c>
    </row>
    <row r="20" spans="1:20" ht="15" customHeight="1" x14ac:dyDescent="0.2">
      <c r="A20" s="16" t="s">
        <v>23</v>
      </c>
      <c r="B20" s="107">
        <v>40</v>
      </c>
      <c r="C20" s="107">
        <v>19</v>
      </c>
      <c r="D20" s="107">
        <v>21</v>
      </c>
      <c r="E20" s="107"/>
      <c r="F20" s="107">
        <v>7</v>
      </c>
      <c r="G20" s="107">
        <v>5</v>
      </c>
      <c r="H20" s="107">
        <v>2</v>
      </c>
      <c r="I20" s="107"/>
      <c r="J20" s="107">
        <v>0</v>
      </c>
      <c r="K20" s="107">
        <v>0</v>
      </c>
      <c r="L20" s="107">
        <v>0</v>
      </c>
      <c r="M20" s="107"/>
      <c r="N20" s="107">
        <v>25</v>
      </c>
      <c r="O20" s="107">
        <v>9</v>
      </c>
      <c r="P20" s="107">
        <v>16</v>
      </c>
      <c r="Q20" s="107"/>
      <c r="R20" s="107">
        <v>8</v>
      </c>
      <c r="S20" s="107">
        <v>5</v>
      </c>
      <c r="T20" s="213">
        <v>3</v>
      </c>
    </row>
    <row r="21" spans="1:20" ht="15" customHeight="1" x14ac:dyDescent="0.2">
      <c r="A21" s="16" t="s">
        <v>24</v>
      </c>
      <c r="B21" s="107">
        <v>62</v>
      </c>
      <c r="C21" s="107">
        <v>36</v>
      </c>
      <c r="D21" s="107">
        <v>26</v>
      </c>
      <c r="E21" s="107"/>
      <c r="F21" s="107">
        <v>7</v>
      </c>
      <c r="G21" s="107">
        <v>5</v>
      </c>
      <c r="H21" s="107">
        <v>2</v>
      </c>
      <c r="I21" s="107"/>
      <c r="J21" s="107">
        <v>0</v>
      </c>
      <c r="K21" s="107">
        <v>0</v>
      </c>
      <c r="L21" s="107">
        <v>0</v>
      </c>
      <c r="M21" s="107"/>
      <c r="N21" s="107">
        <v>44</v>
      </c>
      <c r="O21" s="107">
        <v>23</v>
      </c>
      <c r="P21" s="107">
        <v>21</v>
      </c>
      <c r="Q21" s="107"/>
      <c r="R21" s="107">
        <v>11</v>
      </c>
      <c r="S21" s="107">
        <v>8</v>
      </c>
      <c r="T21" s="213">
        <v>3</v>
      </c>
    </row>
    <row r="22" spans="1:20" ht="15" customHeight="1" x14ac:dyDescent="0.2">
      <c r="A22" s="16" t="s">
        <v>25</v>
      </c>
      <c r="B22" s="107">
        <v>12</v>
      </c>
      <c r="C22" s="107">
        <v>7</v>
      </c>
      <c r="D22" s="107">
        <v>5</v>
      </c>
      <c r="E22" s="107"/>
      <c r="F22" s="107">
        <v>2</v>
      </c>
      <c r="G22" s="107">
        <v>2</v>
      </c>
      <c r="H22" s="107">
        <v>0</v>
      </c>
      <c r="I22" s="107"/>
      <c r="J22" s="107">
        <v>0</v>
      </c>
      <c r="K22" s="107">
        <v>0</v>
      </c>
      <c r="L22" s="107">
        <v>0</v>
      </c>
      <c r="M22" s="107"/>
      <c r="N22" s="107">
        <v>9</v>
      </c>
      <c r="O22" s="107">
        <v>4</v>
      </c>
      <c r="P22" s="107">
        <v>5</v>
      </c>
      <c r="Q22" s="107"/>
      <c r="R22" s="107">
        <v>1</v>
      </c>
      <c r="S22" s="107">
        <v>1</v>
      </c>
      <c r="T22" s="107">
        <v>0</v>
      </c>
    </row>
    <row r="23" spans="1:20" ht="15" customHeight="1" x14ac:dyDescent="0.2">
      <c r="A23" s="28" t="s">
        <v>26</v>
      </c>
      <c r="B23" s="107">
        <v>83</v>
      </c>
      <c r="C23" s="107">
        <v>41</v>
      </c>
      <c r="D23" s="107">
        <v>42</v>
      </c>
      <c r="E23" s="107"/>
      <c r="F23" s="107">
        <v>10</v>
      </c>
      <c r="G23" s="107">
        <v>7</v>
      </c>
      <c r="H23" s="107">
        <v>3</v>
      </c>
      <c r="I23" s="107"/>
      <c r="J23" s="107">
        <v>0</v>
      </c>
      <c r="K23" s="107">
        <v>0</v>
      </c>
      <c r="L23" s="107">
        <v>0</v>
      </c>
      <c r="M23" s="107"/>
      <c r="N23" s="107">
        <v>60</v>
      </c>
      <c r="O23" s="107">
        <v>25</v>
      </c>
      <c r="P23" s="107">
        <v>35</v>
      </c>
      <c r="Q23" s="107"/>
      <c r="R23" s="107">
        <v>13</v>
      </c>
      <c r="S23" s="107">
        <v>9</v>
      </c>
      <c r="T23" s="213">
        <v>4</v>
      </c>
    </row>
    <row r="24" spans="1:20" ht="15" customHeight="1" x14ac:dyDescent="0.2">
      <c r="A24" s="16" t="s">
        <v>27</v>
      </c>
      <c r="B24" s="107">
        <v>40</v>
      </c>
      <c r="C24" s="107">
        <v>23</v>
      </c>
      <c r="D24" s="107">
        <v>17</v>
      </c>
      <c r="E24" s="107"/>
      <c r="F24" s="107">
        <v>6</v>
      </c>
      <c r="G24" s="107">
        <v>4</v>
      </c>
      <c r="H24" s="107">
        <v>2</v>
      </c>
      <c r="I24" s="107"/>
      <c r="J24" s="107">
        <v>0</v>
      </c>
      <c r="K24" s="107">
        <v>0</v>
      </c>
      <c r="L24" s="107">
        <v>0</v>
      </c>
      <c r="M24" s="107"/>
      <c r="N24" s="107">
        <v>30</v>
      </c>
      <c r="O24" s="107">
        <v>18</v>
      </c>
      <c r="P24" s="107">
        <v>12</v>
      </c>
      <c r="Q24" s="107"/>
      <c r="R24" s="107">
        <v>4</v>
      </c>
      <c r="S24" s="107">
        <v>1</v>
      </c>
      <c r="T24" s="213">
        <v>3</v>
      </c>
    </row>
    <row r="25" spans="1:20" ht="15" customHeight="1" x14ac:dyDescent="0.2">
      <c r="A25" s="16" t="s">
        <v>28</v>
      </c>
      <c r="B25" s="107">
        <v>74</v>
      </c>
      <c r="C25" s="107">
        <v>33</v>
      </c>
      <c r="D25" s="107">
        <v>41</v>
      </c>
      <c r="E25" s="107"/>
      <c r="F25" s="107">
        <v>10</v>
      </c>
      <c r="G25" s="107">
        <v>6</v>
      </c>
      <c r="H25" s="107">
        <v>4</v>
      </c>
      <c r="I25" s="107"/>
      <c r="J25" s="107">
        <v>0</v>
      </c>
      <c r="K25" s="107">
        <v>0</v>
      </c>
      <c r="L25" s="107">
        <v>0</v>
      </c>
      <c r="M25" s="107"/>
      <c r="N25" s="107">
        <v>53</v>
      </c>
      <c r="O25" s="107">
        <v>24</v>
      </c>
      <c r="P25" s="107">
        <v>29</v>
      </c>
      <c r="Q25" s="107"/>
      <c r="R25" s="107">
        <v>11</v>
      </c>
      <c r="S25" s="107">
        <v>3</v>
      </c>
      <c r="T25" s="213">
        <v>8</v>
      </c>
    </row>
    <row r="26" spans="1:20" ht="15" customHeight="1" x14ac:dyDescent="0.2">
      <c r="A26" s="16" t="s">
        <v>29</v>
      </c>
      <c r="B26" s="227" t="s">
        <v>184</v>
      </c>
      <c r="C26" s="227" t="s">
        <v>184</v>
      </c>
      <c r="D26" s="227" t="s">
        <v>184</v>
      </c>
      <c r="E26" s="107"/>
      <c r="F26" s="227" t="s">
        <v>184</v>
      </c>
      <c r="G26" s="227" t="s">
        <v>184</v>
      </c>
      <c r="H26" s="227" t="s">
        <v>184</v>
      </c>
      <c r="I26" s="107"/>
      <c r="J26" s="227" t="s">
        <v>184</v>
      </c>
      <c r="K26" s="227" t="s">
        <v>184</v>
      </c>
      <c r="L26" s="227" t="s">
        <v>184</v>
      </c>
      <c r="M26" s="107"/>
      <c r="N26" s="227" t="s">
        <v>184</v>
      </c>
      <c r="O26" s="227" t="s">
        <v>184</v>
      </c>
      <c r="P26" s="227" t="s">
        <v>184</v>
      </c>
      <c r="Q26" s="107"/>
      <c r="R26" s="227" t="s">
        <v>184</v>
      </c>
      <c r="S26" s="227" t="s">
        <v>184</v>
      </c>
      <c r="T26" s="227" t="s">
        <v>184</v>
      </c>
    </row>
    <row r="27" spans="1:20" ht="15" customHeight="1" x14ac:dyDescent="0.2">
      <c r="A27" s="16" t="s">
        <v>30</v>
      </c>
      <c r="B27" s="107">
        <v>29</v>
      </c>
      <c r="C27" s="107">
        <v>10</v>
      </c>
      <c r="D27" s="107">
        <v>19</v>
      </c>
      <c r="E27" s="107"/>
      <c r="F27" s="107">
        <v>5</v>
      </c>
      <c r="G27" s="107">
        <v>0</v>
      </c>
      <c r="H27" s="107">
        <v>5</v>
      </c>
      <c r="I27" s="107"/>
      <c r="J27" s="107">
        <v>0</v>
      </c>
      <c r="K27" s="107">
        <v>0</v>
      </c>
      <c r="L27" s="107">
        <v>0</v>
      </c>
      <c r="M27" s="107"/>
      <c r="N27" s="107">
        <v>19</v>
      </c>
      <c r="O27" s="107">
        <v>8</v>
      </c>
      <c r="P27" s="107">
        <v>11</v>
      </c>
      <c r="Q27" s="107"/>
      <c r="R27" s="107">
        <v>5</v>
      </c>
      <c r="S27" s="107">
        <v>2</v>
      </c>
      <c r="T27" s="213">
        <v>3</v>
      </c>
    </row>
    <row r="28" spans="1:20" ht="15" customHeight="1" x14ac:dyDescent="0.2">
      <c r="A28" s="16" t="s">
        <v>31</v>
      </c>
      <c r="B28" s="107">
        <v>17</v>
      </c>
      <c r="C28" s="107">
        <v>8</v>
      </c>
      <c r="D28" s="107">
        <v>9</v>
      </c>
      <c r="E28" s="107"/>
      <c r="F28" s="107">
        <v>2</v>
      </c>
      <c r="G28" s="107">
        <v>1</v>
      </c>
      <c r="H28" s="107">
        <v>1</v>
      </c>
      <c r="I28" s="107"/>
      <c r="J28" s="107">
        <v>0</v>
      </c>
      <c r="K28" s="107">
        <v>0</v>
      </c>
      <c r="L28" s="107">
        <v>0</v>
      </c>
      <c r="M28" s="107"/>
      <c r="N28" s="107">
        <v>12</v>
      </c>
      <c r="O28" s="107">
        <v>5</v>
      </c>
      <c r="P28" s="107">
        <v>7</v>
      </c>
      <c r="Q28" s="107"/>
      <c r="R28" s="107">
        <v>3</v>
      </c>
      <c r="S28" s="107">
        <v>2</v>
      </c>
      <c r="T28" s="213">
        <v>1</v>
      </c>
    </row>
    <row r="29" spans="1:20" ht="15" customHeight="1" x14ac:dyDescent="0.2">
      <c r="A29" s="16" t="s">
        <v>32</v>
      </c>
      <c r="B29" s="107">
        <v>12</v>
      </c>
      <c r="C29" s="107">
        <v>6</v>
      </c>
      <c r="D29" s="107">
        <v>6</v>
      </c>
      <c r="E29" s="107"/>
      <c r="F29" s="107">
        <v>2</v>
      </c>
      <c r="G29" s="107">
        <v>2</v>
      </c>
      <c r="H29" s="107">
        <v>0</v>
      </c>
      <c r="I29" s="107"/>
      <c r="J29" s="107">
        <v>0</v>
      </c>
      <c r="K29" s="107">
        <v>0</v>
      </c>
      <c r="L29" s="107">
        <v>0</v>
      </c>
      <c r="M29" s="107"/>
      <c r="N29" s="107">
        <v>6</v>
      </c>
      <c r="O29" s="107">
        <v>3</v>
      </c>
      <c r="P29" s="107">
        <v>3</v>
      </c>
      <c r="Q29" s="107"/>
      <c r="R29" s="107">
        <v>4</v>
      </c>
      <c r="S29" s="107">
        <v>1</v>
      </c>
      <c r="T29" s="213">
        <v>3</v>
      </c>
    </row>
    <row r="30" spans="1:20" ht="15" customHeight="1" x14ac:dyDescent="0.2">
      <c r="A30" s="16" t="s">
        <v>33</v>
      </c>
      <c r="B30" s="107">
        <v>21</v>
      </c>
      <c r="C30" s="107">
        <v>17</v>
      </c>
      <c r="D30" s="107">
        <v>4</v>
      </c>
      <c r="E30" s="107"/>
      <c r="F30" s="107">
        <v>4</v>
      </c>
      <c r="G30" s="107">
        <v>3</v>
      </c>
      <c r="H30" s="107">
        <v>1</v>
      </c>
      <c r="I30" s="107"/>
      <c r="J30" s="107">
        <v>0</v>
      </c>
      <c r="K30" s="107">
        <v>0</v>
      </c>
      <c r="L30" s="107">
        <v>0</v>
      </c>
      <c r="M30" s="107"/>
      <c r="N30" s="107">
        <v>13</v>
      </c>
      <c r="O30" s="107">
        <v>12</v>
      </c>
      <c r="P30" s="107">
        <v>1</v>
      </c>
      <c r="Q30" s="107"/>
      <c r="R30" s="107">
        <v>4</v>
      </c>
      <c r="S30" s="107">
        <v>2</v>
      </c>
      <c r="T30" s="213">
        <v>2</v>
      </c>
    </row>
    <row r="31" spans="1:20" ht="15" customHeight="1" x14ac:dyDescent="0.2">
      <c r="A31" s="16" t="s">
        <v>34</v>
      </c>
      <c r="B31" s="107">
        <v>16</v>
      </c>
      <c r="C31" s="107">
        <v>8</v>
      </c>
      <c r="D31" s="107">
        <v>8</v>
      </c>
      <c r="E31" s="107"/>
      <c r="F31" s="107">
        <v>2</v>
      </c>
      <c r="G31" s="107">
        <v>1</v>
      </c>
      <c r="H31" s="107">
        <v>1</v>
      </c>
      <c r="I31" s="107"/>
      <c r="J31" s="107">
        <v>0</v>
      </c>
      <c r="K31" s="107">
        <v>0</v>
      </c>
      <c r="L31" s="107">
        <v>0</v>
      </c>
      <c r="M31" s="107"/>
      <c r="N31" s="107">
        <v>11</v>
      </c>
      <c r="O31" s="107">
        <v>5</v>
      </c>
      <c r="P31" s="107">
        <v>6</v>
      </c>
      <c r="Q31" s="107"/>
      <c r="R31" s="107">
        <v>3</v>
      </c>
      <c r="S31" s="107">
        <v>2</v>
      </c>
      <c r="T31" s="213">
        <v>1</v>
      </c>
    </row>
    <row r="32" spans="1:20" ht="15" customHeight="1" x14ac:dyDescent="0.2">
      <c r="A32" s="16" t="s">
        <v>35</v>
      </c>
      <c r="B32" s="107">
        <v>36</v>
      </c>
      <c r="C32" s="107">
        <v>14</v>
      </c>
      <c r="D32" s="107">
        <v>22</v>
      </c>
      <c r="E32" s="107"/>
      <c r="F32" s="107">
        <v>6</v>
      </c>
      <c r="G32" s="107">
        <v>4</v>
      </c>
      <c r="H32" s="107">
        <v>2</v>
      </c>
      <c r="I32" s="107"/>
      <c r="J32" s="107">
        <v>0</v>
      </c>
      <c r="K32" s="107">
        <v>0</v>
      </c>
      <c r="L32" s="107">
        <v>0</v>
      </c>
      <c r="M32" s="107"/>
      <c r="N32" s="107">
        <v>23</v>
      </c>
      <c r="O32" s="107">
        <v>8</v>
      </c>
      <c r="P32" s="107">
        <v>15</v>
      </c>
      <c r="Q32" s="107"/>
      <c r="R32" s="107">
        <v>7</v>
      </c>
      <c r="S32" s="107">
        <v>2</v>
      </c>
      <c r="T32" s="213">
        <v>5</v>
      </c>
    </row>
    <row r="33" spans="1:20" ht="15" customHeight="1" x14ac:dyDescent="0.2">
      <c r="A33" s="16" t="s">
        <v>36</v>
      </c>
      <c r="B33" s="107">
        <v>8</v>
      </c>
      <c r="C33" s="107">
        <v>3</v>
      </c>
      <c r="D33" s="107">
        <v>5</v>
      </c>
      <c r="E33" s="107"/>
      <c r="F33" s="107">
        <v>2</v>
      </c>
      <c r="G33" s="107">
        <v>0</v>
      </c>
      <c r="H33" s="107">
        <v>2</v>
      </c>
      <c r="I33" s="107"/>
      <c r="J33" s="107">
        <v>0</v>
      </c>
      <c r="K33" s="107">
        <v>0</v>
      </c>
      <c r="L33" s="107">
        <v>0</v>
      </c>
      <c r="M33" s="107"/>
      <c r="N33" s="107">
        <v>6</v>
      </c>
      <c r="O33" s="107">
        <v>3</v>
      </c>
      <c r="P33" s="107">
        <v>3</v>
      </c>
      <c r="Q33" s="107"/>
      <c r="R33" s="107">
        <v>0</v>
      </c>
      <c r="S33" s="107">
        <v>0</v>
      </c>
      <c r="T33" s="213">
        <v>0</v>
      </c>
    </row>
    <row r="34" spans="1:20" ht="15" customHeight="1" x14ac:dyDescent="0.2">
      <c r="A34" s="16" t="s">
        <v>227</v>
      </c>
      <c r="B34" s="107">
        <v>31</v>
      </c>
      <c r="C34" s="107">
        <v>14</v>
      </c>
      <c r="D34" s="107">
        <v>17</v>
      </c>
      <c r="E34" s="107"/>
      <c r="F34" s="107">
        <v>4</v>
      </c>
      <c r="G34" s="107">
        <v>3</v>
      </c>
      <c r="H34" s="107">
        <v>1</v>
      </c>
      <c r="I34" s="107"/>
      <c r="J34" s="107">
        <v>0</v>
      </c>
      <c r="K34" s="107">
        <v>0</v>
      </c>
      <c r="L34" s="107">
        <v>0</v>
      </c>
      <c r="M34" s="107"/>
      <c r="N34" s="107">
        <v>20</v>
      </c>
      <c r="O34" s="107">
        <v>8</v>
      </c>
      <c r="P34" s="107">
        <v>12</v>
      </c>
      <c r="Q34" s="107"/>
      <c r="R34" s="107">
        <v>7</v>
      </c>
      <c r="S34" s="107">
        <v>3</v>
      </c>
      <c r="T34" s="213">
        <v>4</v>
      </c>
    </row>
    <row r="35" spans="1:20" ht="15" customHeight="1" x14ac:dyDescent="0.2">
      <c r="A35" s="16" t="s">
        <v>38</v>
      </c>
      <c r="B35" s="227" t="s">
        <v>184</v>
      </c>
      <c r="C35" s="227" t="s">
        <v>184</v>
      </c>
      <c r="D35" s="227" t="s">
        <v>184</v>
      </c>
      <c r="E35" s="107"/>
      <c r="F35" s="227" t="s">
        <v>184</v>
      </c>
      <c r="G35" s="227" t="s">
        <v>184</v>
      </c>
      <c r="H35" s="227" t="s">
        <v>184</v>
      </c>
      <c r="I35" s="107"/>
      <c r="J35" s="227" t="s">
        <v>184</v>
      </c>
      <c r="K35" s="227" t="s">
        <v>184</v>
      </c>
      <c r="L35" s="227" t="s">
        <v>184</v>
      </c>
      <c r="M35" s="107"/>
      <c r="N35" s="227" t="s">
        <v>184</v>
      </c>
      <c r="O35" s="227" t="s">
        <v>184</v>
      </c>
      <c r="P35" s="227" t="s">
        <v>184</v>
      </c>
      <c r="Q35" s="107"/>
      <c r="R35" s="227" t="s">
        <v>184</v>
      </c>
      <c r="S35" s="227" t="s">
        <v>184</v>
      </c>
      <c r="T35" s="227" t="s">
        <v>184</v>
      </c>
    </row>
    <row r="36" spans="1:20" ht="15" customHeight="1" x14ac:dyDescent="0.2">
      <c r="A36" s="16" t="s">
        <v>39</v>
      </c>
      <c r="B36" s="107">
        <v>46</v>
      </c>
      <c r="C36" s="107">
        <v>18</v>
      </c>
      <c r="D36" s="107">
        <v>28</v>
      </c>
      <c r="E36" s="107"/>
      <c r="F36" s="107">
        <v>8</v>
      </c>
      <c r="G36" s="107">
        <v>2</v>
      </c>
      <c r="H36" s="107">
        <v>6</v>
      </c>
      <c r="I36" s="107"/>
      <c r="J36" s="107">
        <v>0</v>
      </c>
      <c r="K36" s="107">
        <v>0</v>
      </c>
      <c r="L36" s="107">
        <v>0</v>
      </c>
      <c r="M36" s="107"/>
      <c r="N36" s="107">
        <v>30</v>
      </c>
      <c r="O36" s="107">
        <v>12</v>
      </c>
      <c r="P36" s="107">
        <v>18</v>
      </c>
      <c r="Q36" s="107"/>
      <c r="R36" s="107">
        <v>8</v>
      </c>
      <c r="S36" s="107">
        <v>4</v>
      </c>
      <c r="T36" s="107">
        <v>4</v>
      </c>
    </row>
    <row r="37" spans="1:20" ht="15" customHeight="1" x14ac:dyDescent="0.2">
      <c r="A37" s="16" t="s">
        <v>40</v>
      </c>
      <c r="B37" s="107">
        <v>45</v>
      </c>
      <c r="C37" s="107">
        <v>13</v>
      </c>
      <c r="D37" s="107">
        <v>32</v>
      </c>
      <c r="E37" s="107"/>
      <c r="F37" s="107">
        <v>5</v>
      </c>
      <c r="G37" s="107">
        <v>4</v>
      </c>
      <c r="H37" s="107">
        <v>1</v>
      </c>
      <c r="I37" s="107"/>
      <c r="J37" s="107">
        <v>0</v>
      </c>
      <c r="K37" s="107">
        <v>0</v>
      </c>
      <c r="L37" s="107">
        <v>0</v>
      </c>
      <c r="M37" s="107"/>
      <c r="N37" s="107">
        <v>34</v>
      </c>
      <c r="O37" s="107">
        <v>8</v>
      </c>
      <c r="P37" s="107">
        <v>26</v>
      </c>
      <c r="Q37" s="107"/>
      <c r="R37" s="107">
        <v>6</v>
      </c>
      <c r="S37" s="107">
        <v>1</v>
      </c>
      <c r="T37" s="213">
        <v>5</v>
      </c>
    </row>
    <row r="38" spans="1:20" ht="15" customHeight="1" thickBot="1" x14ac:dyDescent="0.25">
      <c r="A38" s="17" t="s">
        <v>41</v>
      </c>
      <c r="B38" s="107">
        <v>12</v>
      </c>
      <c r="C38" s="107">
        <v>6</v>
      </c>
      <c r="D38" s="107">
        <v>6</v>
      </c>
      <c r="E38" s="112"/>
      <c r="F38" s="112">
        <v>1</v>
      </c>
      <c r="G38" s="112">
        <v>0</v>
      </c>
      <c r="H38" s="112">
        <v>1</v>
      </c>
      <c r="I38" s="112"/>
      <c r="J38" s="112">
        <v>0</v>
      </c>
      <c r="K38" s="112">
        <v>0</v>
      </c>
      <c r="L38" s="112">
        <v>0</v>
      </c>
      <c r="M38" s="112"/>
      <c r="N38" s="112">
        <v>7</v>
      </c>
      <c r="O38" s="112">
        <v>5</v>
      </c>
      <c r="P38" s="112">
        <v>2</v>
      </c>
      <c r="Q38" s="112"/>
      <c r="R38" s="112">
        <v>4</v>
      </c>
      <c r="S38" s="112">
        <v>1</v>
      </c>
      <c r="T38" s="112">
        <v>3</v>
      </c>
    </row>
    <row r="39" spans="1:20" ht="15" customHeight="1" x14ac:dyDescent="0.2">
      <c r="A39" s="374" t="s">
        <v>233</v>
      </c>
      <c r="B39" s="374"/>
      <c r="C39" s="374"/>
      <c r="D39" s="374"/>
      <c r="E39" s="374"/>
      <c r="F39" s="374"/>
      <c r="G39" s="374"/>
      <c r="H39" s="374"/>
      <c r="I39" s="374"/>
      <c r="J39" s="374"/>
      <c r="K39" s="374"/>
      <c r="L39" s="374"/>
      <c r="M39" s="374"/>
      <c r="N39" s="374"/>
      <c r="O39" s="374"/>
      <c r="P39" s="374"/>
      <c r="Q39" s="374"/>
      <c r="R39" s="374"/>
      <c r="S39" s="374"/>
      <c r="T39" s="374"/>
    </row>
    <row r="40" spans="1:20" ht="15" customHeight="1" x14ac:dyDescent="0.2">
      <c r="A40" s="339" t="s">
        <v>232</v>
      </c>
      <c r="B40" s="339"/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39"/>
      <c r="S40" s="339"/>
      <c r="T40" s="339"/>
    </row>
    <row r="41" spans="1:20" ht="15" customHeight="1" x14ac:dyDescent="0.2"/>
  </sheetData>
  <mergeCells count="14">
    <mergeCell ref="A1:T1"/>
    <mergeCell ref="R8:T8"/>
    <mergeCell ref="A39:T39"/>
    <mergeCell ref="A40:T40"/>
    <mergeCell ref="A8:A9"/>
    <mergeCell ref="B8:D8"/>
    <mergeCell ref="F8:H8"/>
    <mergeCell ref="J8:L8"/>
    <mergeCell ref="N8:P8"/>
    <mergeCell ref="A2:T2"/>
    <mergeCell ref="A3:T3"/>
    <mergeCell ref="A4:T4"/>
    <mergeCell ref="A5:T5"/>
    <mergeCell ref="A6:T6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zoomScaleNormal="100" workbookViewId="0">
      <selection activeCell="A2" sqref="A2:J2"/>
    </sheetView>
  </sheetViews>
  <sheetFormatPr baseColWidth="10" defaultRowHeight="12.75" x14ac:dyDescent="0.2"/>
  <cols>
    <col min="1" max="1" width="18.140625" style="18" customWidth="1"/>
    <col min="2" max="2" width="6.42578125" style="19" bestFit="1" customWidth="1"/>
    <col min="3" max="3" width="7.5703125" style="19" bestFit="1" customWidth="1"/>
    <col min="4" max="4" width="9.7109375" style="19" customWidth="1"/>
    <col min="5" max="5" width="11.5703125" style="19" customWidth="1"/>
    <col min="6" max="6" width="7.85546875" style="19" bestFit="1" customWidth="1"/>
    <col min="7" max="7" width="7.42578125" style="19" bestFit="1" customWidth="1"/>
    <col min="8" max="8" width="10" style="19" customWidth="1"/>
    <col min="9" max="9" width="6" style="19" bestFit="1" customWidth="1"/>
    <col min="10" max="10" width="9.28515625" style="20" customWidth="1"/>
    <col min="11" max="233" width="11.42578125" style="20"/>
    <col min="234" max="234" width="18.140625" style="20" customWidth="1"/>
    <col min="235" max="235" width="6.42578125" style="20" bestFit="1" customWidth="1"/>
    <col min="236" max="236" width="6.5703125" style="20" customWidth="1"/>
    <col min="237" max="237" width="9.7109375" style="20" customWidth="1"/>
    <col min="238" max="238" width="7.5703125" style="20" customWidth="1"/>
    <col min="239" max="239" width="6.42578125" style="20" customWidth="1"/>
    <col min="240" max="240" width="6" style="20" customWidth="1"/>
    <col min="241" max="241" width="5.7109375" style="20" customWidth="1"/>
    <col min="242" max="242" width="5.85546875" style="20" customWidth="1"/>
    <col min="243" max="244" width="6.5703125" style="20" customWidth="1"/>
    <col min="245" max="245" width="7.28515625" style="20" customWidth="1"/>
    <col min="246" max="246" width="9" style="20" customWidth="1"/>
    <col min="247" max="247" width="7" style="20" customWidth="1"/>
    <col min="248" max="489" width="11.42578125" style="20"/>
    <col min="490" max="490" width="18.140625" style="20" customWidth="1"/>
    <col min="491" max="491" width="6.42578125" style="20" bestFit="1" customWidth="1"/>
    <col min="492" max="492" width="6.5703125" style="20" customWidth="1"/>
    <col min="493" max="493" width="9.7109375" style="20" customWidth="1"/>
    <col min="494" max="494" width="7.5703125" style="20" customWidth="1"/>
    <col min="495" max="495" width="6.42578125" style="20" customWidth="1"/>
    <col min="496" max="496" width="6" style="20" customWidth="1"/>
    <col min="497" max="497" width="5.7109375" style="20" customWidth="1"/>
    <col min="498" max="498" width="5.85546875" style="20" customWidth="1"/>
    <col min="499" max="500" width="6.5703125" style="20" customWidth="1"/>
    <col min="501" max="501" width="7.28515625" style="20" customWidth="1"/>
    <col min="502" max="502" width="9" style="20" customWidth="1"/>
    <col min="503" max="503" width="7" style="20" customWidth="1"/>
    <col min="504" max="745" width="11.42578125" style="20"/>
    <col min="746" max="746" width="18.140625" style="20" customWidth="1"/>
    <col min="747" max="747" width="6.42578125" style="20" bestFit="1" customWidth="1"/>
    <col min="748" max="748" width="6.5703125" style="20" customWidth="1"/>
    <col min="749" max="749" width="9.7109375" style="20" customWidth="1"/>
    <col min="750" max="750" width="7.5703125" style="20" customWidth="1"/>
    <col min="751" max="751" width="6.42578125" style="20" customWidth="1"/>
    <col min="752" max="752" width="6" style="20" customWidth="1"/>
    <col min="753" max="753" width="5.7109375" style="20" customWidth="1"/>
    <col min="754" max="754" width="5.85546875" style="20" customWidth="1"/>
    <col min="755" max="756" width="6.5703125" style="20" customWidth="1"/>
    <col min="757" max="757" width="7.28515625" style="20" customWidth="1"/>
    <col min="758" max="758" width="9" style="20" customWidth="1"/>
    <col min="759" max="759" width="7" style="20" customWidth="1"/>
    <col min="760" max="1001" width="11.42578125" style="20"/>
    <col min="1002" max="1002" width="18.140625" style="20" customWidth="1"/>
    <col min="1003" max="1003" width="6.42578125" style="20" bestFit="1" customWidth="1"/>
    <col min="1004" max="1004" width="6.5703125" style="20" customWidth="1"/>
    <col min="1005" max="1005" width="9.7109375" style="20" customWidth="1"/>
    <col min="1006" max="1006" width="7.5703125" style="20" customWidth="1"/>
    <col min="1007" max="1007" width="6.42578125" style="20" customWidth="1"/>
    <col min="1008" max="1008" width="6" style="20" customWidth="1"/>
    <col min="1009" max="1009" width="5.7109375" style="20" customWidth="1"/>
    <col min="1010" max="1010" width="5.85546875" style="20" customWidth="1"/>
    <col min="1011" max="1012" width="6.5703125" style="20" customWidth="1"/>
    <col min="1013" max="1013" width="7.28515625" style="20" customWidth="1"/>
    <col min="1014" max="1014" width="9" style="20" customWidth="1"/>
    <col min="1015" max="1015" width="7" style="20" customWidth="1"/>
    <col min="1016" max="1257" width="11.42578125" style="20"/>
    <col min="1258" max="1258" width="18.140625" style="20" customWidth="1"/>
    <col min="1259" max="1259" width="6.42578125" style="20" bestFit="1" customWidth="1"/>
    <col min="1260" max="1260" width="6.5703125" style="20" customWidth="1"/>
    <col min="1261" max="1261" width="9.7109375" style="20" customWidth="1"/>
    <col min="1262" max="1262" width="7.5703125" style="20" customWidth="1"/>
    <col min="1263" max="1263" width="6.42578125" style="20" customWidth="1"/>
    <col min="1264" max="1264" width="6" style="20" customWidth="1"/>
    <col min="1265" max="1265" width="5.7109375" style="20" customWidth="1"/>
    <col min="1266" max="1266" width="5.85546875" style="20" customWidth="1"/>
    <col min="1267" max="1268" width="6.5703125" style="20" customWidth="1"/>
    <col min="1269" max="1269" width="7.28515625" style="20" customWidth="1"/>
    <col min="1270" max="1270" width="9" style="20" customWidth="1"/>
    <col min="1271" max="1271" width="7" style="20" customWidth="1"/>
    <col min="1272" max="1513" width="11.42578125" style="20"/>
    <col min="1514" max="1514" width="18.140625" style="20" customWidth="1"/>
    <col min="1515" max="1515" width="6.42578125" style="20" bestFit="1" customWidth="1"/>
    <col min="1516" max="1516" width="6.5703125" style="20" customWidth="1"/>
    <col min="1517" max="1517" width="9.7109375" style="20" customWidth="1"/>
    <col min="1518" max="1518" width="7.5703125" style="20" customWidth="1"/>
    <col min="1519" max="1519" width="6.42578125" style="20" customWidth="1"/>
    <col min="1520" max="1520" width="6" style="20" customWidth="1"/>
    <col min="1521" max="1521" width="5.7109375" style="20" customWidth="1"/>
    <col min="1522" max="1522" width="5.85546875" style="20" customWidth="1"/>
    <col min="1523" max="1524" width="6.5703125" style="20" customWidth="1"/>
    <col min="1525" max="1525" width="7.28515625" style="20" customWidth="1"/>
    <col min="1526" max="1526" width="9" style="20" customWidth="1"/>
    <col min="1527" max="1527" width="7" style="20" customWidth="1"/>
    <col min="1528" max="1769" width="11.42578125" style="20"/>
    <col min="1770" max="1770" width="18.140625" style="20" customWidth="1"/>
    <col min="1771" max="1771" width="6.42578125" style="20" bestFit="1" customWidth="1"/>
    <col min="1772" max="1772" width="6.5703125" style="20" customWidth="1"/>
    <col min="1773" max="1773" width="9.7109375" style="20" customWidth="1"/>
    <col min="1774" max="1774" width="7.5703125" style="20" customWidth="1"/>
    <col min="1775" max="1775" width="6.42578125" style="20" customWidth="1"/>
    <col min="1776" max="1776" width="6" style="20" customWidth="1"/>
    <col min="1777" max="1777" width="5.7109375" style="20" customWidth="1"/>
    <col min="1778" max="1778" width="5.85546875" style="20" customWidth="1"/>
    <col min="1779" max="1780" width="6.5703125" style="20" customWidth="1"/>
    <col min="1781" max="1781" width="7.28515625" style="20" customWidth="1"/>
    <col min="1782" max="1782" width="9" style="20" customWidth="1"/>
    <col min="1783" max="1783" width="7" style="20" customWidth="1"/>
    <col min="1784" max="2025" width="11.42578125" style="20"/>
    <col min="2026" max="2026" width="18.140625" style="20" customWidth="1"/>
    <col min="2027" max="2027" width="6.42578125" style="20" bestFit="1" customWidth="1"/>
    <col min="2028" max="2028" width="6.5703125" style="20" customWidth="1"/>
    <col min="2029" max="2029" width="9.7109375" style="20" customWidth="1"/>
    <col min="2030" max="2030" width="7.5703125" style="20" customWidth="1"/>
    <col min="2031" max="2031" width="6.42578125" style="20" customWidth="1"/>
    <col min="2032" max="2032" width="6" style="20" customWidth="1"/>
    <col min="2033" max="2033" width="5.7109375" style="20" customWidth="1"/>
    <col min="2034" max="2034" width="5.85546875" style="20" customWidth="1"/>
    <col min="2035" max="2036" width="6.5703125" style="20" customWidth="1"/>
    <col min="2037" max="2037" width="7.28515625" style="20" customWidth="1"/>
    <col min="2038" max="2038" width="9" style="20" customWidth="1"/>
    <col min="2039" max="2039" width="7" style="20" customWidth="1"/>
    <col min="2040" max="2281" width="11.42578125" style="20"/>
    <col min="2282" max="2282" width="18.140625" style="20" customWidth="1"/>
    <col min="2283" max="2283" width="6.42578125" style="20" bestFit="1" customWidth="1"/>
    <col min="2284" max="2284" width="6.5703125" style="20" customWidth="1"/>
    <col min="2285" max="2285" width="9.7109375" style="20" customWidth="1"/>
    <col min="2286" max="2286" width="7.5703125" style="20" customWidth="1"/>
    <col min="2287" max="2287" width="6.42578125" style="20" customWidth="1"/>
    <col min="2288" max="2288" width="6" style="20" customWidth="1"/>
    <col min="2289" max="2289" width="5.7109375" style="20" customWidth="1"/>
    <col min="2290" max="2290" width="5.85546875" style="20" customWidth="1"/>
    <col min="2291" max="2292" width="6.5703125" style="20" customWidth="1"/>
    <col min="2293" max="2293" width="7.28515625" style="20" customWidth="1"/>
    <col min="2294" max="2294" width="9" style="20" customWidth="1"/>
    <col min="2295" max="2295" width="7" style="20" customWidth="1"/>
    <col min="2296" max="2537" width="11.42578125" style="20"/>
    <col min="2538" max="2538" width="18.140625" style="20" customWidth="1"/>
    <col min="2539" max="2539" width="6.42578125" style="20" bestFit="1" customWidth="1"/>
    <col min="2540" max="2540" width="6.5703125" style="20" customWidth="1"/>
    <col min="2541" max="2541" width="9.7109375" style="20" customWidth="1"/>
    <col min="2542" max="2542" width="7.5703125" style="20" customWidth="1"/>
    <col min="2543" max="2543" width="6.42578125" style="20" customWidth="1"/>
    <col min="2544" max="2544" width="6" style="20" customWidth="1"/>
    <col min="2545" max="2545" width="5.7109375" style="20" customWidth="1"/>
    <col min="2546" max="2546" width="5.85546875" style="20" customWidth="1"/>
    <col min="2547" max="2548" width="6.5703125" style="20" customWidth="1"/>
    <col min="2549" max="2549" width="7.28515625" style="20" customWidth="1"/>
    <col min="2550" max="2550" width="9" style="20" customWidth="1"/>
    <col min="2551" max="2551" width="7" style="20" customWidth="1"/>
    <col min="2552" max="2793" width="11.42578125" style="20"/>
    <col min="2794" max="2794" width="18.140625" style="20" customWidth="1"/>
    <col min="2795" max="2795" width="6.42578125" style="20" bestFit="1" customWidth="1"/>
    <col min="2796" max="2796" width="6.5703125" style="20" customWidth="1"/>
    <col min="2797" max="2797" width="9.7109375" style="20" customWidth="1"/>
    <col min="2798" max="2798" width="7.5703125" style="20" customWidth="1"/>
    <col min="2799" max="2799" width="6.42578125" style="20" customWidth="1"/>
    <col min="2800" max="2800" width="6" style="20" customWidth="1"/>
    <col min="2801" max="2801" width="5.7109375" style="20" customWidth="1"/>
    <col min="2802" max="2802" width="5.85546875" style="20" customWidth="1"/>
    <col min="2803" max="2804" width="6.5703125" style="20" customWidth="1"/>
    <col min="2805" max="2805" width="7.28515625" style="20" customWidth="1"/>
    <col min="2806" max="2806" width="9" style="20" customWidth="1"/>
    <col min="2807" max="2807" width="7" style="20" customWidth="1"/>
    <col min="2808" max="3049" width="11.42578125" style="20"/>
    <col min="3050" max="3050" width="18.140625" style="20" customWidth="1"/>
    <col min="3051" max="3051" width="6.42578125" style="20" bestFit="1" customWidth="1"/>
    <col min="3052" max="3052" width="6.5703125" style="20" customWidth="1"/>
    <col min="3053" max="3053" width="9.7109375" style="20" customWidth="1"/>
    <col min="3054" max="3054" width="7.5703125" style="20" customWidth="1"/>
    <col min="3055" max="3055" width="6.42578125" style="20" customWidth="1"/>
    <col min="3056" max="3056" width="6" style="20" customWidth="1"/>
    <col min="3057" max="3057" width="5.7109375" style="20" customWidth="1"/>
    <col min="3058" max="3058" width="5.85546875" style="20" customWidth="1"/>
    <col min="3059" max="3060" width="6.5703125" style="20" customWidth="1"/>
    <col min="3061" max="3061" width="7.28515625" style="20" customWidth="1"/>
    <col min="3062" max="3062" width="9" style="20" customWidth="1"/>
    <col min="3063" max="3063" width="7" style="20" customWidth="1"/>
    <col min="3064" max="3305" width="11.42578125" style="20"/>
    <col min="3306" max="3306" width="18.140625" style="20" customWidth="1"/>
    <col min="3307" max="3307" width="6.42578125" style="20" bestFit="1" customWidth="1"/>
    <col min="3308" max="3308" width="6.5703125" style="20" customWidth="1"/>
    <col min="3309" max="3309" width="9.7109375" style="20" customWidth="1"/>
    <col min="3310" max="3310" width="7.5703125" style="20" customWidth="1"/>
    <col min="3311" max="3311" width="6.42578125" style="20" customWidth="1"/>
    <col min="3312" max="3312" width="6" style="20" customWidth="1"/>
    <col min="3313" max="3313" width="5.7109375" style="20" customWidth="1"/>
    <col min="3314" max="3314" width="5.85546875" style="20" customWidth="1"/>
    <col min="3315" max="3316" width="6.5703125" style="20" customWidth="1"/>
    <col min="3317" max="3317" width="7.28515625" style="20" customWidth="1"/>
    <col min="3318" max="3318" width="9" style="20" customWidth="1"/>
    <col min="3319" max="3319" width="7" style="20" customWidth="1"/>
    <col min="3320" max="3561" width="11.42578125" style="20"/>
    <col min="3562" max="3562" width="18.140625" style="20" customWidth="1"/>
    <col min="3563" max="3563" width="6.42578125" style="20" bestFit="1" customWidth="1"/>
    <col min="3564" max="3564" width="6.5703125" style="20" customWidth="1"/>
    <col min="3565" max="3565" width="9.7109375" style="20" customWidth="1"/>
    <col min="3566" max="3566" width="7.5703125" style="20" customWidth="1"/>
    <col min="3567" max="3567" width="6.42578125" style="20" customWidth="1"/>
    <col min="3568" max="3568" width="6" style="20" customWidth="1"/>
    <col min="3569" max="3569" width="5.7109375" style="20" customWidth="1"/>
    <col min="3570" max="3570" width="5.85546875" style="20" customWidth="1"/>
    <col min="3571" max="3572" width="6.5703125" style="20" customWidth="1"/>
    <col min="3573" max="3573" width="7.28515625" style="20" customWidth="1"/>
    <col min="3574" max="3574" width="9" style="20" customWidth="1"/>
    <col min="3575" max="3575" width="7" style="20" customWidth="1"/>
    <col min="3576" max="3817" width="11.42578125" style="20"/>
    <col min="3818" max="3818" width="18.140625" style="20" customWidth="1"/>
    <col min="3819" max="3819" width="6.42578125" style="20" bestFit="1" customWidth="1"/>
    <col min="3820" max="3820" width="6.5703125" style="20" customWidth="1"/>
    <col min="3821" max="3821" width="9.7109375" style="20" customWidth="1"/>
    <col min="3822" max="3822" width="7.5703125" style="20" customWidth="1"/>
    <col min="3823" max="3823" width="6.42578125" style="20" customWidth="1"/>
    <col min="3824" max="3824" width="6" style="20" customWidth="1"/>
    <col min="3825" max="3825" width="5.7109375" style="20" customWidth="1"/>
    <col min="3826" max="3826" width="5.85546875" style="20" customWidth="1"/>
    <col min="3827" max="3828" width="6.5703125" style="20" customWidth="1"/>
    <col min="3829" max="3829" width="7.28515625" style="20" customWidth="1"/>
    <col min="3830" max="3830" width="9" style="20" customWidth="1"/>
    <col min="3831" max="3831" width="7" style="20" customWidth="1"/>
    <col min="3832" max="4073" width="11.42578125" style="20"/>
    <col min="4074" max="4074" width="18.140625" style="20" customWidth="1"/>
    <col min="4075" max="4075" width="6.42578125" style="20" bestFit="1" customWidth="1"/>
    <col min="4076" max="4076" width="6.5703125" style="20" customWidth="1"/>
    <col min="4077" max="4077" width="9.7109375" style="20" customWidth="1"/>
    <col min="4078" max="4078" width="7.5703125" style="20" customWidth="1"/>
    <col min="4079" max="4079" width="6.42578125" style="20" customWidth="1"/>
    <col min="4080" max="4080" width="6" style="20" customWidth="1"/>
    <col min="4081" max="4081" width="5.7109375" style="20" customWidth="1"/>
    <col min="4082" max="4082" width="5.85546875" style="20" customWidth="1"/>
    <col min="4083" max="4084" width="6.5703125" style="20" customWidth="1"/>
    <col min="4085" max="4085" width="7.28515625" style="20" customWidth="1"/>
    <col min="4086" max="4086" width="9" style="20" customWidth="1"/>
    <col min="4087" max="4087" width="7" style="20" customWidth="1"/>
    <col min="4088" max="4329" width="11.42578125" style="20"/>
    <col min="4330" max="4330" width="18.140625" style="20" customWidth="1"/>
    <col min="4331" max="4331" width="6.42578125" style="20" bestFit="1" customWidth="1"/>
    <col min="4332" max="4332" width="6.5703125" style="20" customWidth="1"/>
    <col min="4333" max="4333" width="9.7109375" style="20" customWidth="1"/>
    <col min="4334" max="4334" width="7.5703125" style="20" customWidth="1"/>
    <col min="4335" max="4335" width="6.42578125" style="20" customWidth="1"/>
    <col min="4336" max="4336" width="6" style="20" customWidth="1"/>
    <col min="4337" max="4337" width="5.7109375" style="20" customWidth="1"/>
    <col min="4338" max="4338" width="5.85546875" style="20" customWidth="1"/>
    <col min="4339" max="4340" width="6.5703125" style="20" customWidth="1"/>
    <col min="4341" max="4341" width="7.28515625" style="20" customWidth="1"/>
    <col min="4342" max="4342" width="9" style="20" customWidth="1"/>
    <col min="4343" max="4343" width="7" style="20" customWidth="1"/>
    <col min="4344" max="4585" width="11.42578125" style="20"/>
    <col min="4586" max="4586" width="18.140625" style="20" customWidth="1"/>
    <col min="4587" max="4587" width="6.42578125" style="20" bestFit="1" customWidth="1"/>
    <col min="4588" max="4588" width="6.5703125" style="20" customWidth="1"/>
    <col min="4589" max="4589" width="9.7109375" style="20" customWidth="1"/>
    <col min="4590" max="4590" width="7.5703125" style="20" customWidth="1"/>
    <col min="4591" max="4591" width="6.42578125" style="20" customWidth="1"/>
    <col min="4592" max="4592" width="6" style="20" customWidth="1"/>
    <col min="4593" max="4593" width="5.7109375" style="20" customWidth="1"/>
    <col min="4594" max="4594" width="5.85546875" style="20" customWidth="1"/>
    <col min="4595" max="4596" width="6.5703125" style="20" customWidth="1"/>
    <col min="4597" max="4597" width="7.28515625" style="20" customWidth="1"/>
    <col min="4598" max="4598" width="9" style="20" customWidth="1"/>
    <col min="4599" max="4599" width="7" style="20" customWidth="1"/>
    <col min="4600" max="4841" width="11.42578125" style="20"/>
    <col min="4842" max="4842" width="18.140625" style="20" customWidth="1"/>
    <col min="4843" max="4843" width="6.42578125" style="20" bestFit="1" customWidth="1"/>
    <col min="4844" max="4844" width="6.5703125" style="20" customWidth="1"/>
    <col min="4845" max="4845" width="9.7109375" style="20" customWidth="1"/>
    <col min="4846" max="4846" width="7.5703125" style="20" customWidth="1"/>
    <col min="4847" max="4847" width="6.42578125" style="20" customWidth="1"/>
    <col min="4848" max="4848" width="6" style="20" customWidth="1"/>
    <col min="4849" max="4849" width="5.7109375" style="20" customWidth="1"/>
    <col min="4850" max="4850" width="5.85546875" style="20" customWidth="1"/>
    <col min="4851" max="4852" width="6.5703125" style="20" customWidth="1"/>
    <col min="4853" max="4853" width="7.28515625" style="20" customWidth="1"/>
    <col min="4854" max="4854" width="9" style="20" customWidth="1"/>
    <col min="4855" max="4855" width="7" style="20" customWidth="1"/>
    <col min="4856" max="5097" width="11.42578125" style="20"/>
    <col min="5098" max="5098" width="18.140625" style="20" customWidth="1"/>
    <col min="5099" max="5099" width="6.42578125" style="20" bestFit="1" customWidth="1"/>
    <col min="5100" max="5100" width="6.5703125" style="20" customWidth="1"/>
    <col min="5101" max="5101" width="9.7109375" style="20" customWidth="1"/>
    <col min="5102" max="5102" width="7.5703125" style="20" customWidth="1"/>
    <col min="5103" max="5103" width="6.42578125" style="20" customWidth="1"/>
    <col min="5104" max="5104" width="6" style="20" customWidth="1"/>
    <col min="5105" max="5105" width="5.7109375" style="20" customWidth="1"/>
    <col min="5106" max="5106" width="5.85546875" style="20" customWidth="1"/>
    <col min="5107" max="5108" width="6.5703125" style="20" customWidth="1"/>
    <col min="5109" max="5109" width="7.28515625" style="20" customWidth="1"/>
    <col min="5110" max="5110" width="9" style="20" customWidth="1"/>
    <col min="5111" max="5111" width="7" style="20" customWidth="1"/>
    <col min="5112" max="5353" width="11.42578125" style="20"/>
    <col min="5354" max="5354" width="18.140625" style="20" customWidth="1"/>
    <col min="5355" max="5355" width="6.42578125" style="20" bestFit="1" customWidth="1"/>
    <col min="5356" max="5356" width="6.5703125" style="20" customWidth="1"/>
    <col min="5357" max="5357" width="9.7109375" style="20" customWidth="1"/>
    <col min="5358" max="5358" width="7.5703125" style="20" customWidth="1"/>
    <col min="5359" max="5359" width="6.42578125" style="20" customWidth="1"/>
    <col min="5360" max="5360" width="6" style="20" customWidth="1"/>
    <col min="5361" max="5361" width="5.7109375" style="20" customWidth="1"/>
    <col min="5362" max="5362" width="5.85546875" style="20" customWidth="1"/>
    <col min="5363" max="5364" width="6.5703125" style="20" customWidth="1"/>
    <col min="5365" max="5365" width="7.28515625" style="20" customWidth="1"/>
    <col min="5366" max="5366" width="9" style="20" customWidth="1"/>
    <col min="5367" max="5367" width="7" style="20" customWidth="1"/>
    <col min="5368" max="5609" width="11.42578125" style="20"/>
    <col min="5610" max="5610" width="18.140625" style="20" customWidth="1"/>
    <col min="5611" max="5611" width="6.42578125" style="20" bestFit="1" customWidth="1"/>
    <col min="5612" max="5612" width="6.5703125" style="20" customWidth="1"/>
    <col min="5613" max="5613" width="9.7109375" style="20" customWidth="1"/>
    <col min="5614" max="5614" width="7.5703125" style="20" customWidth="1"/>
    <col min="5615" max="5615" width="6.42578125" style="20" customWidth="1"/>
    <col min="5616" max="5616" width="6" style="20" customWidth="1"/>
    <col min="5617" max="5617" width="5.7109375" style="20" customWidth="1"/>
    <col min="5618" max="5618" width="5.85546875" style="20" customWidth="1"/>
    <col min="5619" max="5620" width="6.5703125" style="20" customWidth="1"/>
    <col min="5621" max="5621" width="7.28515625" style="20" customWidth="1"/>
    <col min="5622" max="5622" width="9" style="20" customWidth="1"/>
    <col min="5623" max="5623" width="7" style="20" customWidth="1"/>
    <col min="5624" max="5865" width="11.42578125" style="20"/>
    <col min="5866" max="5866" width="18.140625" style="20" customWidth="1"/>
    <col min="5867" max="5867" width="6.42578125" style="20" bestFit="1" customWidth="1"/>
    <col min="5868" max="5868" width="6.5703125" style="20" customWidth="1"/>
    <col min="5869" max="5869" width="9.7109375" style="20" customWidth="1"/>
    <col min="5870" max="5870" width="7.5703125" style="20" customWidth="1"/>
    <col min="5871" max="5871" width="6.42578125" style="20" customWidth="1"/>
    <col min="5872" max="5872" width="6" style="20" customWidth="1"/>
    <col min="5873" max="5873" width="5.7109375" style="20" customWidth="1"/>
    <col min="5874" max="5874" width="5.85546875" style="20" customWidth="1"/>
    <col min="5875" max="5876" width="6.5703125" style="20" customWidth="1"/>
    <col min="5877" max="5877" width="7.28515625" style="20" customWidth="1"/>
    <col min="5878" max="5878" width="9" style="20" customWidth="1"/>
    <col min="5879" max="5879" width="7" style="20" customWidth="1"/>
    <col min="5880" max="6121" width="11.42578125" style="20"/>
    <col min="6122" max="6122" width="18.140625" style="20" customWidth="1"/>
    <col min="6123" max="6123" width="6.42578125" style="20" bestFit="1" customWidth="1"/>
    <col min="6124" max="6124" width="6.5703125" style="20" customWidth="1"/>
    <col min="6125" max="6125" width="9.7109375" style="20" customWidth="1"/>
    <col min="6126" max="6126" width="7.5703125" style="20" customWidth="1"/>
    <col min="6127" max="6127" width="6.42578125" style="20" customWidth="1"/>
    <col min="6128" max="6128" width="6" style="20" customWidth="1"/>
    <col min="6129" max="6129" width="5.7109375" style="20" customWidth="1"/>
    <col min="6130" max="6130" width="5.85546875" style="20" customWidth="1"/>
    <col min="6131" max="6132" width="6.5703125" style="20" customWidth="1"/>
    <col min="6133" max="6133" width="7.28515625" style="20" customWidth="1"/>
    <col min="6134" max="6134" width="9" style="20" customWidth="1"/>
    <col min="6135" max="6135" width="7" style="20" customWidth="1"/>
    <col min="6136" max="6377" width="11.42578125" style="20"/>
    <col min="6378" max="6378" width="18.140625" style="20" customWidth="1"/>
    <col min="6379" max="6379" width="6.42578125" style="20" bestFit="1" customWidth="1"/>
    <col min="6380" max="6380" width="6.5703125" style="20" customWidth="1"/>
    <col min="6381" max="6381" width="9.7109375" style="20" customWidth="1"/>
    <col min="6382" max="6382" width="7.5703125" style="20" customWidth="1"/>
    <col min="6383" max="6383" width="6.42578125" style="20" customWidth="1"/>
    <col min="6384" max="6384" width="6" style="20" customWidth="1"/>
    <col min="6385" max="6385" width="5.7109375" style="20" customWidth="1"/>
    <col min="6386" max="6386" width="5.85546875" style="20" customWidth="1"/>
    <col min="6387" max="6388" width="6.5703125" style="20" customWidth="1"/>
    <col min="6389" max="6389" width="7.28515625" style="20" customWidth="1"/>
    <col min="6390" max="6390" width="9" style="20" customWidth="1"/>
    <col min="6391" max="6391" width="7" style="20" customWidth="1"/>
    <col min="6392" max="6633" width="11.42578125" style="20"/>
    <col min="6634" max="6634" width="18.140625" style="20" customWidth="1"/>
    <col min="6635" max="6635" width="6.42578125" style="20" bestFit="1" customWidth="1"/>
    <col min="6636" max="6636" width="6.5703125" style="20" customWidth="1"/>
    <col min="6637" max="6637" width="9.7109375" style="20" customWidth="1"/>
    <col min="6638" max="6638" width="7.5703125" style="20" customWidth="1"/>
    <col min="6639" max="6639" width="6.42578125" style="20" customWidth="1"/>
    <col min="6640" max="6640" width="6" style="20" customWidth="1"/>
    <col min="6641" max="6641" width="5.7109375" style="20" customWidth="1"/>
    <col min="6642" max="6642" width="5.85546875" style="20" customWidth="1"/>
    <col min="6643" max="6644" width="6.5703125" style="20" customWidth="1"/>
    <col min="6645" max="6645" width="7.28515625" style="20" customWidth="1"/>
    <col min="6646" max="6646" width="9" style="20" customWidth="1"/>
    <col min="6647" max="6647" width="7" style="20" customWidth="1"/>
    <col min="6648" max="6889" width="11.42578125" style="20"/>
    <col min="6890" max="6890" width="18.140625" style="20" customWidth="1"/>
    <col min="6891" max="6891" width="6.42578125" style="20" bestFit="1" customWidth="1"/>
    <col min="6892" max="6892" width="6.5703125" style="20" customWidth="1"/>
    <col min="6893" max="6893" width="9.7109375" style="20" customWidth="1"/>
    <col min="6894" max="6894" width="7.5703125" style="20" customWidth="1"/>
    <col min="6895" max="6895" width="6.42578125" style="20" customWidth="1"/>
    <col min="6896" max="6896" width="6" style="20" customWidth="1"/>
    <col min="6897" max="6897" width="5.7109375" style="20" customWidth="1"/>
    <col min="6898" max="6898" width="5.85546875" style="20" customWidth="1"/>
    <col min="6899" max="6900" width="6.5703125" style="20" customWidth="1"/>
    <col min="6901" max="6901" width="7.28515625" style="20" customWidth="1"/>
    <col min="6902" max="6902" width="9" style="20" customWidth="1"/>
    <col min="6903" max="6903" width="7" style="20" customWidth="1"/>
    <col min="6904" max="7145" width="11.42578125" style="20"/>
    <col min="7146" max="7146" width="18.140625" style="20" customWidth="1"/>
    <col min="7147" max="7147" width="6.42578125" style="20" bestFit="1" customWidth="1"/>
    <col min="7148" max="7148" width="6.5703125" style="20" customWidth="1"/>
    <col min="7149" max="7149" width="9.7109375" style="20" customWidth="1"/>
    <col min="7150" max="7150" width="7.5703125" style="20" customWidth="1"/>
    <col min="7151" max="7151" width="6.42578125" style="20" customWidth="1"/>
    <col min="7152" max="7152" width="6" style="20" customWidth="1"/>
    <col min="7153" max="7153" width="5.7109375" style="20" customWidth="1"/>
    <col min="7154" max="7154" width="5.85546875" style="20" customWidth="1"/>
    <col min="7155" max="7156" width="6.5703125" style="20" customWidth="1"/>
    <col min="7157" max="7157" width="7.28515625" style="20" customWidth="1"/>
    <col min="7158" max="7158" width="9" style="20" customWidth="1"/>
    <col min="7159" max="7159" width="7" style="20" customWidth="1"/>
    <col min="7160" max="7401" width="11.42578125" style="20"/>
    <col min="7402" max="7402" width="18.140625" style="20" customWidth="1"/>
    <col min="7403" max="7403" width="6.42578125" style="20" bestFit="1" customWidth="1"/>
    <col min="7404" max="7404" width="6.5703125" style="20" customWidth="1"/>
    <col min="7405" max="7405" width="9.7109375" style="20" customWidth="1"/>
    <col min="7406" max="7406" width="7.5703125" style="20" customWidth="1"/>
    <col min="7407" max="7407" width="6.42578125" style="20" customWidth="1"/>
    <col min="7408" max="7408" width="6" style="20" customWidth="1"/>
    <col min="7409" max="7409" width="5.7109375" style="20" customWidth="1"/>
    <col min="7410" max="7410" width="5.85546875" style="20" customWidth="1"/>
    <col min="7411" max="7412" width="6.5703125" style="20" customWidth="1"/>
    <col min="7413" max="7413" width="7.28515625" style="20" customWidth="1"/>
    <col min="7414" max="7414" width="9" style="20" customWidth="1"/>
    <col min="7415" max="7415" width="7" style="20" customWidth="1"/>
    <col min="7416" max="7657" width="11.42578125" style="20"/>
    <col min="7658" max="7658" width="18.140625" style="20" customWidth="1"/>
    <col min="7659" max="7659" width="6.42578125" style="20" bestFit="1" customWidth="1"/>
    <col min="7660" max="7660" width="6.5703125" style="20" customWidth="1"/>
    <col min="7661" max="7661" width="9.7109375" style="20" customWidth="1"/>
    <col min="7662" max="7662" width="7.5703125" style="20" customWidth="1"/>
    <col min="7663" max="7663" width="6.42578125" style="20" customWidth="1"/>
    <col min="7664" max="7664" width="6" style="20" customWidth="1"/>
    <col min="7665" max="7665" width="5.7109375" style="20" customWidth="1"/>
    <col min="7666" max="7666" width="5.85546875" style="20" customWidth="1"/>
    <col min="7667" max="7668" width="6.5703125" style="20" customWidth="1"/>
    <col min="7669" max="7669" width="7.28515625" style="20" customWidth="1"/>
    <col min="7670" max="7670" width="9" style="20" customWidth="1"/>
    <col min="7671" max="7671" width="7" style="20" customWidth="1"/>
    <col min="7672" max="7913" width="11.42578125" style="20"/>
    <col min="7914" max="7914" width="18.140625" style="20" customWidth="1"/>
    <col min="7915" max="7915" width="6.42578125" style="20" bestFit="1" customWidth="1"/>
    <col min="7916" max="7916" width="6.5703125" style="20" customWidth="1"/>
    <col min="7917" max="7917" width="9.7109375" style="20" customWidth="1"/>
    <col min="7918" max="7918" width="7.5703125" style="20" customWidth="1"/>
    <col min="7919" max="7919" width="6.42578125" style="20" customWidth="1"/>
    <col min="7920" max="7920" width="6" style="20" customWidth="1"/>
    <col min="7921" max="7921" width="5.7109375" style="20" customWidth="1"/>
    <col min="7922" max="7922" width="5.85546875" style="20" customWidth="1"/>
    <col min="7923" max="7924" width="6.5703125" style="20" customWidth="1"/>
    <col min="7925" max="7925" width="7.28515625" style="20" customWidth="1"/>
    <col min="7926" max="7926" width="9" style="20" customWidth="1"/>
    <col min="7927" max="7927" width="7" style="20" customWidth="1"/>
    <col min="7928" max="8169" width="11.42578125" style="20"/>
    <col min="8170" max="8170" width="18.140625" style="20" customWidth="1"/>
    <col min="8171" max="8171" width="6.42578125" style="20" bestFit="1" customWidth="1"/>
    <col min="8172" max="8172" width="6.5703125" style="20" customWidth="1"/>
    <col min="8173" max="8173" width="9.7109375" style="20" customWidth="1"/>
    <col min="8174" max="8174" width="7.5703125" style="20" customWidth="1"/>
    <col min="8175" max="8175" width="6.42578125" style="20" customWidth="1"/>
    <col min="8176" max="8176" width="6" style="20" customWidth="1"/>
    <col min="8177" max="8177" width="5.7109375" style="20" customWidth="1"/>
    <col min="8178" max="8178" width="5.85546875" style="20" customWidth="1"/>
    <col min="8179" max="8180" width="6.5703125" style="20" customWidth="1"/>
    <col min="8181" max="8181" width="7.28515625" style="20" customWidth="1"/>
    <col min="8182" max="8182" width="9" style="20" customWidth="1"/>
    <col min="8183" max="8183" width="7" style="20" customWidth="1"/>
    <col min="8184" max="8425" width="11.42578125" style="20"/>
    <col min="8426" max="8426" width="18.140625" style="20" customWidth="1"/>
    <col min="8427" max="8427" width="6.42578125" style="20" bestFit="1" customWidth="1"/>
    <col min="8428" max="8428" width="6.5703125" style="20" customWidth="1"/>
    <col min="8429" max="8429" width="9.7109375" style="20" customWidth="1"/>
    <col min="8430" max="8430" width="7.5703125" style="20" customWidth="1"/>
    <col min="8431" max="8431" width="6.42578125" style="20" customWidth="1"/>
    <col min="8432" max="8432" width="6" style="20" customWidth="1"/>
    <col min="8433" max="8433" width="5.7109375" style="20" customWidth="1"/>
    <col min="8434" max="8434" width="5.85546875" style="20" customWidth="1"/>
    <col min="8435" max="8436" width="6.5703125" style="20" customWidth="1"/>
    <col min="8437" max="8437" width="7.28515625" style="20" customWidth="1"/>
    <col min="8438" max="8438" width="9" style="20" customWidth="1"/>
    <col min="8439" max="8439" width="7" style="20" customWidth="1"/>
    <col min="8440" max="8681" width="11.42578125" style="20"/>
    <col min="8682" max="8682" width="18.140625" style="20" customWidth="1"/>
    <col min="8683" max="8683" width="6.42578125" style="20" bestFit="1" customWidth="1"/>
    <col min="8684" max="8684" width="6.5703125" style="20" customWidth="1"/>
    <col min="8685" max="8685" width="9.7109375" style="20" customWidth="1"/>
    <col min="8686" max="8686" width="7.5703125" style="20" customWidth="1"/>
    <col min="8687" max="8687" width="6.42578125" style="20" customWidth="1"/>
    <col min="8688" max="8688" width="6" style="20" customWidth="1"/>
    <col min="8689" max="8689" width="5.7109375" style="20" customWidth="1"/>
    <col min="8690" max="8690" width="5.85546875" style="20" customWidth="1"/>
    <col min="8691" max="8692" width="6.5703125" style="20" customWidth="1"/>
    <col min="8693" max="8693" width="7.28515625" style="20" customWidth="1"/>
    <col min="8694" max="8694" width="9" style="20" customWidth="1"/>
    <col min="8695" max="8695" width="7" style="20" customWidth="1"/>
    <col min="8696" max="8937" width="11.42578125" style="20"/>
    <col min="8938" max="8938" width="18.140625" style="20" customWidth="1"/>
    <col min="8939" max="8939" width="6.42578125" style="20" bestFit="1" customWidth="1"/>
    <col min="8940" max="8940" width="6.5703125" style="20" customWidth="1"/>
    <col min="8941" max="8941" width="9.7109375" style="20" customWidth="1"/>
    <col min="8942" max="8942" width="7.5703125" style="20" customWidth="1"/>
    <col min="8943" max="8943" width="6.42578125" style="20" customWidth="1"/>
    <col min="8944" max="8944" width="6" style="20" customWidth="1"/>
    <col min="8945" max="8945" width="5.7109375" style="20" customWidth="1"/>
    <col min="8946" max="8946" width="5.85546875" style="20" customWidth="1"/>
    <col min="8947" max="8948" width="6.5703125" style="20" customWidth="1"/>
    <col min="8949" max="8949" width="7.28515625" style="20" customWidth="1"/>
    <col min="8950" max="8950" width="9" style="20" customWidth="1"/>
    <col min="8951" max="8951" width="7" style="20" customWidth="1"/>
    <col min="8952" max="9193" width="11.42578125" style="20"/>
    <col min="9194" max="9194" width="18.140625" style="20" customWidth="1"/>
    <col min="9195" max="9195" width="6.42578125" style="20" bestFit="1" customWidth="1"/>
    <col min="9196" max="9196" width="6.5703125" style="20" customWidth="1"/>
    <col min="9197" max="9197" width="9.7109375" style="20" customWidth="1"/>
    <col min="9198" max="9198" width="7.5703125" style="20" customWidth="1"/>
    <col min="9199" max="9199" width="6.42578125" style="20" customWidth="1"/>
    <col min="9200" max="9200" width="6" style="20" customWidth="1"/>
    <col min="9201" max="9201" width="5.7109375" style="20" customWidth="1"/>
    <col min="9202" max="9202" width="5.85546875" style="20" customWidth="1"/>
    <col min="9203" max="9204" width="6.5703125" style="20" customWidth="1"/>
    <col min="9205" max="9205" width="7.28515625" style="20" customWidth="1"/>
    <col min="9206" max="9206" width="9" style="20" customWidth="1"/>
    <col min="9207" max="9207" width="7" style="20" customWidth="1"/>
    <col min="9208" max="9449" width="11.42578125" style="20"/>
    <col min="9450" max="9450" width="18.140625" style="20" customWidth="1"/>
    <col min="9451" max="9451" width="6.42578125" style="20" bestFit="1" customWidth="1"/>
    <col min="9452" max="9452" width="6.5703125" style="20" customWidth="1"/>
    <col min="9453" max="9453" width="9.7109375" style="20" customWidth="1"/>
    <col min="9454" max="9454" width="7.5703125" style="20" customWidth="1"/>
    <col min="9455" max="9455" width="6.42578125" style="20" customWidth="1"/>
    <col min="9456" max="9456" width="6" style="20" customWidth="1"/>
    <col min="9457" max="9457" width="5.7109375" style="20" customWidth="1"/>
    <col min="9458" max="9458" width="5.85546875" style="20" customWidth="1"/>
    <col min="9459" max="9460" width="6.5703125" style="20" customWidth="1"/>
    <col min="9461" max="9461" width="7.28515625" style="20" customWidth="1"/>
    <col min="9462" max="9462" width="9" style="20" customWidth="1"/>
    <col min="9463" max="9463" width="7" style="20" customWidth="1"/>
    <col min="9464" max="9705" width="11.42578125" style="20"/>
    <col min="9706" max="9706" width="18.140625" style="20" customWidth="1"/>
    <col min="9707" max="9707" width="6.42578125" style="20" bestFit="1" customWidth="1"/>
    <col min="9708" max="9708" width="6.5703125" style="20" customWidth="1"/>
    <col min="9709" max="9709" width="9.7109375" style="20" customWidth="1"/>
    <col min="9710" max="9710" width="7.5703125" style="20" customWidth="1"/>
    <col min="9711" max="9711" width="6.42578125" style="20" customWidth="1"/>
    <col min="9712" max="9712" width="6" style="20" customWidth="1"/>
    <col min="9713" max="9713" width="5.7109375" style="20" customWidth="1"/>
    <col min="9714" max="9714" width="5.85546875" style="20" customWidth="1"/>
    <col min="9715" max="9716" width="6.5703125" style="20" customWidth="1"/>
    <col min="9717" max="9717" width="7.28515625" style="20" customWidth="1"/>
    <col min="9718" max="9718" width="9" style="20" customWidth="1"/>
    <col min="9719" max="9719" width="7" style="20" customWidth="1"/>
    <col min="9720" max="9961" width="11.42578125" style="20"/>
    <col min="9962" max="9962" width="18.140625" style="20" customWidth="1"/>
    <col min="9963" max="9963" width="6.42578125" style="20" bestFit="1" customWidth="1"/>
    <col min="9964" max="9964" width="6.5703125" style="20" customWidth="1"/>
    <col min="9965" max="9965" width="9.7109375" style="20" customWidth="1"/>
    <col min="9966" max="9966" width="7.5703125" style="20" customWidth="1"/>
    <col min="9967" max="9967" width="6.42578125" style="20" customWidth="1"/>
    <col min="9968" max="9968" width="6" style="20" customWidth="1"/>
    <col min="9969" max="9969" width="5.7109375" style="20" customWidth="1"/>
    <col min="9970" max="9970" width="5.85546875" style="20" customWidth="1"/>
    <col min="9971" max="9972" width="6.5703125" style="20" customWidth="1"/>
    <col min="9973" max="9973" width="7.28515625" style="20" customWidth="1"/>
    <col min="9974" max="9974" width="9" style="20" customWidth="1"/>
    <col min="9975" max="9975" width="7" style="20" customWidth="1"/>
    <col min="9976" max="10217" width="11.42578125" style="20"/>
    <col min="10218" max="10218" width="18.140625" style="20" customWidth="1"/>
    <col min="10219" max="10219" width="6.42578125" style="20" bestFit="1" customWidth="1"/>
    <col min="10220" max="10220" width="6.5703125" style="20" customWidth="1"/>
    <col min="10221" max="10221" width="9.7109375" style="20" customWidth="1"/>
    <col min="10222" max="10222" width="7.5703125" style="20" customWidth="1"/>
    <col min="10223" max="10223" width="6.42578125" style="20" customWidth="1"/>
    <col min="10224" max="10224" width="6" style="20" customWidth="1"/>
    <col min="10225" max="10225" width="5.7109375" style="20" customWidth="1"/>
    <col min="10226" max="10226" width="5.85546875" style="20" customWidth="1"/>
    <col min="10227" max="10228" width="6.5703125" style="20" customWidth="1"/>
    <col min="10229" max="10229" width="7.28515625" style="20" customWidth="1"/>
    <col min="10230" max="10230" width="9" style="20" customWidth="1"/>
    <col min="10231" max="10231" width="7" style="20" customWidth="1"/>
    <col min="10232" max="10473" width="11.42578125" style="20"/>
    <col min="10474" max="10474" width="18.140625" style="20" customWidth="1"/>
    <col min="10475" max="10475" width="6.42578125" style="20" bestFit="1" customWidth="1"/>
    <col min="10476" max="10476" width="6.5703125" style="20" customWidth="1"/>
    <col min="10477" max="10477" width="9.7109375" style="20" customWidth="1"/>
    <col min="10478" max="10478" width="7.5703125" style="20" customWidth="1"/>
    <col min="10479" max="10479" width="6.42578125" style="20" customWidth="1"/>
    <col min="10480" max="10480" width="6" style="20" customWidth="1"/>
    <col min="10481" max="10481" width="5.7109375" style="20" customWidth="1"/>
    <col min="10482" max="10482" width="5.85546875" style="20" customWidth="1"/>
    <col min="10483" max="10484" width="6.5703125" style="20" customWidth="1"/>
    <col min="10485" max="10485" width="7.28515625" style="20" customWidth="1"/>
    <col min="10486" max="10486" width="9" style="20" customWidth="1"/>
    <col min="10487" max="10487" width="7" style="20" customWidth="1"/>
    <col min="10488" max="10729" width="11.42578125" style="20"/>
    <col min="10730" max="10730" width="18.140625" style="20" customWidth="1"/>
    <col min="10731" max="10731" width="6.42578125" style="20" bestFit="1" customWidth="1"/>
    <col min="10732" max="10732" width="6.5703125" style="20" customWidth="1"/>
    <col min="10733" max="10733" width="9.7109375" style="20" customWidth="1"/>
    <col min="10734" max="10734" width="7.5703125" style="20" customWidth="1"/>
    <col min="10735" max="10735" width="6.42578125" style="20" customWidth="1"/>
    <col min="10736" max="10736" width="6" style="20" customWidth="1"/>
    <col min="10737" max="10737" width="5.7109375" style="20" customWidth="1"/>
    <col min="10738" max="10738" width="5.85546875" style="20" customWidth="1"/>
    <col min="10739" max="10740" width="6.5703125" style="20" customWidth="1"/>
    <col min="10741" max="10741" width="7.28515625" style="20" customWidth="1"/>
    <col min="10742" max="10742" width="9" style="20" customWidth="1"/>
    <col min="10743" max="10743" width="7" style="20" customWidth="1"/>
    <col min="10744" max="10985" width="11.42578125" style="20"/>
    <col min="10986" max="10986" width="18.140625" style="20" customWidth="1"/>
    <col min="10987" max="10987" width="6.42578125" style="20" bestFit="1" customWidth="1"/>
    <col min="10988" max="10988" width="6.5703125" style="20" customWidth="1"/>
    <col min="10989" max="10989" width="9.7109375" style="20" customWidth="1"/>
    <col min="10990" max="10990" width="7.5703125" style="20" customWidth="1"/>
    <col min="10991" max="10991" width="6.42578125" style="20" customWidth="1"/>
    <col min="10992" max="10992" width="6" style="20" customWidth="1"/>
    <col min="10993" max="10993" width="5.7109375" style="20" customWidth="1"/>
    <col min="10994" max="10994" width="5.85546875" style="20" customWidth="1"/>
    <col min="10995" max="10996" width="6.5703125" style="20" customWidth="1"/>
    <col min="10997" max="10997" width="7.28515625" style="20" customWidth="1"/>
    <col min="10998" max="10998" width="9" style="20" customWidth="1"/>
    <col min="10999" max="10999" width="7" style="20" customWidth="1"/>
    <col min="11000" max="11241" width="11.42578125" style="20"/>
    <col min="11242" max="11242" width="18.140625" style="20" customWidth="1"/>
    <col min="11243" max="11243" width="6.42578125" style="20" bestFit="1" customWidth="1"/>
    <col min="11244" max="11244" width="6.5703125" style="20" customWidth="1"/>
    <col min="11245" max="11245" width="9.7109375" style="20" customWidth="1"/>
    <col min="11246" max="11246" width="7.5703125" style="20" customWidth="1"/>
    <col min="11247" max="11247" width="6.42578125" style="20" customWidth="1"/>
    <col min="11248" max="11248" width="6" style="20" customWidth="1"/>
    <col min="11249" max="11249" width="5.7109375" style="20" customWidth="1"/>
    <col min="11250" max="11250" width="5.85546875" style="20" customWidth="1"/>
    <col min="11251" max="11252" width="6.5703125" style="20" customWidth="1"/>
    <col min="11253" max="11253" width="7.28515625" style="20" customWidth="1"/>
    <col min="11254" max="11254" width="9" style="20" customWidth="1"/>
    <col min="11255" max="11255" width="7" style="20" customWidth="1"/>
    <col min="11256" max="11497" width="11.42578125" style="20"/>
    <col min="11498" max="11498" width="18.140625" style="20" customWidth="1"/>
    <col min="11499" max="11499" width="6.42578125" style="20" bestFit="1" customWidth="1"/>
    <col min="11500" max="11500" width="6.5703125" style="20" customWidth="1"/>
    <col min="11501" max="11501" width="9.7109375" style="20" customWidth="1"/>
    <col min="11502" max="11502" width="7.5703125" style="20" customWidth="1"/>
    <col min="11503" max="11503" width="6.42578125" style="20" customWidth="1"/>
    <col min="11504" max="11504" width="6" style="20" customWidth="1"/>
    <col min="11505" max="11505" width="5.7109375" style="20" customWidth="1"/>
    <col min="11506" max="11506" width="5.85546875" style="20" customWidth="1"/>
    <col min="11507" max="11508" width="6.5703125" style="20" customWidth="1"/>
    <col min="11509" max="11509" width="7.28515625" style="20" customWidth="1"/>
    <col min="11510" max="11510" width="9" style="20" customWidth="1"/>
    <col min="11511" max="11511" width="7" style="20" customWidth="1"/>
    <col min="11512" max="11753" width="11.42578125" style="20"/>
    <col min="11754" max="11754" width="18.140625" style="20" customWidth="1"/>
    <col min="11755" max="11755" width="6.42578125" style="20" bestFit="1" customWidth="1"/>
    <col min="11756" max="11756" width="6.5703125" style="20" customWidth="1"/>
    <col min="11757" max="11757" width="9.7109375" style="20" customWidth="1"/>
    <col min="11758" max="11758" width="7.5703125" style="20" customWidth="1"/>
    <col min="11759" max="11759" width="6.42578125" style="20" customWidth="1"/>
    <col min="11760" max="11760" width="6" style="20" customWidth="1"/>
    <col min="11761" max="11761" width="5.7109375" style="20" customWidth="1"/>
    <col min="11762" max="11762" width="5.85546875" style="20" customWidth="1"/>
    <col min="11763" max="11764" width="6.5703125" style="20" customWidth="1"/>
    <col min="11765" max="11765" width="7.28515625" style="20" customWidth="1"/>
    <col min="11766" max="11766" width="9" style="20" customWidth="1"/>
    <col min="11767" max="11767" width="7" style="20" customWidth="1"/>
    <col min="11768" max="12009" width="11.42578125" style="20"/>
    <col min="12010" max="12010" width="18.140625" style="20" customWidth="1"/>
    <col min="12011" max="12011" width="6.42578125" style="20" bestFit="1" customWidth="1"/>
    <col min="12012" max="12012" width="6.5703125" style="20" customWidth="1"/>
    <col min="12013" max="12013" width="9.7109375" style="20" customWidth="1"/>
    <col min="12014" max="12014" width="7.5703125" style="20" customWidth="1"/>
    <col min="12015" max="12015" width="6.42578125" style="20" customWidth="1"/>
    <col min="12016" max="12016" width="6" style="20" customWidth="1"/>
    <col min="12017" max="12017" width="5.7109375" style="20" customWidth="1"/>
    <col min="12018" max="12018" width="5.85546875" style="20" customWidth="1"/>
    <col min="12019" max="12020" width="6.5703125" style="20" customWidth="1"/>
    <col min="12021" max="12021" width="7.28515625" style="20" customWidth="1"/>
    <col min="12022" max="12022" width="9" style="20" customWidth="1"/>
    <col min="12023" max="12023" width="7" style="20" customWidth="1"/>
    <col min="12024" max="12265" width="11.42578125" style="20"/>
    <col min="12266" max="12266" width="18.140625" style="20" customWidth="1"/>
    <col min="12267" max="12267" width="6.42578125" style="20" bestFit="1" customWidth="1"/>
    <col min="12268" max="12268" width="6.5703125" style="20" customWidth="1"/>
    <col min="12269" max="12269" width="9.7109375" style="20" customWidth="1"/>
    <col min="12270" max="12270" width="7.5703125" style="20" customWidth="1"/>
    <col min="12271" max="12271" width="6.42578125" style="20" customWidth="1"/>
    <col min="12272" max="12272" width="6" style="20" customWidth="1"/>
    <col min="12273" max="12273" width="5.7109375" style="20" customWidth="1"/>
    <col min="12274" max="12274" width="5.85546875" style="20" customWidth="1"/>
    <col min="12275" max="12276" width="6.5703125" style="20" customWidth="1"/>
    <col min="12277" max="12277" width="7.28515625" style="20" customWidth="1"/>
    <col min="12278" max="12278" width="9" style="20" customWidth="1"/>
    <col min="12279" max="12279" width="7" style="20" customWidth="1"/>
    <col min="12280" max="12521" width="11.42578125" style="20"/>
    <col min="12522" max="12522" width="18.140625" style="20" customWidth="1"/>
    <col min="12523" max="12523" width="6.42578125" style="20" bestFit="1" customWidth="1"/>
    <col min="12524" max="12524" width="6.5703125" style="20" customWidth="1"/>
    <col min="12525" max="12525" width="9.7109375" style="20" customWidth="1"/>
    <col min="12526" max="12526" width="7.5703125" style="20" customWidth="1"/>
    <col min="12527" max="12527" width="6.42578125" style="20" customWidth="1"/>
    <col min="12528" max="12528" width="6" style="20" customWidth="1"/>
    <col min="12529" max="12529" width="5.7109375" style="20" customWidth="1"/>
    <col min="12530" max="12530" width="5.85546875" style="20" customWidth="1"/>
    <col min="12531" max="12532" width="6.5703125" style="20" customWidth="1"/>
    <col min="12533" max="12533" width="7.28515625" style="20" customWidth="1"/>
    <col min="12534" max="12534" width="9" style="20" customWidth="1"/>
    <col min="12535" max="12535" width="7" style="20" customWidth="1"/>
    <col min="12536" max="12777" width="11.42578125" style="20"/>
    <col min="12778" max="12778" width="18.140625" style="20" customWidth="1"/>
    <col min="12779" max="12779" width="6.42578125" style="20" bestFit="1" customWidth="1"/>
    <col min="12780" max="12780" width="6.5703125" style="20" customWidth="1"/>
    <col min="12781" max="12781" width="9.7109375" style="20" customWidth="1"/>
    <col min="12782" max="12782" width="7.5703125" style="20" customWidth="1"/>
    <col min="12783" max="12783" width="6.42578125" style="20" customWidth="1"/>
    <col min="12784" max="12784" width="6" style="20" customWidth="1"/>
    <col min="12785" max="12785" width="5.7109375" style="20" customWidth="1"/>
    <col min="12786" max="12786" width="5.85546875" style="20" customWidth="1"/>
    <col min="12787" max="12788" width="6.5703125" style="20" customWidth="1"/>
    <col min="12789" max="12789" width="7.28515625" style="20" customWidth="1"/>
    <col min="12790" max="12790" width="9" style="20" customWidth="1"/>
    <col min="12791" max="12791" width="7" style="20" customWidth="1"/>
    <col min="12792" max="13033" width="11.42578125" style="20"/>
    <col min="13034" max="13034" width="18.140625" style="20" customWidth="1"/>
    <col min="13035" max="13035" width="6.42578125" style="20" bestFit="1" customWidth="1"/>
    <col min="13036" max="13036" width="6.5703125" style="20" customWidth="1"/>
    <col min="13037" max="13037" width="9.7109375" style="20" customWidth="1"/>
    <col min="13038" max="13038" width="7.5703125" style="20" customWidth="1"/>
    <col min="13039" max="13039" width="6.42578125" style="20" customWidth="1"/>
    <col min="13040" max="13040" width="6" style="20" customWidth="1"/>
    <col min="13041" max="13041" width="5.7109375" style="20" customWidth="1"/>
    <col min="13042" max="13042" width="5.85546875" style="20" customWidth="1"/>
    <col min="13043" max="13044" width="6.5703125" style="20" customWidth="1"/>
    <col min="13045" max="13045" width="7.28515625" style="20" customWidth="1"/>
    <col min="13046" max="13046" width="9" style="20" customWidth="1"/>
    <col min="13047" max="13047" width="7" style="20" customWidth="1"/>
    <col min="13048" max="13289" width="11.42578125" style="20"/>
    <col min="13290" max="13290" width="18.140625" style="20" customWidth="1"/>
    <col min="13291" max="13291" width="6.42578125" style="20" bestFit="1" customWidth="1"/>
    <col min="13292" max="13292" width="6.5703125" style="20" customWidth="1"/>
    <col min="13293" max="13293" width="9.7109375" style="20" customWidth="1"/>
    <col min="13294" max="13294" width="7.5703125" style="20" customWidth="1"/>
    <col min="13295" max="13295" width="6.42578125" style="20" customWidth="1"/>
    <col min="13296" max="13296" width="6" style="20" customWidth="1"/>
    <col min="13297" max="13297" width="5.7109375" style="20" customWidth="1"/>
    <col min="13298" max="13298" width="5.85546875" style="20" customWidth="1"/>
    <col min="13299" max="13300" width="6.5703125" style="20" customWidth="1"/>
    <col min="13301" max="13301" width="7.28515625" style="20" customWidth="1"/>
    <col min="13302" max="13302" width="9" style="20" customWidth="1"/>
    <col min="13303" max="13303" width="7" style="20" customWidth="1"/>
    <col min="13304" max="13545" width="11.42578125" style="20"/>
    <col min="13546" max="13546" width="18.140625" style="20" customWidth="1"/>
    <col min="13547" max="13547" width="6.42578125" style="20" bestFit="1" customWidth="1"/>
    <col min="13548" max="13548" width="6.5703125" style="20" customWidth="1"/>
    <col min="13549" max="13549" width="9.7109375" style="20" customWidth="1"/>
    <col min="13550" max="13550" width="7.5703125" style="20" customWidth="1"/>
    <col min="13551" max="13551" width="6.42578125" style="20" customWidth="1"/>
    <col min="13552" max="13552" width="6" style="20" customWidth="1"/>
    <col min="13553" max="13553" width="5.7109375" style="20" customWidth="1"/>
    <col min="13554" max="13554" width="5.85546875" style="20" customWidth="1"/>
    <col min="13555" max="13556" width="6.5703125" style="20" customWidth="1"/>
    <col min="13557" max="13557" width="7.28515625" style="20" customWidth="1"/>
    <col min="13558" max="13558" width="9" style="20" customWidth="1"/>
    <col min="13559" max="13559" width="7" style="20" customWidth="1"/>
    <col min="13560" max="13801" width="11.42578125" style="20"/>
    <col min="13802" max="13802" width="18.140625" style="20" customWidth="1"/>
    <col min="13803" max="13803" width="6.42578125" style="20" bestFit="1" customWidth="1"/>
    <col min="13804" max="13804" width="6.5703125" style="20" customWidth="1"/>
    <col min="13805" max="13805" width="9.7109375" style="20" customWidth="1"/>
    <col min="13806" max="13806" width="7.5703125" style="20" customWidth="1"/>
    <col min="13807" max="13807" width="6.42578125" style="20" customWidth="1"/>
    <col min="13808" max="13808" width="6" style="20" customWidth="1"/>
    <col min="13809" max="13809" width="5.7109375" style="20" customWidth="1"/>
    <col min="13810" max="13810" width="5.85546875" style="20" customWidth="1"/>
    <col min="13811" max="13812" width="6.5703125" style="20" customWidth="1"/>
    <col min="13813" max="13813" width="7.28515625" style="20" customWidth="1"/>
    <col min="13814" max="13814" width="9" style="20" customWidth="1"/>
    <col min="13815" max="13815" width="7" style="20" customWidth="1"/>
    <col min="13816" max="14057" width="11.42578125" style="20"/>
    <col min="14058" max="14058" width="18.140625" style="20" customWidth="1"/>
    <col min="14059" max="14059" width="6.42578125" style="20" bestFit="1" customWidth="1"/>
    <col min="14060" max="14060" width="6.5703125" style="20" customWidth="1"/>
    <col min="14061" max="14061" width="9.7109375" style="20" customWidth="1"/>
    <col min="14062" max="14062" width="7.5703125" style="20" customWidth="1"/>
    <col min="14063" max="14063" width="6.42578125" style="20" customWidth="1"/>
    <col min="14064" max="14064" width="6" style="20" customWidth="1"/>
    <col min="14065" max="14065" width="5.7109375" style="20" customWidth="1"/>
    <col min="14066" max="14066" width="5.85546875" style="20" customWidth="1"/>
    <col min="14067" max="14068" width="6.5703125" style="20" customWidth="1"/>
    <col min="14069" max="14069" width="7.28515625" style="20" customWidth="1"/>
    <col min="14070" max="14070" width="9" style="20" customWidth="1"/>
    <col min="14071" max="14071" width="7" style="20" customWidth="1"/>
    <col min="14072" max="14313" width="11.42578125" style="20"/>
    <col min="14314" max="14314" width="18.140625" style="20" customWidth="1"/>
    <col min="14315" max="14315" width="6.42578125" style="20" bestFit="1" customWidth="1"/>
    <col min="14316" max="14316" width="6.5703125" style="20" customWidth="1"/>
    <col min="14317" max="14317" width="9.7109375" style="20" customWidth="1"/>
    <col min="14318" max="14318" width="7.5703125" style="20" customWidth="1"/>
    <col min="14319" max="14319" width="6.42578125" style="20" customWidth="1"/>
    <col min="14320" max="14320" width="6" style="20" customWidth="1"/>
    <col min="14321" max="14321" width="5.7109375" style="20" customWidth="1"/>
    <col min="14322" max="14322" width="5.85546875" style="20" customWidth="1"/>
    <col min="14323" max="14324" width="6.5703125" style="20" customWidth="1"/>
    <col min="14325" max="14325" width="7.28515625" style="20" customWidth="1"/>
    <col min="14326" max="14326" width="9" style="20" customWidth="1"/>
    <col min="14327" max="14327" width="7" style="20" customWidth="1"/>
    <col min="14328" max="14569" width="11.42578125" style="20"/>
    <col min="14570" max="14570" width="18.140625" style="20" customWidth="1"/>
    <col min="14571" max="14571" width="6.42578125" style="20" bestFit="1" customWidth="1"/>
    <col min="14572" max="14572" width="6.5703125" style="20" customWidth="1"/>
    <col min="14573" max="14573" width="9.7109375" style="20" customWidth="1"/>
    <col min="14574" max="14574" width="7.5703125" style="20" customWidth="1"/>
    <col min="14575" max="14575" width="6.42578125" style="20" customWidth="1"/>
    <col min="14576" max="14576" width="6" style="20" customWidth="1"/>
    <col min="14577" max="14577" width="5.7109375" style="20" customWidth="1"/>
    <col min="14578" max="14578" width="5.85546875" style="20" customWidth="1"/>
    <col min="14579" max="14580" width="6.5703125" style="20" customWidth="1"/>
    <col min="14581" max="14581" width="7.28515625" style="20" customWidth="1"/>
    <col min="14582" max="14582" width="9" style="20" customWidth="1"/>
    <col min="14583" max="14583" width="7" style="20" customWidth="1"/>
    <col min="14584" max="14825" width="11.42578125" style="20"/>
    <col min="14826" max="14826" width="18.140625" style="20" customWidth="1"/>
    <col min="14827" max="14827" width="6.42578125" style="20" bestFit="1" customWidth="1"/>
    <col min="14828" max="14828" width="6.5703125" style="20" customWidth="1"/>
    <col min="14829" max="14829" width="9.7109375" style="20" customWidth="1"/>
    <col min="14830" max="14830" width="7.5703125" style="20" customWidth="1"/>
    <col min="14831" max="14831" width="6.42578125" style="20" customWidth="1"/>
    <col min="14832" max="14832" width="6" style="20" customWidth="1"/>
    <col min="14833" max="14833" width="5.7109375" style="20" customWidth="1"/>
    <col min="14834" max="14834" width="5.85546875" style="20" customWidth="1"/>
    <col min="14835" max="14836" width="6.5703125" style="20" customWidth="1"/>
    <col min="14837" max="14837" width="7.28515625" style="20" customWidth="1"/>
    <col min="14838" max="14838" width="9" style="20" customWidth="1"/>
    <col min="14839" max="14839" width="7" style="20" customWidth="1"/>
    <col min="14840" max="15081" width="11.42578125" style="20"/>
    <col min="15082" max="15082" width="18.140625" style="20" customWidth="1"/>
    <col min="15083" max="15083" width="6.42578125" style="20" bestFit="1" customWidth="1"/>
    <col min="15084" max="15084" width="6.5703125" style="20" customWidth="1"/>
    <col min="15085" max="15085" width="9.7109375" style="20" customWidth="1"/>
    <col min="15086" max="15086" width="7.5703125" style="20" customWidth="1"/>
    <col min="15087" max="15087" width="6.42578125" style="20" customWidth="1"/>
    <col min="15088" max="15088" width="6" style="20" customWidth="1"/>
    <col min="15089" max="15089" width="5.7109375" style="20" customWidth="1"/>
    <col min="15090" max="15090" width="5.85546875" style="20" customWidth="1"/>
    <col min="15091" max="15092" width="6.5703125" style="20" customWidth="1"/>
    <col min="15093" max="15093" width="7.28515625" style="20" customWidth="1"/>
    <col min="15094" max="15094" width="9" style="20" customWidth="1"/>
    <col min="15095" max="15095" width="7" style="20" customWidth="1"/>
    <col min="15096" max="15337" width="11.42578125" style="20"/>
    <col min="15338" max="15338" width="18.140625" style="20" customWidth="1"/>
    <col min="15339" max="15339" width="6.42578125" style="20" bestFit="1" customWidth="1"/>
    <col min="15340" max="15340" width="6.5703125" style="20" customWidth="1"/>
    <col min="15341" max="15341" width="9.7109375" style="20" customWidth="1"/>
    <col min="15342" max="15342" width="7.5703125" style="20" customWidth="1"/>
    <col min="15343" max="15343" width="6.42578125" style="20" customWidth="1"/>
    <col min="15344" max="15344" width="6" style="20" customWidth="1"/>
    <col min="15345" max="15345" width="5.7109375" style="20" customWidth="1"/>
    <col min="15346" max="15346" width="5.85546875" style="20" customWidth="1"/>
    <col min="15347" max="15348" width="6.5703125" style="20" customWidth="1"/>
    <col min="15349" max="15349" width="7.28515625" style="20" customWidth="1"/>
    <col min="15350" max="15350" width="9" style="20" customWidth="1"/>
    <col min="15351" max="15351" width="7" style="20" customWidth="1"/>
    <col min="15352" max="15593" width="11.42578125" style="20"/>
    <col min="15594" max="15594" width="18.140625" style="20" customWidth="1"/>
    <col min="15595" max="15595" width="6.42578125" style="20" bestFit="1" customWidth="1"/>
    <col min="15596" max="15596" width="6.5703125" style="20" customWidth="1"/>
    <col min="15597" max="15597" width="9.7109375" style="20" customWidth="1"/>
    <col min="15598" max="15598" width="7.5703125" style="20" customWidth="1"/>
    <col min="15599" max="15599" width="6.42578125" style="20" customWidth="1"/>
    <col min="15600" max="15600" width="6" style="20" customWidth="1"/>
    <col min="15601" max="15601" width="5.7109375" style="20" customWidth="1"/>
    <col min="15602" max="15602" width="5.85546875" style="20" customWidth="1"/>
    <col min="15603" max="15604" width="6.5703125" style="20" customWidth="1"/>
    <col min="15605" max="15605" width="7.28515625" style="20" customWidth="1"/>
    <col min="15606" max="15606" width="9" style="20" customWidth="1"/>
    <col min="15607" max="15607" width="7" style="20" customWidth="1"/>
    <col min="15608" max="15849" width="11.42578125" style="20"/>
    <col min="15850" max="15850" width="18.140625" style="20" customWidth="1"/>
    <col min="15851" max="15851" width="6.42578125" style="20" bestFit="1" customWidth="1"/>
    <col min="15852" max="15852" width="6.5703125" style="20" customWidth="1"/>
    <col min="15853" max="15853" width="9.7109375" style="20" customWidth="1"/>
    <col min="15854" max="15854" width="7.5703125" style="20" customWidth="1"/>
    <col min="15855" max="15855" width="6.42578125" style="20" customWidth="1"/>
    <col min="15856" max="15856" width="6" style="20" customWidth="1"/>
    <col min="15857" max="15857" width="5.7109375" style="20" customWidth="1"/>
    <col min="15858" max="15858" width="5.85546875" style="20" customWidth="1"/>
    <col min="15859" max="15860" width="6.5703125" style="20" customWidth="1"/>
    <col min="15861" max="15861" width="7.28515625" style="20" customWidth="1"/>
    <col min="15862" max="15862" width="9" style="20" customWidth="1"/>
    <col min="15863" max="15863" width="7" style="20" customWidth="1"/>
    <col min="15864" max="16105" width="11.42578125" style="20"/>
    <col min="16106" max="16106" width="18.140625" style="20" customWidth="1"/>
    <col min="16107" max="16107" width="6.42578125" style="20" bestFit="1" customWidth="1"/>
    <col min="16108" max="16108" width="6.5703125" style="20" customWidth="1"/>
    <col min="16109" max="16109" width="9.7109375" style="20" customWidth="1"/>
    <col min="16110" max="16110" width="7.5703125" style="20" customWidth="1"/>
    <col min="16111" max="16111" width="6.42578125" style="20" customWidth="1"/>
    <col min="16112" max="16112" width="6" style="20" customWidth="1"/>
    <col min="16113" max="16113" width="5.7109375" style="20" customWidth="1"/>
    <col min="16114" max="16114" width="5.85546875" style="20" customWidth="1"/>
    <col min="16115" max="16116" width="6.5703125" style="20" customWidth="1"/>
    <col min="16117" max="16117" width="7.28515625" style="20" customWidth="1"/>
    <col min="16118" max="16118" width="9" style="20" customWidth="1"/>
    <col min="16119" max="16119" width="7" style="20" customWidth="1"/>
    <col min="16120" max="16384" width="11.42578125" style="20"/>
  </cols>
  <sheetData>
    <row r="1" spans="1:14" s="3" customFormat="1" ht="19.5" thickBot="1" x14ac:dyDescent="0.35">
      <c r="A1" s="378" t="s">
        <v>250</v>
      </c>
      <c r="B1" s="378"/>
      <c r="C1" s="378"/>
      <c r="D1" s="378"/>
      <c r="E1" s="378"/>
      <c r="F1" s="378"/>
      <c r="G1" s="378"/>
      <c r="H1" s="378"/>
      <c r="I1" s="378"/>
      <c r="J1" s="378"/>
      <c r="L1" s="179"/>
      <c r="M1" s="285" t="s">
        <v>195</v>
      </c>
      <c r="N1" s="179"/>
    </row>
    <row r="2" spans="1:14" s="3" customFormat="1" x14ac:dyDescent="0.2">
      <c r="A2" s="378" t="s">
        <v>154</v>
      </c>
      <c r="B2" s="378"/>
      <c r="C2" s="378"/>
      <c r="D2" s="378"/>
      <c r="E2" s="378"/>
      <c r="F2" s="378"/>
      <c r="G2" s="378"/>
      <c r="H2" s="378"/>
      <c r="I2" s="378"/>
      <c r="J2" s="378"/>
      <c r="L2" s="179"/>
      <c r="M2" s="179"/>
      <c r="N2" s="179"/>
    </row>
    <row r="3" spans="1:14" s="5" customFormat="1" x14ac:dyDescent="0.2">
      <c r="A3" s="378" t="s">
        <v>369</v>
      </c>
      <c r="B3" s="378"/>
      <c r="C3" s="378"/>
      <c r="D3" s="378"/>
      <c r="E3" s="378"/>
      <c r="F3" s="378"/>
      <c r="G3" s="378"/>
      <c r="H3" s="378"/>
      <c r="I3" s="378"/>
      <c r="J3" s="378"/>
    </row>
    <row r="4" spans="1:14" s="5" customFormat="1" x14ac:dyDescent="0.2">
      <c r="A4" s="378" t="s">
        <v>150</v>
      </c>
      <c r="B4" s="378"/>
      <c r="C4" s="378"/>
      <c r="D4" s="378"/>
      <c r="E4" s="378"/>
      <c r="F4" s="378"/>
      <c r="G4" s="378"/>
      <c r="H4" s="378"/>
      <c r="I4" s="378"/>
      <c r="J4" s="378"/>
    </row>
    <row r="5" spans="1:14" s="5" customFormat="1" x14ac:dyDescent="0.2">
      <c r="A5" s="378" t="s">
        <v>409</v>
      </c>
      <c r="B5" s="378"/>
      <c r="C5" s="378"/>
      <c r="D5" s="378"/>
      <c r="E5" s="378"/>
      <c r="F5" s="378"/>
      <c r="G5" s="378"/>
      <c r="H5" s="378"/>
      <c r="I5" s="378"/>
      <c r="J5" s="378"/>
    </row>
    <row r="6" spans="1:14" s="5" customFormat="1" ht="13.5" thickBot="1" x14ac:dyDescent="0.25">
      <c r="A6" s="6"/>
      <c r="B6" s="6"/>
      <c r="C6" s="6"/>
      <c r="D6" s="6"/>
      <c r="E6" s="6"/>
      <c r="F6" s="6"/>
      <c r="G6" s="6"/>
      <c r="H6" s="6"/>
      <c r="I6" s="6"/>
    </row>
    <row r="7" spans="1:14" s="3" customFormat="1" ht="26.25" thickBot="1" x14ac:dyDescent="0.25">
      <c r="A7" s="8" t="s">
        <v>148</v>
      </c>
      <c r="B7" s="9" t="s">
        <v>0</v>
      </c>
      <c r="C7" s="10" t="s">
        <v>57</v>
      </c>
      <c r="D7" s="10" t="s">
        <v>58</v>
      </c>
      <c r="E7" s="10" t="s">
        <v>59</v>
      </c>
      <c r="F7" s="10" t="s">
        <v>60</v>
      </c>
      <c r="G7" s="10" t="s">
        <v>61</v>
      </c>
      <c r="H7" s="10" t="s">
        <v>395</v>
      </c>
      <c r="I7" s="10" t="s">
        <v>64</v>
      </c>
      <c r="J7" s="10" t="s">
        <v>95</v>
      </c>
    </row>
    <row r="8" spans="1:14" s="13" customFormat="1" ht="15" customHeight="1" x14ac:dyDescent="0.25">
      <c r="A8" s="11" t="s">
        <v>14</v>
      </c>
      <c r="B8" s="214">
        <f t="shared" ref="B8:J8" si="0">SUM(B10:B36)</f>
        <v>841</v>
      </c>
      <c r="C8" s="214">
        <f t="shared" si="0"/>
        <v>123</v>
      </c>
      <c r="D8" s="214">
        <f t="shared" si="0"/>
        <v>160</v>
      </c>
      <c r="E8" s="214">
        <f t="shared" si="0"/>
        <v>115</v>
      </c>
      <c r="F8" s="214">
        <f t="shared" si="0"/>
        <v>103</v>
      </c>
      <c r="G8" s="214">
        <f t="shared" si="0"/>
        <v>81</v>
      </c>
      <c r="H8" s="214">
        <f t="shared" si="0"/>
        <v>141</v>
      </c>
      <c r="I8" s="214">
        <f t="shared" si="0"/>
        <v>117</v>
      </c>
      <c r="J8" s="214">
        <f t="shared" si="0"/>
        <v>1</v>
      </c>
    </row>
    <row r="9" spans="1:14" s="5" customFormat="1" ht="15" customHeight="1" x14ac:dyDescent="0.2">
      <c r="A9" s="2"/>
      <c r="B9" s="224"/>
      <c r="C9" s="224"/>
      <c r="D9" s="224"/>
      <c r="E9" s="224"/>
      <c r="F9" s="224"/>
      <c r="G9" s="224"/>
      <c r="H9" s="224"/>
      <c r="I9" s="224"/>
      <c r="J9" s="212"/>
    </row>
    <row r="10" spans="1:14" s="5" customFormat="1" ht="15" customHeight="1" x14ac:dyDescent="0.2">
      <c r="A10" s="7" t="s">
        <v>15</v>
      </c>
      <c r="B10" s="215">
        <v>47</v>
      </c>
      <c r="C10" s="215">
        <v>7</v>
      </c>
      <c r="D10" s="215">
        <v>9</v>
      </c>
      <c r="E10" s="215">
        <v>7</v>
      </c>
      <c r="F10" s="215">
        <v>5</v>
      </c>
      <c r="G10" s="215">
        <v>4</v>
      </c>
      <c r="H10" s="215">
        <v>7</v>
      </c>
      <c r="I10" s="215">
        <v>8</v>
      </c>
      <c r="J10" s="215">
        <v>0</v>
      </c>
    </row>
    <row r="11" spans="1:14" s="5" customFormat="1" ht="15" customHeight="1" x14ac:dyDescent="0.2">
      <c r="A11" s="7" t="s">
        <v>16</v>
      </c>
      <c r="B11" s="215">
        <v>47</v>
      </c>
      <c r="C11" s="215">
        <v>6</v>
      </c>
      <c r="D11" s="215">
        <v>9</v>
      </c>
      <c r="E11" s="215">
        <v>6</v>
      </c>
      <c r="F11" s="215">
        <v>5</v>
      </c>
      <c r="G11" s="215">
        <v>4</v>
      </c>
      <c r="H11" s="215">
        <v>8</v>
      </c>
      <c r="I11" s="215">
        <v>8</v>
      </c>
      <c r="J11" s="215">
        <v>1</v>
      </c>
    </row>
    <row r="12" spans="1:14" s="5" customFormat="1" ht="15" customHeight="1" x14ac:dyDescent="0.2">
      <c r="A12" s="7" t="s">
        <v>17</v>
      </c>
      <c r="B12" s="215">
        <v>28</v>
      </c>
      <c r="C12" s="215">
        <v>4</v>
      </c>
      <c r="D12" s="215">
        <v>4</v>
      </c>
      <c r="E12" s="215">
        <v>5</v>
      </c>
      <c r="F12" s="215">
        <v>3</v>
      </c>
      <c r="G12" s="215">
        <v>4</v>
      </c>
      <c r="H12" s="215">
        <v>4</v>
      </c>
      <c r="I12" s="215">
        <v>4</v>
      </c>
      <c r="J12" s="215">
        <v>0</v>
      </c>
    </row>
    <row r="13" spans="1:14" s="5" customFormat="1" ht="15" customHeight="1" x14ac:dyDescent="0.2">
      <c r="A13" s="7" t="s">
        <v>18</v>
      </c>
      <c r="B13" s="215">
        <v>91</v>
      </c>
      <c r="C13" s="215">
        <v>14</v>
      </c>
      <c r="D13" s="215">
        <v>19</v>
      </c>
      <c r="E13" s="215">
        <v>13</v>
      </c>
      <c r="F13" s="215">
        <v>10</v>
      </c>
      <c r="G13" s="215">
        <v>7</v>
      </c>
      <c r="H13" s="215">
        <v>15</v>
      </c>
      <c r="I13" s="215">
        <v>13</v>
      </c>
      <c r="J13" s="215">
        <v>0</v>
      </c>
    </row>
    <row r="14" spans="1:14" s="5" customFormat="1" ht="15" customHeight="1" x14ac:dyDescent="0.2">
      <c r="A14" s="7" t="s">
        <v>19</v>
      </c>
      <c r="B14" s="215">
        <v>16</v>
      </c>
      <c r="C14" s="215">
        <v>2</v>
      </c>
      <c r="D14" s="215">
        <v>3</v>
      </c>
      <c r="E14" s="215">
        <v>2</v>
      </c>
      <c r="F14" s="215">
        <v>2</v>
      </c>
      <c r="G14" s="215">
        <v>1</v>
      </c>
      <c r="H14" s="215">
        <v>4</v>
      </c>
      <c r="I14" s="215">
        <v>2</v>
      </c>
      <c r="J14" s="215">
        <v>0</v>
      </c>
    </row>
    <row r="15" spans="1:14" s="5" customFormat="1" ht="15" customHeight="1" x14ac:dyDescent="0.2">
      <c r="A15" s="7" t="s">
        <v>20</v>
      </c>
      <c r="B15" s="215">
        <v>33</v>
      </c>
      <c r="C15" s="215">
        <v>4</v>
      </c>
      <c r="D15" s="215">
        <v>6</v>
      </c>
      <c r="E15" s="215">
        <v>5</v>
      </c>
      <c r="F15" s="215">
        <v>5</v>
      </c>
      <c r="G15" s="215">
        <v>4</v>
      </c>
      <c r="H15" s="215">
        <v>5</v>
      </c>
      <c r="I15" s="215">
        <v>4</v>
      </c>
      <c r="J15" s="215">
        <v>0</v>
      </c>
    </row>
    <row r="16" spans="1:14" s="5" customFormat="1" ht="15" customHeight="1" x14ac:dyDescent="0.2">
      <c r="A16" s="7" t="s">
        <v>21</v>
      </c>
      <c r="B16" s="215">
        <v>7</v>
      </c>
      <c r="C16" s="215">
        <v>1</v>
      </c>
      <c r="D16" s="215">
        <v>1</v>
      </c>
      <c r="E16" s="215">
        <v>1</v>
      </c>
      <c r="F16" s="215">
        <v>1</v>
      </c>
      <c r="G16" s="215">
        <v>1</v>
      </c>
      <c r="H16" s="215">
        <v>1</v>
      </c>
      <c r="I16" s="215">
        <v>1</v>
      </c>
      <c r="J16" s="215">
        <v>0</v>
      </c>
    </row>
    <row r="17" spans="1:10" s="5" customFormat="1" ht="15" customHeight="1" x14ac:dyDescent="0.2">
      <c r="A17" s="7" t="s">
        <v>22</v>
      </c>
      <c r="B17" s="215">
        <v>95</v>
      </c>
      <c r="C17" s="215">
        <v>15</v>
      </c>
      <c r="D17" s="215">
        <v>19</v>
      </c>
      <c r="E17" s="215">
        <v>13</v>
      </c>
      <c r="F17" s="215">
        <v>11</v>
      </c>
      <c r="G17" s="215">
        <v>8</v>
      </c>
      <c r="H17" s="215">
        <v>18</v>
      </c>
      <c r="I17" s="215">
        <v>11</v>
      </c>
      <c r="J17" s="215">
        <v>0</v>
      </c>
    </row>
    <row r="18" spans="1:10" s="5" customFormat="1" ht="15" customHeight="1" x14ac:dyDescent="0.2">
      <c r="A18" s="7" t="s">
        <v>23</v>
      </c>
      <c r="B18" s="215">
        <v>28</v>
      </c>
      <c r="C18" s="215">
        <v>3</v>
      </c>
      <c r="D18" s="215">
        <v>5</v>
      </c>
      <c r="E18" s="215">
        <v>4</v>
      </c>
      <c r="F18" s="215">
        <v>4</v>
      </c>
      <c r="G18" s="215">
        <v>4</v>
      </c>
      <c r="H18" s="215">
        <v>4</v>
      </c>
      <c r="I18" s="215">
        <v>4</v>
      </c>
      <c r="J18" s="215">
        <v>0</v>
      </c>
    </row>
    <row r="19" spans="1:10" s="5" customFormat="1" ht="15" customHeight="1" x14ac:dyDescent="0.2">
      <c r="A19" s="7" t="s">
        <v>24</v>
      </c>
      <c r="B19" s="215">
        <v>59</v>
      </c>
      <c r="C19" s="215">
        <v>8</v>
      </c>
      <c r="D19" s="215">
        <v>11</v>
      </c>
      <c r="E19" s="215">
        <v>7</v>
      </c>
      <c r="F19" s="215">
        <v>8</v>
      </c>
      <c r="G19" s="215">
        <v>5</v>
      </c>
      <c r="H19" s="215">
        <v>11</v>
      </c>
      <c r="I19" s="215">
        <v>9</v>
      </c>
      <c r="J19" s="215">
        <v>0</v>
      </c>
    </row>
    <row r="20" spans="1:10" s="5" customFormat="1" ht="15" customHeight="1" x14ac:dyDescent="0.2">
      <c r="A20" s="7" t="s">
        <v>25</v>
      </c>
      <c r="B20" s="215">
        <v>9</v>
      </c>
      <c r="C20" s="215">
        <v>1</v>
      </c>
      <c r="D20" s="215">
        <v>2</v>
      </c>
      <c r="E20" s="215">
        <v>1</v>
      </c>
      <c r="F20" s="215">
        <v>1</v>
      </c>
      <c r="G20" s="215">
        <v>1</v>
      </c>
      <c r="H20" s="215">
        <v>2</v>
      </c>
      <c r="I20" s="215">
        <v>1</v>
      </c>
      <c r="J20" s="215">
        <v>0</v>
      </c>
    </row>
    <row r="21" spans="1:10" s="5" customFormat="1" ht="15" customHeight="1" x14ac:dyDescent="0.2">
      <c r="A21" s="15" t="s">
        <v>26</v>
      </c>
      <c r="B21" s="215">
        <v>68</v>
      </c>
      <c r="C21" s="215">
        <v>11</v>
      </c>
      <c r="D21" s="215">
        <v>13</v>
      </c>
      <c r="E21" s="215">
        <v>9</v>
      </c>
      <c r="F21" s="215">
        <v>8</v>
      </c>
      <c r="G21" s="215">
        <v>6</v>
      </c>
      <c r="H21" s="215">
        <v>11</v>
      </c>
      <c r="I21" s="215">
        <v>10</v>
      </c>
      <c r="J21" s="215">
        <v>0</v>
      </c>
    </row>
    <row r="22" spans="1:10" s="5" customFormat="1" ht="15" customHeight="1" x14ac:dyDescent="0.2">
      <c r="A22" s="7" t="s">
        <v>27</v>
      </c>
      <c r="B22" s="215">
        <v>30</v>
      </c>
      <c r="C22" s="215">
        <v>5</v>
      </c>
      <c r="D22" s="215">
        <v>5</v>
      </c>
      <c r="E22" s="215">
        <v>4</v>
      </c>
      <c r="F22" s="215">
        <v>4</v>
      </c>
      <c r="G22" s="215">
        <v>4</v>
      </c>
      <c r="H22" s="215">
        <v>4</v>
      </c>
      <c r="I22" s="215">
        <v>4</v>
      </c>
      <c r="J22" s="215">
        <v>0</v>
      </c>
    </row>
    <row r="23" spans="1:10" s="5" customFormat="1" ht="15" customHeight="1" x14ac:dyDescent="0.2">
      <c r="A23" s="7" t="s">
        <v>28</v>
      </c>
      <c r="B23" s="215">
        <v>70</v>
      </c>
      <c r="C23" s="215">
        <v>10</v>
      </c>
      <c r="D23" s="215">
        <v>16</v>
      </c>
      <c r="E23" s="215">
        <v>7</v>
      </c>
      <c r="F23" s="215">
        <v>8</v>
      </c>
      <c r="G23" s="215">
        <v>5</v>
      </c>
      <c r="H23" s="215">
        <v>15</v>
      </c>
      <c r="I23" s="215">
        <v>9</v>
      </c>
      <c r="J23" s="215">
        <v>0</v>
      </c>
    </row>
    <row r="24" spans="1:10" s="5" customFormat="1" ht="15" customHeight="1" x14ac:dyDescent="0.2">
      <c r="A24" s="7" t="s">
        <v>29</v>
      </c>
      <c r="B24" s="215" t="s">
        <v>184</v>
      </c>
      <c r="C24" s="215" t="s">
        <v>184</v>
      </c>
      <c r="D24" s="215" t="s">
        <v>184</v>
      </c>
      <c r="E24" s="215" t="s">
        <v>184</v>
      </c>
      <c r="F24" s="215" t="s">
        <v>184</v>
      </c>
      <c r="G24" s="215" t="s">
        <v>184</v>
      </c>
      <c r="H24" s="215" t="s">
        <v>184</v>
      </c>
      <c r="I24" s="215" t="s">
        <v>184</v>
      </c>
      <c r="J24" s="215" t="s">
        <v>184</v>
      </c>
    </row>
    <row r="25" spans="1:10" s="5" customFormat="1" ht="15" customHeight="1" x14ac:dyDescent="0.2">
      <c r="A25" s="7" t="s">
        <v>30</v>
      </c>
      <c r="B25" s="215">
        <v>22</v>
      </c>
      <c r="C25" s="215">
        <v>3</v>
      </c>
      <c r="D25" s="215">
        <v>3</v>
      </c>
      <c r="E25" s="215">
        <v>4</v>
      </c>
      <c r="F25" s="215">
        <v>3</v>
      </c>
      <c r="G25" s="215">
        <v>3</v>
      </c>
      <c r="H25" s="215">
        <v>3</v>
      </c>
      <c r="I25" s="215">
        <v>3</v>
      </c>
      <c r="J25" s="215">
        <v>0</v>
      </c>
    </row>
    <row r="26" spans="1:10" s="5" customFormat="1" ht="15" customHeight="1" x14ac:dyDescent="0.2">
      <c r="A26" s="7" t="s">
        <v>31</v>
      </c>
      <c r="B26" s="215">
        <v>14</v>
      </c>
      <c r="C26" s="215">
        <v>2</v>
      </c>
      <c r="D26" s="215">
        <v>2</v>
      </c>
      <c r="E26" s="215">
        <v>2</v>
      </c>
      <c r="F26" s="215">
        <v>2</v>
      </c>
      <c r="G26" s="215">
        <v>2</v>
      </c>
      <c r="H26" s="215">
        <v>2</v>
      </c>
      <c r="I26" s="215">
        <v>2</v>
      </c>
      <c r="J26" s="215">
        <v>0</v>
      </c>
    </row>
    <row r="27" spans="1:10" s="5" customFormat="1" ht="15" customHeight="1" x14ac:dyDescent="0.2">
      <c r="A27" s="5" t="s">
        <v>32</v>
      </c>
      <c r="B27" s="215">
        <v>7</v>
      </c>
      <c r="C27" s="215">
        <v>1</v>
      </c>
      <c r="D27" s="215">
        <v>1</v>
      </c>
      <c r="E27" s="215">
        <v>1</v>
      </c>
      <c r="F27" s="215">
        <v>1</v>
      </c>
      <c r="G27" s="215">
        <v>1</v>
      </c>
      <c r="H27" s="215">
        <v>1</v>
      </c>
      <c r="I27" s="215">
        <v>1</v>
      </c>
      <c r="J27" s="215">
        <v>0</v>
      </c>
    </row>
    <row r="28" spans="1:10" s="5" customFormat="1" ht="15" customHeight="1" x14ac:dyDescent="0.2">
      <c r="A28" s="7" t="s">
        <v>33</v>
      </c>
      <c r="B28" s="215">
        <v>14</v>
      </c>
      <c r="C28" s="215">
        <v>2</v>
      </c>
      <c r="D28" s="215">
        <v>2</v>
      </c>
      <c r="E28" s="215">
        <v>2</v>
      </c>
      <c r="F28" s="215">
        <v>2</v>
      </c>
      <c r="G28" s="215">
        <v>2</v>
      </c>
      <c r="H28" s="215">
        <v>2</v>
      </c>
      <c r="I28" s="215">
        <v>2</v>
      </c>
      <c r="J28" s="215">
        <v>0</v>
      </c>
    </row>
    <row r="29" spans="1:10" s="5" customFormat="1" ht="15" customHeight="1" x14ac:dyDescent="0.2">
      <c r="A29" s="7" t="s">
        <v>34</v>
      </c>
      <c r="B29" s="215">
        <v>16</v>
      </c>
      <c r="C29" s="215">
        <v>2</v>
      </c>
      <c r="D29" s="215">
        <v>3</v>
      </c>
      <c r="E29" s="215">
        <v>2</v>
      </c>
      <c r="F29" s="215">
        <v>2</v>
      </c>
      <c r="G29" s="215">
        <v>2</v>
      </c>
      <c r="H29" s="215">
        <v>3</v>
      </c>
      <c r="I29" s="215">
        <v>2</v>
      </c>
      <c r="J29" s="215">
        <v>0</v>
      </c>
    </row>
    <row r="30" spans="1:10" s="5" customFormat="1" ht="15" customHeight="1" x14ac:dyDescent="0.2">
      <c r="A30" s="7" t="s">
        <v>35</v>
      </c>
      <c r="B30" s="215">
        <v>27</v>
      </c>
      <c r="C30" s="215">
        <v>4</v>
      </c>
      <c r="D30" s="215">
        <v>5</v>
      </c>
      <c r="E30" s="215">
        <v>4</v>
      </c>
      <c r="F30" s="215">
        <v>4</v>
      </c>
      <c r="G30" s="215">
        <v>2</v>
      </c>
      <c r="H30" s="215">
        <v>4</v>
      </c>
      <c r="I30" s="215">
        <v>4</v>
      </c>
      <c r="J30" s="215">
        <v>0</v>
      </c>
    </row>
    <row r="31" spans="1:10" s="5" customFormat="1" ht="15" customHeight="1" x14ac:dyDescent="0.2">
      <c r="A31" s="7" t="s">
        <v>36</v>
      </c>
      <c r="B31" s="215">
        <v>6</v>
      </c>
      <c r="C31" s="215">
        <v>1</v>
      </c>
      <c r="D31" s="215">
        <v>1</v>
      </c>
      <c r="E31" s="215">
        <v>1</v>
      </c>
      <c r="F31" s="215">
        <v>1</v>
      </c>
      <c r="G31" s="215">
        <v>0</v>
      </c>
      <c r="H31" s="215">
        <v>1</v>
      </c>
      <c r="I31" s="215">
        <v>1</v>
      </c>
      <c r="J31" s="215">
        <v>0</v>
      </c>
    </row>
    <row r="32" spans="1:10" s="5" customFormat="1" ht="15" customHeight="1" x14ac:dyDescent="0.2">
      <c r="A32" s="7" t="s">
        <v>37</v>
      </c>
      <c r="B32" s="215">
        <v>20</v>
      </c>
      <c r="C32" s="215">
        <v>4</v>
      </c>
      <c r="D32" s="215">
        <v>3</v>
      </c>
      <c r="E32" s="215">
        <v>4</v>
      </c>
      <c r="F32" s="215">
        <v>2</v>
      </c>
      <c r="G32" s="215">
        <v>2</v>
      </c>
      <c r="H32" s="215">
        <v>2</v>
      </c>
      <c r="I32" s="215">
        <v>3</v>
      </c>
      <c r="J32" s="215">
        <v>0</v>
      </c>
    </row>
    <row r="33" spans="1:10" s="5" customFormat="1" ht="15" customHeight="1" x14ac:dyDescent="0.2">
      <c r="A33" s="7" t="s">
        <v>38</v>
      </c>
      <c r="B33" s="215" t="s">
        <v>184</v>
      </c>
      <c r="C33" s="215" t="s">
        <v>184</v>
      </c>
      <c r="D33" s="215" t="s">
        <v>184</v>
      </c>
      <c r="E33" s="215" t="s">
        <v>184</v>
      </c>
      <c r="F33" s="215" t="s">
        <v>184</v>
      </c>
      <c r="G33" s="215" t="s">
        <v>184</v>
      </c>
      <c r="H33" s="215" t="s">
        <v>184</v>
      </c>
      <c r="I33" s="215" t="s">
        <v>184</v>
      </c>
      <c r="J33" s="215" t="s">
        <v>184</v>
      </c>
    </row>
    <row r="34" spans="1:10" s="5" customFormat="1" ht="15" customHeight="1" x14ac:dyDescent="0.2">
      <c r="A34" s="7" t="s">
        <v>39</v>
      </c>
      <c r="B34" s="215">
        <v>32</v>
      </c>
      <c r="C34" s="215">
        <v>5</v>
      </c>
      <c r="D34" s="215">
        <v>6</v>
      </c>
      <c r="E34" s="215">
        <v>5</v>
      </c>
      <c r="F34" s="215">
        <v>5</v>
      </c>
      <c r="G34" s="215">
        <v>3</v>
      </c>
      <c r="H34" s="215">
        <v>3</v>
      </c>
      <c r="I34" s="215">
        <v>5</v>
      </c>
      <c r="J34" s="215">
        <v>0</v>
      </c>
    </row>
    <row r="35" spans="1:10" s="5" customFormat="1" ht="15" customHeight="1" x14ac:dyDescent="0.2">
      <c r="A35" s="7" t="s">
        <v>40</v>
      </c>
      <c r="B35" s="229">
        <v>48</v>
      </c>
      <c r="C35" s="229">
        <v>7</v>
      </c>
      <c r="D35" s="229">
        <v>11</v>
      </c>
      <c r="E35" s="229">
        <v>5</v>
      </c>
      <c r="F35" s="229">
        <v>5</v>
      </c>
      <c r="G35" s="229">
        <v>5</v>
      </c>
      <c r="H35" s="229">
        <v>10</v>
      </c>
      <c r="I35" s="229">
        <v>5</v>
      </c>
      <c r="J35" s="229">
        <v>0</v>
      </c>
    </row>
    <row r="36" spans="1:10" s="5" customFormat="1" ht="15" customHeight="1" thickBot="1" x14ac:dyDescent="0.25">
      <c r="A36" s="17" t="s">
        <v>41</v>
      </c>
      <c r="B36" s="243">
        <v>7</v>
      </c>
      <c r="C36" s="243">
        <v>1</v>
      </c>
      <c r="D36" s="243">
        <v>1</v>
      </c>
      <c r="E36" s="243">
        <v>1</v>
      </c>
      <c r="F36" s="243">
        <v>1</v>
      </c>
      <c r="G36" s="243">
        <v>1</v>
      </c>
      <c r="H36" s="243">
        <v>1</v>
      </c>
      <c r="I36" s="243">
        <v>1</v>
      </c>
      <c r="J36" s="243">
        <v>0</v>
      </c>
    </row>
    <row r="37" spans="1:10" s="5" customFormat="1" ht="15" customHeight="1" x14ac:dyDescent="0.2">
      <c r="A37" s="376" t="s">
        <v>232</v>
      </c>
      <c r="B37" s="376"/>
      <c r="C37" s="376"/>
      <c r="D37" s="376"/>
      <c r="E37" s="376"/>
      <c r="F37" s="376"/>
      <c r="G37" s="376"/>
      <c r="H37" s="376"/>
      <c r="I37" s="376"/>
    </row>
  </sheetData>
  <mergeCells count="6">
    <mergeCell ref="A1:J1"/>
    <mergeCell ref="A37:I37"/>
    <mergeCell ref="A2:J2"/>
    <mergeCell ref="A3:J3"/>
    <mergeCell ref="A4:J4"/>
    <mergeCell ref="A5:J5"/>
  </mergeCells>
  <hyperlinks>
    <hyperlink ref="M1" location="INDICE!A1" display="INDICE"/>
  </hyperlink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workbookViewId="0">
      <selection activeCell="K1" sqref="K1"/>
    </sheetView>
  </sheetViews>
  <sheetFormatPr baseColWidth="10" defaultRowHeight="12.75" x14ac:dyDescent="0.2"/>
  <cols>
    <col min="1" max="1" width="19.7109375" style="3" customWidth="1"/>
    <col min="2" max="8" width="9.7109375" style="5" customWidth="1"/>
    <col min="9" max="232" width="11.42578125" style="5"/>
    <col min="233" max="233" width="16.85546875" style="5" bestFit="1" customWidth="1"/>
    <col min="234" max="234" width="8.7109375" style="5" bestFit="1" customWidth="1"/>
    <col min="235" max="235" width="5.5703125" style="5" bestFit="1" customWidth="1"/>
    <col min="236" max="237" width="4.5703125" style="5" bestFit="1" customWidth="1"/>
    <col min="238" max="238" width="1.7109375" style="5" customWidth="1"/>
    <col min="239" max="239" width="5.42578125" style="5" bestFit="1" customWidth="1"/>
    <col min="240" max="240" width="5.5703125" style="5" bestFit="1" customWidth="1"/>
    <col min="241" max="241" width="7.28515625" style="5" bestFit="1" customWidth="1"/>
    <col min="242" max="243" width="7.5703125" style="5" bestFit="1" customWidth="1"/>
    <col min="244" max="244" width="7.28515625" style="5" bestFit="1" customWidth="1"/>
    <col min="245" max="245" width="1.5703125" style="5" customWidth="1"/>
    <col min="246" max="247" width="5.140625" style="5" bestFit="1" customWidth="1"/>
    <col min="248" max="248" width="1.140625" style="5" customWidth="1"/>
    <col min="249" max="249" width="5.42578125" style="5" bestFit="1" customWidth="1"/>
    <col min="250" max="250" width="5.5703125" style="5" bestFit="1" customWidth="1"/>
    <col min="251" max="251" width="5.42578125" style="5" bestFit="1" customWidth="1"/>
    <col min="252" max="252" width="5.5703125" style="5" bestFit="1" customWidth="1"/>
    <col min="253" max="253" width="7.28515625" style="5" bestFit="1" customWidth="1"/>
    <col min="254" max="254" width="7.5703125" style="5" bestFit="1" customWidth="1"/>
    <col min="255" max="255" width="7.28515625" style="5" bestFit="1" customWidth="1"/>
    <col min="256" max="488" width="11.42578125" style="5"/>
    <col min="489" max="489" width="16.85546875" style="5" bestFit="1" customWidth="1"/>
    <col min="490" max="490" width="8.7109375" style="5" bestFit="1" customWidth="1"/>
    <col min="491" max="491" width="5.5703125" style="5" bestFit="1" customWidth="1"/>
    <col min="492" max="493" width="4.5703125" style="5" bestFit="1" customWidth="1"/>
    <col min="494" max="494" width="1.7109375" style="5" customWidth="1"/>
    <col min="495" max="495" width="5.42578125" style="5" bestFit="1" customWidth="1"/>
    <col min="496" max="496" width="5.5703125" style="5" bestFit="1" customWidth="1"/>
    <col min="497" max="497" width="7.28515625" style="5" bestFit="1" customWidth="1"/>
    <col min="498" max="499" width="7.5703125" style="5" bestFit="1" customWidth="1"/>
    <col min="500" max="500" width="7.28515625" style="5" bestFit="1" customWidth="1"/>
    <col min="501" max="501" width="1.5703125" style="5" customWidth="1"/>
    <col min="502" max="503" width="5.140625" style="5" bestFit="1" customWidth="1"/>
    <col min="504" max="504" width="1.140625" style="5" customWidth="1"/>
    <col min="505" max="505" width="5.42578125" style="5" bestFit="1" customWidth="1"/>
    <col min="506" max="506" width="5.5703125" style="5" bestFit="1" customWidth="1"/>
    <col min="507" max="507" width="5.42578125" style="5" bestFit="1" customWidth="1"/>
    <col min="508" max="508" width="5.5703125" style="5" bestFit="1" customWidth="1"/>
    <col min="509" max="509" width="7.28515625" style="5" bestFit="1" customWidth="1"/>
    <col min="510" max="510" width="7.5703125" style="5" bestFit="1" customWidth="1"/>
    <col min="511" max="511" width="7.28515625" style="5" bestFit="1" customWidth="1"/>
    <col min="512" max="744" width="11.42578125" style="5"/>
    <col min="745" max="745" width="16.85546875" style="5" bestFit="1" customWidth="1"/>
    <col min="746" max="746" width="8.7109375" style="5" bestFit="1" customWidth="1"/>
    <col min="747" max="747" width="5.5703125" style="5" bestFit="1" customWidth="1"/>
    <col min="748" max="749" width="4.5703125" style="5" bestFit="1" customWidth="1"/>
    <col min="750" max="750" width="1.7109375" style="5" customWidth="1"/>
    <col min="751" max="751" width="5.42578125" style="5" bestFit="1" customWidth="1"/>
    <col min="752" max="752" width="5.5703125" style="5" bestFit="1" customWidth="1"/>
    <col min="753" max="753" width="7.28515625" style="5" bestFit="1" customWidth="1"/>
    <col min="754" max="755" width="7.5703125" style="5" bestFit="1" customWidth="1"/>
    <col min="756" max="756" width="7.28515625" style="5" bestFit="1" customWidth="1"/>
    <col min="757" max="757" width="1.5703125" style="5" customWidth="1"/>
    <col min="758" max="759" width="5.140625" style="5" bestFit="1" customWidth="1"/>
    <col min="760" max="760" width="1.140625" style="5" customWidth="1"/>
    <col min="761" max="761" width="5.42578125" style="5" bestFit="1" customWidth="1"/>
    <col min="762" max="762" width="5.5703125" style="5" bestFit="1" customWidth="1"/>
    <col min="763" max="763" width="5.42578125" style="5" bestFit="1" customWidth="1"/>
    <col min="764" max="764" width="5.5703125" style="5" bestFit="1" customWidth="1"/>
    <col min="765" max="765" width="7.28515625" style="5" bestFit="1" customWidth="1"/>
    <col min="766" max="766" width="7.5703125" style="5" bestFit="1" customWidth="1"/>
    <col min="767" max="767" width="7.28515625" style="5" bestFit="1" customWidth="1"/>
    <col min="768" max="1000" width="11.42578125" style="5"/>
    <col min="1001" max="1001" width="16.85546875" style="5" bestFit="1" customWidth="1"/>
    <col min="1002" max="1002" width="8.7109375" style="5" bestFit="1" customWidth="1"/>
    <col min="1003" max="1003" width="5.5703125" style="5" bestFit="1" customWidth="1"/>
    <col min="1004" max="1005" width="4.5703125" style="5" bestFit="1" customWidth="1"/>
    <col min="1006" max="1006" width="1.7109375" style="5" customWidth="1"/>
    <col min="1007" max="1007" width="5.42578125" style="5" bestFit="1" customWidth="1"/>
    <col min="1008" max="1008" width="5.5703125" style="5" bestFit="1" customWidth="1"/>
    <col min="1009" max="1009" width="7.28515625" style="5" bestFit="1" customWidth="1"/>
    <col min="1010" max="1011" width="7.5703125" style="5" bestFit="1" customWidth="1"/>
    <col min="1012" max="1012" width="7.28515625" style="5" bestFit="1" customWidth="1"/>
    <col min="1013" max="1013" width="1.5703125" style="5" customWidth="1"/>
    <col min="1014" max="1015" width="5.140625" style="5" bestFit="1" customWidth="1"/>
    <col min="1016" max="1016" width="1.140625" style="5" customWidth="1"/>
    <col min="1017" max="1017" width="5.42578125" style="5" bestFit="1" customWidth="1"/>
    <col min="1018" max="1018" width="5.5703125" style="5" bestFit="1" customWidth="1"/>
    <col min="1019" max="1019" width="5.42578125" style="5" bestFit="1" customWidth="1"/>
    <col min="1020" max="1020" width="5.5703125" style="5" bestFit="1" customWidth="1"/>
    <col min="1021" max="1021" width="7.28515625" style="5" bestFit="1" customWidth="1"/>
    <col min="1022" max="1022" width="7.5703125" style="5" bestFit="1" customWidth="1"/>
    <col min="1023" max="1023" width="7.28515625" style="5" bestFit="1" customWidth="1"/>
    <col min="1024" max="1256" width="11.42578125" style="5"/>
    <col min="1257" max="1257" width="16.85546875" style="5" bestFit="1" customWidth="1"/>
    <col min="1258" max="1258" width="8.7109375" style="5" bestFit="1" customWidth="1"/>
    <col min="1259" max="1259" width="5.5703125" style="5" bestFit="1" customWidth="1"/>
    <col min="1260" max="1261" width="4.5703125" style="5" bestFit="1" customWidth="1"/>
    <col min="1262" max="1262" width="1.7109375" style="5" customWidth="1"/>
    <col min="1263" max="1263" width="5.42578125" style="5" bestFit="1" customWidth="1"/>
    <col min="1264" max="1264" width="5.5703125" style="5" bestFit="1" customWidth="1"/>
    <col min="1265" max="1265" width="7.28515625" style="5" bestFit="1" customWidth="1"/>
    <col min="1266" max="1267" width="7.5703125" style="5" bestFit="1" customWidth="1"/>
    <col min="1268" max="1268" width="7.28515625" style="5" bestFit="1" customWidth="1"/>
    <col min="1269" max="1269" width="1.5703125" style="5" customWidth="1"/>
    <col min="1270" max="1271" width="5.140625" style="5" bestFit="1" customWidth="1"/>
    <col min="1272" max="1272" width="1.140625" style="5" customWidth="1"/>
    <col min="1273" max="1273" width="5.42578125" style="5" bestFit="1" customWidth="1"/>
    <col min="1274" max="1274" width="5.5703125" style="5" bestFit="1" customWidth="1"/>
    <col min="1275" max="1275" width="5.42578125" style="5" bestFit="1" customWidth="1"/>
    <col min="1276" max="1276" width="5.5703125" style="5" bestFit="1" customWidth="1"/>
    <col min="1277" max="1277" width="7.28515625" style="5" bestFit="1" customWidth="1"/>
    <col min="1278" max="1278" width="7.5703125" style="5" bestFit="1" customWidth="1"/>
    <col min="1279" max="1279" width="7.28515625" style="5" bestFit="1" customWidth="1"/>
    <col min="1280" max="1512" width="11.42578125" style="5"/>
    <col min="1513" max="1513" width="16.85546875" style="5" bestFit="1" customWidth="1"/>
    <col min="1514" max="1514" width="8.7109375" style="5" bestFit="1" customWidth="1"/>
    <col min="1515" max="1515" width="5.5703125" style="5" bestFit="1" customWidth="1"/>
    <col min="1516" max="1517" width="4.5703125" style="5" bestFit="1" customWidth="1"/>
    <col min="1518" max="1518" width="1.7109375" style="5" customWidth="1"/>
    <col min="1519" max="1519" width="5.42578125" style="5" bestFit="1" customWidth="1"/>
    <col min="1520" max="1520" width="5.5703125" style="5" bestFit="1" customWidth="1"/>
    <col min="1521" max="1521" width="7.28515625" style="5" bestFit="1" customWidth="1"/>
    <col min="1522" max="1523" width="7.5703125" style="5" bestFit="1" customWidth="1"/>
    <col min="1524" max="1524" width="7.28515625" style="5" bestFit="1" customWidth="1"/>
    <col min="1525" max="1525" width="1.5703125" style="5" customWidth="1"/>
    <col min="1526" max="1527" width="5.140625" style="5" bestFit="1" customWidth="1"/>
    <col min="1528" max="1528" width="1.140625" style="5" customWidth="1"/>
    <col min="1529" max="1529" width="5.42578125" style="5" bestFit="1" customWidth="1"/>
    <col min="1530" max="1530" width="5.5703125" style="5" bestFit="1" customWidth="1"/>
    <col min="1531" max="1531" width="5.42578125" style="5" bestFit="1" customWidth="1"/>
    <col min="1532" max="1532" width="5.5703125" style="5" bestFit="1" customWidth="1"/>
    <col min="1533" max="1533" width="7.28515625" style="5" bestFit="1" customWidth="1"/>
    <col min="1534" max="1534" width="7.5703125" style="5" bestFit="1" customWidth="1"/>
    <col min="1535" max="1535" width="7.28515625" style="5" bestFit="1" customWidth="1"/>
    <col min="1536" max="1768" width="11.42578125" style="5"/>
    <col min="1769" max="1769" width="16.85546875" style="5" bestFit="1" customWidth="1"/>
    <col min="1770" max="1770" width="8.7109375" style="5" bestFit="1" customWidth="1"/>
    <col min="1771" max="1771" width="5.5703125" style="5" bestFit="1" customWidth="1"/>
    <col min="1772" max="1773" width="4.5703125" style="5" bestFit="1" customWidth="1"/>
    <col min="1774" max="1774" width="1.7109375" style="5" customWidth="1"/>
    <col min="1775" max="1775" width="5.42578125" style="5" bestFit="1" customWidth="1"/>
    <col min="1776" max="1776" width="5.5703125" style="5" bestFit="1" customWidth="1"/>
    <col min="1777" max="1777" width="7.28515625" style="5" bestFit="1" customWidth="1"/>
    <col min="1778" max="1779" width="7.5703125" style="5" bestFit="1" customWidth="1"/>
    <col min="1780" max="1780" width="7.28515625" style="5" bestFit="1" customWidth="1"/>
    <col min="1781" max="1781" width="1.5703125" style="5" customWidth="1"/>
    <col min="1782" max="1783" width="5.140625" style="5" bestFit="1" customWidth="1"/>
    <col min="1784" max="1784" width="1.140625" style="5" customWidth="1"/>
    <col min="1785" max="1785" width="5.42578125" style="5" bestFit="1" customWidth="1"/>
    <col min="1786" max="1786" width="5.5703125" style="5" bestFit="1" customWidth="1"/>
    <col min="1787" max="1787" width="5.42578125" style="5" bestFit="1" customWidth="1"/>
    <col min="1788" max="1788" width="5.5703125" style="5" bestFit="1" customWidth="1"/>
    <col min="1789" max="1789" width="7.28515625" style="5" bestFit="1" customWidth="1"/>
    <col min="1790" max="1790" width="7.5703125" style="5" bestFit="1" customWidth="1"/>
    <col min="1791" max="1791" width="7.28515625" style="5" bestFit="1" customWidth="1"/>
    <col min="1792" max="2024" width="11.42578125" style="5"/>
    <col min="2025" max="2025" width="16.85546875" style="5" bestFit="1" customWidth="1"/>
    <col min="2026" max="2026" width="8.7109375" style="5" bestFit="1" customWidth="1"/>
    <col min="2027" max="2027" width="5.5703125" style="5" bestFit="1" customWidth="1"/>
    <col min="2028" max="2029" width="4.5703125" style="5" bestFit="1" customWidth="1"/>
    <col min="2030" max="2030" width="1.7109375" style="5" customWidth="1"/>
    <col min="2031" max="2031" width="5.42578125" style="5" bestFit="1" customWidth="1"/>
    <col min="2032" max="2032" width="5.5703125" style="5" bestFit="1" customWidth="1"/>
    <col min="2033" max="2033" width="7.28515625" style="5" bestFit="1" customWidth="1"/>
    <col min="2034" max="2035" width="7.5703125" style="5" bestFit="1" customWidth="1"/>
    <col min="2036" max="2036" width="7.28515625" style="5" bestFit="1" customWidth="1"/>
    <col min="2037" max="2037" width="1.5703125" style="5" customWidth="1"/>
    <col min="2038" max="2039" width="5.140625" style="5" bestFit="1" customWidth="1"/>
    <col min="2040" max="2040" width="1.140625" style="5" customWidth="1"/>
    <col min="2041" max="2041" width="5.42578125" style="5" bestFit="1" customWidth="1"/>
    <col min="2042" max="2042" width="5.5703125" style="5" bestFit="1" customWidth="1"/>
    <col min="2043" max="2043" width="5.42578125" style="5" bestFit="1" customWidth="1"/>
    <col min="2044" max="2044" width="5.5703125" style="5" bestFit="1" customWidth="1"/>
    <col min="2045" max="2045" width="7.28515625" style="5" bestFit="1" customWidth="1"/>
    <col min="2046" max="2046" width="7.5703125" style="5" bestFit="1" customWidth="1"/>
    <col min="2047" max="2047" width="7.28515625" style="5" bestFit="1" customWidth="1"/>
    <col min="2048" max="2280" width="11.42578125" style="5"/>
    <col min="2281" max="2281" width="16.85546875" style="5" bestFit="1" customWidth="1"/>
    <col min="2282" max="2282" width="8.7109375" style="5" bestFit="1" customWidth="1"/>
    <col min="2283" max="2283" width="5.5703125" style="5" bestFit="1" customWidth="1"/>
    <col min="2284" max="2285" width="4.5703125" style="5" bestFit="1" customWidth="1"/>
    <col min="2286" max="2286" width="1.7109375" style="5" customWidth="1"/>
    <col min="2287" max="2287" width="5.42578125" style="5" bestFit="1" customWidth="1"/>
    <col min="2288" max="2288" width="5.5703125" style="5" bestFit="1" customWidth="1"/>
    <col min="2289" max="2289" width="7.28515625" style="5" bestFit="1" customWidth="1"/>
    <col min="2290" max="2291" width="7.5703125" style="5" bestFit="1" customWidth="1"/>
    <col min="2292" max="2292" width="7.28515625" style="5" bestFit="1" customWidth="1"/>
    <col min="2293" max="2293" width="1.5703125" style="5" customWidth="1"/>
    <col min="2294" max="2295" width="5.140625" style="5" bestFit="1" customWidth="1"/>
    <col min="2296" max="2296" width="1.140625" style="5" customWidth="1"/>
    <col min="2297" max="2297" width="5.42578125" style="5" bestFit="1" customWidth="1"/>
    <col min="2298" max="2298" width="5.5703125" style="5" bestFit="1" customWidth="1"/>
    <col min="2299" max="2299" width="5.42578125" style="5" bestFit="1" customWidth="1"/>
    <col min="2300" max="2300" width="5.5703125" style="5" bestFit="1" customWidth="1"/>
    <col min="2301" max="2301" width="7.28515625" style="5" bestFit="1" customWidth="1"/>
    <col min="2302" max="2302" width="7.5703125" style="5" bestFit="1" customWidth="1"/>
    <col min="2303" max="2303" width="7.28515625" style="5" bestFit="1" customWidth="1"/>
    <col min="2304" max="2536" width="11.42578125" style="5"/>
    <col min="2537" max="2537" width="16.85546875" style="5" bestFit="1" customWidth="1"/>
    <col min="2538" max="2538" width="8.7109375" style="5" bestFit="1" customWidth="1"/>
    <col min="2539" max="2539" width="5.5703125" style="5" bestFit="1" customWidth="1"/>
    <col min="2540" max="2541" width="4.5703125" style="5" bestFit="1" customWidth="1"/>
    <col min="2542" max="2542" width="1.7109375" style="5" customWidth="1"/>
    <col min="2543" max="2543" width="5.42578125" style="5" bestFit="1" customWidth="1"/>
    <col min="2544" max="2544" width="5.5703125" style="5" bestFit="1" customWidth="1"/>
    <col min="2545" max="2545" width="7.28515625" style="5" bestFit="1" customWidth="1"/>
    <col min="2546" max="2547" width="7.5703125" style="5" bestFit="1" customWidth="1"/>
    <col min="2548" max="2548" width="7.28515625" style="5" bestFit="1" customWidth="1"/>
    <col min="2549" max="2549" width="1.5703125" style="5" customWidth="1"/>
    <col min="2550" max="2551" width="5.140625" style="5" bestFit="1" customWidth="1"/>
    <col min="2552" max="2552" width="1.140625" style="5" customWidth="1"/>
    <col min="2553" max="2553" width="5.42578125" style="5" bestFit="1" customWidth="1"/>
    <col min="2554" max="2554" width="5.5703125" style="5" bestFit="1" customWidth="1"/>
    <col min="2555" max="2555" width="5.42578125" style="5" bestFit="1" customWidth="1"/>
    <col min="2556" max="2556" width="5.5703125" style="5" bestFit="1" customWidth="1"/>
    <col min="2557" max="2557" width="7.28515625" style="5" bestFit="1" customWidth="1"/>
    <col min="2558" max="2558" width="7.5703125" style="5" bestFit="1" customWidth="1"/>
    <col min="2559" max="2559" width="7.28515625" style="5" bestFit="1" customWidth="1"/>
    <col min="2560" max="2792" width="11.42578125" style="5"/>
    <col min="2793" max="2793" width="16.85546875" style="5" bestFit="1" customWidth="1"/>
    <col min="2794" max="2794" width="8.7109375" style="5" bestFit="1" customWidth="1"/>
    <col min="2795" max="2795" width="5.5703125" style="5" bestFit="1" customWidth="1"/>
    <col min="2796" max="2797" width="4.5703125" style="5" bestFit="1" customWidth="1"/>
    <col min="2798" max="2798" width="1.7109375" style="5" customWidth="1"/>
    <col min="2799" max="2799" width="5.42578125" style="5" bestFit="1" customWidth="1"/>
    <col min="2800" max="2800" width="5.5703125" style="5" bestFit="1" customWidth="1"/>
    <col min="2801" max="2801" width="7.28515625" style="5" bestFit="1" customWidth="1"/>
    <col min="2802" max="2803" width="7.5703125" style="5" bestFit="1" customWidth="1"/>
    <col min="2804" max="2804" width="7.28515625" style="5" bestFit="1" customWidth="1"/>
    <col min="2805" max="2805" width="1.5703125" style="5" customWidth="1"/>
    <col min="2806" max="2807" width="5.140625" style="5" bestFit="1" customWidth="1"/>
    <col min="2808" max="2808" width="1.140625" style="5" customWidth="1"/>
    <col min="2809" max="2809" width="5.42578125" style="5" bestFit="1" customWidth="1"/>
    <col min="2810" max="2810" width="5.5703125" style="5" bestFit="1" customWidth="1"/>
    <col min="2811" max="2811" width="5.42578125" style="5" bestFit="1" customWidth="1"/>
    <col min="2812" max="2812" width="5.5703125" style="5" bestFit="1" customWidth="1"/>
    <col min="2813" max="2813" width="7.28515625" style="5" bestFit="1" customWidth="1"/>
    <col min="2814" max="2814" width="7.5703125" style="5" bestFit="1" customWidth="1"/>
    <col min="2815" max="2815" width="7.28515625" style="5" bestFit="1" customWidth="1"/>
    <col min="2816" max="3048" width="11.42578125" style="5"/>
    <col min="3049" max="3049" width="16.85546875" style="5" bestFit="1" customWidth="1"/>
    <col min="3050" max="3050" width="8.7109375" style="5" bestFit="1" customWidth="1"/>
    <col min="3051" max="3051" width="5.5703125" style="5" bestFit="1" customWidth="1"/>
    <col min="3052" max="3053" width="4.5703125" style="5" bestFit="1" customWidth="1"/>
    <col min="3054" max="3054" width="1.7109375" style="5" customWidth="1"/>
    <col min="3055" max="3055" width="5.42578125" style="5" bestFit="1" customWidth="1"/>
    <col min="3056" max="3056" width="5.5703125" style="5" bestFit="1" customWidth="1"/>
    <col min="3057" max="3057" width="7.28515625" style="5" bestFit="1" customWidth="1"/>
    <col min="3058" max="3059" width="7.5703125" style="5" bestFit="1" customWidth="1"/>
    <col min="3060" max="3060" width="7.28515625" style="5" bestFit="1" customWidth="1"/>
    <col min="3061" max="3061" width="1.5703125" style="5" customWidth="1"/>
    <col min="3062" max="3063" width="5.140625" style="5" bestFit="1" customWidth="1"/>
    <col min="3064" max="3064" width="1.140625" style="5" customWidth="1"/>
    <col min="3065" max="3065" width="5.42578125" style="5" bestFit="1" customWidth="1"/>
    <col min="3066" max="3066" width="5.5703125" style="5" bestFit="1" customWidth="1"/>
    <col min="3067" max="3067" width="5.42578125" style="5" bestFit="1" customWidth="1"/>
    <col min="3068" max="3068" width="5.5703125" style="5" bestFit="1" customWidth="1"/>
    <col min="3069" max="3069" width="7.28515625" style="5" bestFit="1" customWidth="1"/>
    <col min="3070" max="3070" width="7.5703125" style="5" bestFit="1" customWidth="1"/>
    <col min="3071" max="3071" width="7.28515625" style="5" bestFit="1" customWidth="1"/>
    <col min="3072" max="3304" width="11.42578125" style="5"/>
    <col min="3305" max="3305" width="16.85546875" style="5" bestFit="1" customWidth="1"/>
    <col min="3306" max="3306" width="8.7109375" style="5" bestFit="1" customWidth="1"/>
    <col min="3307" max="3307" width="5.5703125" style="5" bestFit="1" customWidth="1"/>
    <col min="3308" max="3309" width="4.5703125" style="5" bestFit="1" customWidth="1"/>
    <col min="3310" max="3310" width="1.7109375" style="5" customWidth="1"/>
    <col min="3311" max="3311" width="5.42578125" style="5" bestFit="1" customWidth="1"/>
    <col min="3312" max="3312" width="5.5703125" style="5" bestFit="1" customWidth="1"/>
    <col min="3313" max="3313" width="7.28515625" style="5" bestFit="1" customWidth="1"/>
    <col min="3314" max="3315" width="7.5703125" style="5" bestFit="1" customWidth="1"/>
    <col min="3316" max="3316" width="7.28515625" style="5" bestFit="1" customWidth="1"/>
    <col min="3317" max="3317" width="1.5703125" style="5" customWidth="1"/>
    <col min="3318" max="3319" width="5.140625" style="5" bestFit="1" customWidth="1"/>
    <col min="3320" max="3320" width="1.140625" style="5" customWidth="1"/>
    <col min="3321" max="3321" width="5.42578125" style="5" bestFit="1" customWidth="1"/>
    <col min="3322" max="3322" width="5.5703125" style="5" bestFit="1" customWidth="1"/>
    <col min="3323" max="3323" width="5.42578125" style="5" bestFit="1" customWidth="1"/>
    <col min="3324" max="3324" width="5.5703125" style="5" bestFit="1" customWidth="1"/>
    <col min="3325" max="3325" width="7.28515625" style="5" bestFit="1" customWidth="1"/>
    <col min="3326" max="3326" width="7.5703125" style="5" bestFit="1" customWidth="1"/>
    <col min="3327" max="3327" width="7.28515625" style="5" bestFit="1" customWidth="1"/>
    <col min="3328" max="3560" width="11.42578125" style="5"/>
    <col min="3561" max="3561" width="16.85546875" style="5" bestFit="1" customWidth="1"/>
    <col min="3562" max="3562" width="8.7109375" style="5" bestFit="1" customWidth="1"/>
    <col min="3563" max="3563" width="5.5703125" style="5" bestFit="1" customWidth="1"/>
    <col min="3564" max="3565" width="4.5703125" style="5" bestFit="1" customWidth="1"/>
    <col min="3566" max="3566" width="1.7109375" style="5" customWidth="1"/>
    <col min="3567" max="3567" width="5.42578125" style="5" bestFit="1" customWidth="1"/>
    <col min="3568" max="3568" width="5.5703125" style="5" bestFit="1" customWidth="1"/>
    <col min="3569" max="3569" width="7.28515625" style="5" bestFit="1" customWidth="1"/>
    <col min="3570" max="3571" width="7.5703125" style="5" bestFit="1" customWidth="1"/>
    <col min="3572" max="3572" width="7.28515625" style="5" bestFit="1" customWidth="1"/>
    <col min="3573" max="3573" width="1.5703125" style="5" customWidth="1"/>
    <col min="3574" max="3575" width="5.140625" style="5" bestFit="1" customWidth="1"/>
    <col min="3576" max="3576" width="1.140625" style="5" customWidth="1"/>
    <col min="3577" max="3577" width="5.42578125" style="5" bestFit="1" customWidth="1"/>
    <col min="3578" max="3578" width="5.5703125" style="5" bestFit="1" customWidth="1"/>
    <col min="3579" max="3579" width="5.42578125" style="5" bestFit="1" customWidth="1"/>
    <col min="3580" max="3580" width="5.5703125" style="5" bestFit="1" customWidth="1"/>
    <col min="3581" max="3581" width="7.28515625" style="5" bestFit="1" customWidth="1"/>
    <col min="3582" max="3582" width="7.5703125" style="5" bestFit="1" customWidth="1"/>
    <col min="3583" max="3583" width="7.28515625" style="5" bestFit="1" customWidth="1"/>
    <col min="3584" max="3816" width="11.42578125" style="5"/>
    <col min="3817" max="3817" width="16.85546875" style="5" bestFit="1" customWidth="1"/>
    <col min="3818" max="3818" width="8.7109375" style="5" bestFit="1" customWidth="1"/>
    <col min="3819" max="3819" width="5.5703125" style="5" bestFit="1" customWidth="1"/>
    <col min="3820" max="3821" width="4.5703125" style="5" bestFit="1" customWidth="1"/>
    <col min="3822" max="3822" width="1.7109375" style="5" customWidth="1"/>
    <col min="3823" max="3823" width="5.42578125" style="5" bestFit="1" customWidth="1"/>
    <col min="3824" max="3824" width="5.5703125" style="5" bestFit="1" customWidth="1"/>
    <col min="3825" max="3825" width="7.28515625" style="5" bestFit="1" customWidth="1"/>
    <col min="3826" max="3827" width="7.5703125" style="5" bestFit="1" customWidth="1"/>
    <col min="3828" max="3828" width="7.28515625" style="5" bestFit="1" customWidth="1"/>
    <col min="3829" max="3829" width="1.5703125" style="5" customWidth="1"/>
    <col min="3830" max="3831" width="5.140625" style="5" bestFit="1" customWidth="1"/>
    <col min="3832" max="3832" width="1.140625" style="5" customWidth="1"/>
    <col min="3833" max="3833" width="5.42578125" style="5" bestFit="1" customWidth="1"/>
    <col min="3834" max="3834" width="5.5703125" style="5" bestFit="1" customWidth="1"/>
    <col min="3835" max="3835" width="5.42578125" style="5" bestFit="1" customWidth="1"/>
    <col min="3836" max="3836" width="5.5703125" style="5" bestFit="1" customWidth="1"/>
    <col min="3837" max="3837" width="7.28515625" style="5" bestFit="1" customWidth="1"/>
    <col min="3838" max="3838" width="7.5703125" style="5" bestFit="1" customWidth="1"/>
    <col min="3839" max="3839" width="7.28515625" style="5" bestFit="1" customWidth="1"/>
    <col min="3840" max="4072" width="11.42578125" style="5"/>
    <col min="4073" max="4073" width="16.85546875" style="5" bestFit="1" customWidth="1"/>
    <col min="4074" max="4074" width="8.7109375" style="5" bestFit="1" customWidth="1"/>
    <col min="4075" max="4075" width="5.5703125" style="5" bestFit="1" customWidth="1"/>
    <col min="4076" max="4077" width="4.5703125" style="5" bestFit="1" customWidth="1"/>
    <col min="4078" max="4078" width="1.7109375" style="5" customWidth="1"/>
    <col min="4079" max="4079" width="5.42578125" style="5" bestFit="1" customWidth="1"/>
    <col min="4080" max="4080" width="5.5703125" style="5" bestFit="1" customWidth="1"/>
    <col min="4081" max="4081" width="7.28515625" style="5" bestFit="1" customWidth="1"/>
    <col min="4082" max="4083" width="7.5703125" style="5" bestFit="1" customWidth="1"/>
    <col min="4084" max="4084" width="7.28515625" style="5" bestFit="1" customWidth="1"/>
    <col min="4085" max="4085" width="1.5703125" style="5" customWidth="1"/>
    <col min="4086" max="4087" width="5.140625" style="5" bestFit="1" customWidth="1"/>
    <col min="4088" max="4088" width="1.140625" style="5" customWidth="1"/>
    <col min="4089" max="4089" width="5.42578125" style="5" bestFit="1" customWidth="1"/>
    <col min="4090" max="4090" width="5.5703125" style="5" bestFit="1" customWidth="1"/>
    <col min="4091" max="4091" width="5.42578125" style="5" bestFit="1" customWidth="1"/>
    <col min="4092" max="4092" width="5.5703125" style="5" bestFit="1" customWidth="1"/>
    <col min="4093" max="4093" width="7.28515625" style="5" bestFit="1" customWidth="1"/>
    <col min="4094" max="4094" width="7.5703125" style="5" bestFit="1" customWidth="1"/>
    <col min="4095" max="4095" width="7.28515625" style="5" bestFit="1" customWidth="1"/>
    <col min="4096" max="4328" width="11.42578125" style="5"/>
    <col min="4329" max="4329" width="16.85546875" style="5" bestFit="1" customWidth="1"/>
    <col min="4330" max="4330" width="8.7109375" style="5" bestFit="1" customWidth="1"/>
    <col min="4331" max="4331" width="5.5703125" style="5" bestFit="1" customWidth="1"/>
    <col min="4332" max="4333" width="4.5703125" style="5" bestFit="1" customWidth="1"/>
    <col min="4334" max="4334" width="1.7109375" style="5" customWidth="1"/>
    <col min="4335" max="4335" width="5.42578125" style="5" bestFit="1" customWidth="1"/>
    <col min="4336" max="4336" width="5.5703125" style="5" bestFit="1" customWidth="1"/>
    <col min="4337" max="4337" width="7.28515625" style="5" bestFit="1" customWidth="1"/>
    <col min="4338" max="4339" width="7.5703125" style="5" bestFit="1" customWidth="1"/>
    <col min="4340" max="4340" width="7.28515625" style="5" bestFit="1" customWidth="1"/>
    <col min="4341" max="4341" width="1.5703125" style="5" customWidth="1"/>
    <col min="4342" max="4343" width="5.140625" style="5" bestFit="1" customWidth="1"/>
    <col min="4344" max="4344" width="1.140625" style="5" customWidth="1"/>
    <col min="4345" max="4345" width="5.42578125" style="5" bestFit="1" customWidth="1"/>
    <col min="4346" max="4346" width="5.5703125" style="5" bestFit="1" customWidth="1"/>
    <col min="4347" max="4347" width="5.42578125" style="5" bestFit="1" customWidth="1"/>
    <col min="4348" max="4348" width="5.5703125" style="5" bestFit="1" customWidth="1"/>
    <col min="4349" max="4349" width="7.28515625" style="5" bestFit="1" customWidth="1"/>
    <col min="4350" max="4350" width="7.5703125" style="5" bestFit="1" customWidth="1"/>
    <col min="4351" max="4351" width="7.28515625" style="5" bestFit="1" customWidth="1"/>
    <col min="4352" max="4584" width="11.42578125" style="5"/>
    <col min="4585" max="4585" width="16.85546875" style="5" bestFit="1" customWidth="1"/>
    <col min="4586" max="4586" width="8.7109375" style="5" bestFit="1" customWidth="1"/>
    <col min="4587" max="4587" width="5.5703125" style="5" bestFit="1" customWidth="1"/>
    <col min="4588" max="4589" width="4.5703125" style="5" bestFit="1" customWidth="1"/>
    <col min="4590" max="4590" width="1.7109375" style="5" customWidth="1"/>
    <col min="4591" max="4591" width="5.42578125" style="5" bestFit="1" customWidth="1"/>
    <col min="4592" max="4592" width="5.5703125" style="5" bestFit="1" customWidth="1"/>
    <col min="4593" max="4593" width="7.28515625" style="5" bestFit="1" customWidth="1"/>
    <col min="4594" max="4595" width="7.5703125" style="5" bestFit="1" customWidth="1"/>
    <col min="4596" max="4596" width="7.28515625" style="5" bestFit="1" customWidth="1"/>
    <col min="4597" max="4597" width="1.5703125" style="5" customWidth="1"/>
    <col min="4598" max="4599" width="5.140625" style="5" bestFit="1" customWidth="1"/>
    <col min="4600" max="4600" width="1.140625" style="5" customWidth="1"/>
    <col min="4601" max="4601" width="5.42578125" style="5" bestFit="1" customWidth="1"/>
    <col min="4602" max="4602" width="5.5703125" style="5" bestFit="1" customWidth="1"/>
    <col min="4603" max="4603" width="5.42578125" style="5" bestFit="1" customWidth="1"/>
    <col min="4604" max="4604" width="5.5703125" style="5" bestFit="1" customWidth="1"/>
    <col min="4605" max="4605" width="7.28515625" style="5" bestFit="1" customWidth="1"/>
    <col min="4606" max="4606" width="7.5703125" style="5" bestFit="1" customWidth="1"/>
    <col min="4607" max="4607" width="7.28515625" style="5" bestFit="1" customWidth="1"/>
    <col min="4608" max="4840" width="11.42578125" style="5"/>
    <col min="4841" max="4841" width="16.85546875" style="5" bestFit="1" customWidth="1"/>
    <col min="4842" max="4842" width="8.7109375" style="5" bestFit="1" customWidth="1"/>
    <col min="4843" max="4843" width="5.5703125" style="5" bestFit="1" customWidth="1"/>
    <col min="4844" max="4845" width="4.5703125" style="5" bestFit="1" customWidth="1"/>
    <col min="4846" max="4846" width="1.7109375" style="5" customWidth="1"/>
    <col min="4847" max="4847" width="5.42578125" style="5" bestFit="1" customWidth="1"/>
    <col min="4848" max="4848" width="5.5703125" style="5" bestFit="1" customWidth="1"/>
    <col min="4849" max="4849" width="7.28515625" style="5" bestFit="1" customWidth="1"/>
    <col min="4850" max="4851" width="7.5703125" style="5" bestFit="1" customWidth="1"/>
    <col min="4852" max="4852" width="7.28515625" style="5" bestFit="1" customWidth="1"/>
    <col min="4853" max="4853" width="1.5703125" style="5" customWidth="1"/>
    <col min="4854" max="4855" width="5.140625" style="5" bestFit="1" customWidth="1"/>
    <col min="4856" max="4856" width="1.140625" style="5" customWidth="1"/>
    <col min="4857" max="4857" width="5.42578125" style="5" bestFit="1" customWidth="1"/>
    <col min="4858" max="4858" width="5.5703125" style="5" bestFit="1" customWidth="1"/>
    <col min="4859" max="4859" width="5.42578125" style="5" bestFit="1" customWidth="1"/>
    <col min="4860" max="4860" width="5.5703125" style="5" bestFit="1" customWidth="1"/>
    <col min="4861" max="4861" width="7.28515625" style="5" bestFit="1" customWidth="1"/>
    <col min="4862" max="4862" width="7.5703125" style="5" bestFit="1" customWidth="1"/>
    <col min="4863" max="4863" width="7.28515625" style="5" bestFit="1" customWidth="1"/>
    <col min="4864" max="5096" width="11.42578125" style="5"/>
    <col min="5097" max="5097" width="16.85546875" style="5" bestFit="1" customWidth="1"/>
    <col min="5098" max="5098" width="8.7109375" style="5" bestFit="1" customWidth="1"/>
    <col min="5099" max="5099" width="5.5703125" style="5" bestFit="1" customWidth="1"/>
    <col min="5100" max="5101" width="4.5703125" style="5" bestFit="1" customWidth="1"/>
    <col min="5102" max="5102" width="1.7109375" style="5" customWidth="1"/>
    <col min="5103" max="5103" width="5.42578125" style="5" bestFit="1" customWidth="1"/>
    <col min="5104" max="5104" width="5.5703125" style="5" bestFit="1" customWidth="1"/>
    <col min="5105" max="5105" width="7.28515625" style="5" bestFit="1" customWidth="1"/>
    <col min="5106" max="5107" width="7.5703125" style="5" bestFit="1" customWidth="1"/>
    <col min="5108" max="5108" width="7.28515625" style="5" bestFit="1" customWidth="1"/>
    <col min="5109" max="5109" width="1.5703125" style="5" customWidth="1"/>
    <col min="5110" max="5111" width="5.140625" style="5" bestFit="1" customWidth="1"/>
    <col min="5112" max="5112" width="1.140625" style="5" customWidth="1"/>
    <col min="5113" max="5113" width="5.42578125" style="5" bestFit="1" customWidth="1"/>
    <col min="5114" max="5114" width="5.5703125" style="5" bestFit="1" customWidth="1"/>
    <col min="5115" max="5115" width="5.42578125" style="5" bestFit="1" customWidth="1"/>
    <col min="5116" max="5116" width="5.5703125" style="5" bestFit="1" customWidth="1"/>
    <col min="5117" max="5117" width="7.28515625" style="5" bestFit="1" customWidth="1"/>
    <col min="5118" max="5118" width="7.5703125" style="5" bestFit="1" customWidth="1"/>
    <col min="5119" max="5119" width="7.28515625" style="5" bestFit="1" customWidth="1"/>
    <col min="5120" max="5352" width="11.42578125" style="5"/>
    <col min="5353" max="5353" width="16.85546875" style="5" bestFit="1" customWidth="1"/>
    <col min="5354" max="5354" width="8.7109375" style="5" bestFit="1" customWidth="1"/>
    <col min="5355" max="5355" width="5.5703125" style="5" bestFit="1" customWidth="1"/>
    <col min="5356" max="5357" width="4.5703125" style="5" bestFit="1" customWidth="1"/>
    <col min="5358" max="5358" width="1.7109375" style="5" customWidth="1"/>
    <col min="5359" max="5359" width="5.42578125" style="5" bestFit="1" customWidth="1"/>
    <col min="5360" max="5360" width="5.5703125" style="5" bestFit="1" customWidth="1"/>
    <col min="5361" max="5361" width="7.28515625" style="5" bestFit="1" customWidth="1"/>
    <col min="5362" max="5363" width="7.5703125" style="5" bestFit="1" customWidth="1"/>
    <col min="5364" max="5364" width="7.28515625" style="5" bestFit="1" customWidth="1"/>
    <col min="5365" max="5365" width="1.5703125" style="5" customWidth="1"/>
    <col min="5366" max="5367" width="5.140625" style="5" bestFit="1" customWidth="1"/>
    <col min="5368" max="5368" width="1.140625" style="5" customWidth="1"/>
    <col min="5369" max="5369" width="5.42578125" style="5" bestFit="1" customWidth="1"/>
    <col min="5370" max="5370" width="5.5703125" style="5" bestFit="1" customWidth="1"/>
    <col min="5371" max="5371" width="5.42578125" style="5" bestFit="1" customWidth="1"/>
    <col min="5372" max="5372" width="5.5703125" style="5" bestFit="1" customWidth="1"/>
    <col min="5373" max="5373" width="7.28515625" style="5" bestFit="1" customWidth="1"/>
    <col min="5374" max="5374" width="7.5703125" style="5" bestFit="1" customWidth="1"/>
    <col min="5375" max="5375" width="7.28515625" style="5" bestFit="1" customWidth="1"/>
    <col min="5376" max="5608" width="11.42578125" style="5"/>
    <col min="5609" max="5609" width="16.85546875" style="5" bestFit="1" customWidth="1"/>
    <col min="5610" max="5610" width="8.7109375" style="5" bestFit="1" customWidth="1"/>
    <col min="5611" max="5611" width="5.5703125" style="5" bestFit="1" customWidth="1"/>
    <col min="5612" max="5613" width="4.5703125" style="5" bestFit="1" customWidth="1"/>
    <col min="5614" max="5614" width="1.7109375" style="5" customWidth="1"/>
    <col min="5615" max="5615" width="5.42578125" style="5" bestFit="1" customWidth="1"/>
    <col min="5616" max="5616" width="5.5703125" style="5" bestFit="1" customWidth="1"/>
    <col min="5617" max="5617" width="7.28515625" style="5" bestFit="1" customWidth="1"/>
    <col min="5618" max="5619" width="7.5703125" style="5" bestFit="1" customWidth="1"/>
    <col min="5620" max="5620" width="7.28515625" style="5" bestFit="1" customWidth="1"/>
    <col min="5621" max="5621" width="1.5703125" style="5" customWidth="1"/>
    <col min="5622" max="5623" width="5.140625" style="5" bestFit="1" customWidth="1"/>
    <col min="5624" max="5624" width="1.140625" style="5" customWidth="1"/>
    <col min="5625" max="5625" width="5.42578125" style="5" bestFit="1" customWidth="1"/>
    <col min="5626" max="5626" width="5.5703125" style="5" bestFit="1" customWidth="1"/>
    <col min="5627" max="5627" width="5.42578125" style="5" bestFit="1" customWidth="1"/>
    <col min="5628" max="5628" width="5.5703125" style="5" bestFit="1" customWidth="1"/>
    <col min="5629" max="5629" width="7.28515625" style="5" bestFit="1" customWidth="1"/>
    <col min="5630" max="5630" width="7.5703125" style="5" bestFit="1" customWidth="1"/>
    <col min="5631" max="5631" width="7.28515625" style="5" bestFit="1" customWidth="1"/>
    <col min="5632" max="5864" width="11.42578125" style="5"/>
    <col min="5865" max="5865" width="16.85546875" style="5" bestFit="1" customWidth="1"/>
    <col min="5866" max="5866" width="8.7109375" style="5" bestFit="1" customWidth="1"/>
    <col min="5867" max="5867" width="5.5703125" style="5" bestFit="1" customWidth="1"/>
    <col min="5868" max="5869" width="4.5703125" style="5" bestFit="1" customWidth="1"/>
    <col min="5870" max="5870" width="1.7109375" style="5" customWidth="1"/>
    <col min="5871" max="5871" width="5.42578125" style="5" bestFit="1" customWidth="1"/>
    <col min="5872" max="5872" width="5.5703125" style="5" bestFit="1" customWidth="1"/>
    <col min="5873" max="5873" width="7.28515625" style="5" bestFit="1" customWidth="1"/>
    <col min="5874" max="5875" width="7.5703125" style="5" bestFit="1" customWidth="1"/>
    <col min="5876" max="5876" width="7.28515625" style="5" bestFit="1" customWidth="1"/>
    <col min="5877" max="5877" width="1.5703125" style="5" customWidth="1"/>
    <col min="5878" max="5879" width="5.140625" style="5" bestFit="1" customWidth="1"/>
    <col min="5880" max="5880" width="1.140625" style="5" customWidth="1"/>
    <col min="5881" max="5881" width="5.42578125" style="5" bestFit="1" customWidth="1"/>
    <col min="5882" max="5882" width="5.5703125" style="5" bestFit="1" customWidth="1"/>
    <col min="5883" max="5883" width="5.42578125" style="5" bestFit="1" customWidth="1"/>
    <col min="5884" max="5884" width="5.5703125" style="5" bestFit="1" customWidth="1"/>
    <col min="5885" max="5885" width="7.28515625" style="5" bestFit="1" customWidth="1"/>
    <col min="5886" max="5886" width="7.5703125" style="5" bestFit="1" customWidth="1"/>
    <col min="5887" max="5887" width="7.28515625" style="5" bestFit="1" customWidth="1"/>
    <col min="5888" max="6120" width="11.42578125" style="5"/>
    <col min="6121" max="6121" width="16.85546875" style="5" bestFit="1" customWidth="1"/>
    <col min="6122" max="6122" width="8.7109375" style="5" bestFit="1" customWidth="1"/>
    <col min="6123" max="6123" width="5.5703125" style="5" bestFit="1" customWidth="1"/>
    <col min="6124" max="6125" width="4.5703125" style="5" bestFit="1" customWidth="1"/>
    <col min="6126" max="6126" width="1.7109375" style="5" customWidth="1"/>
    <col min="6127" max="6127" width="5.42578125" style="5" bestFit="1" customWidth="1"/>
    <col min="6128" max="6128" width="5.5703125" style="5" bestFit="1" customWidth="1"/>
    <col min="6129" max="6129" width="7.28515625" style="5" bestFit="1" customWidth="1"/>
    <col min="6130" max="6131" width="7.5703125" style="5" bestFit="1" customWidth="1"/>
    <col min="6132" max="6132" width="7.28515625" style="5" bestFit="1" customWidth="1"/>
    <col min="6133" max="6133" width="1.5703125" style="5" customWidth="1"/>
    <col min="6134" max="6135" width="5.140625" style="5" bestFit="1" customWidth="1"/>
    <col min="6136" max="6136" width="1.140625" style="5" customWidth="1"/>
    <col min="6137" max="6137" width="5.42578125" style="5" bestFit="1" customWidth="1"/>
    <col min="6138" max="6138" width="5.5703125" style="5" bestFit="1" customWidth="1"/>
    <col min="6139" max="6139" width="5.42578125" style="5" bestFit="1" customWidth="1"/>
    <col min="6140" max="6140" width="5.5703125" style="5" bestFit="1" customWidth="1"/>
    <col min="6141" max="6141" width="7.28515625" style="5" bestFit="1" customWidth="1"/>
    <col min="6142" max="6142" width="7.5703125" style="5" bestFit="1" customWidth="1"/>
    <col min="6143" max="6143" width="7.28515625" style="5" bestFit="1" customWidth="1"/>
    <col min="6144" max="6376" width="11.42578125" style="5"/>
    <col min="6377" max="6377" width="16.85546875" style="5" bestFit="1" customWidth="1"/>
    <col min="6378" max="6378" width="8.7109375" style="5" bestFit="1" customWidth="1"/>
    <col min="6379" max="6379" width="5.5703125" style="5" bestFit="1" customWidth="1"/>
    <col min="6380" max="6381" width="4.5703125" style="5" bestFit="1" customWidth="1"/>
    <col min="6382" max="6382" width="1.7109375" style="5" customWidth="1"/>
    <col min="6383" max="6383" width="5.42578125" style="5" bestFit="1" customWidth="1"/>
    <col min="6384" max="6384" width="5.5703125" style="5" bestFit="1" customWidth="1"/>
    <col min="6385" max="6385" width="7.28515625" style="5" bestFit="1" customWidth="1"/>
    <col min="6386" max="6387" width="7.5703125" style="5" bestFit="1" customWidth="1"/>
    <col min="6388" max="6388" width="7.28515625" style="5" bestFit="1" customWidth="1"/>
    <col min="6389" max="6389" width="1.5703125" style="5" customWidth="1"/>
    <col min="6390" max="6391" width="5.140625" style="5" bestFit="1" customWidth="1"/>
    <col min="6392" max="6392" width="1.140625" style="5" customWidth="1"/>
    <col min="6393" max="6393" width="5.42578125" style="5" bestFit="1" customWidth="1"/>
    <col min="6394" max="6394" width="5.5703125" style="5" bestFit="1" customWidth="1"/>
    <col min="6395" max="6395" width="5.42578125" style="5" bestFit="1" customWidth="1"/>
    <col min="6396" max="6396" width="5.5703125" style="5" bestFit="1" customWidth="1"/>
    <col min="6397" max="6397" width="7.28515625" style="5" bestFit="1" customWidth="1"/>
    <col min="6398" max="6398" width="7.5703125" style="5" bestFit="1" customWidth="1"/>
    <col min="6399" max="6399" width="7.28515625" style="5" bestFit="1" customWidth="1"/>
    <col min="6400" max="6632" width="11.42578125" style="5"/>
    <col min="6633" max="6633" width="16.85546875" style="5" bestFit="1" customWidth="1"/>
    <col min="6634" max="6634" width="8.7109375" style="5" bestFit="1" customWidth="1"/>
    <col min="6635" max="6635" width="5.5703125" style="5" bestFit="1" customWidth="1"/>
    <col min="6636" max="6637" width="4.5703125" style="5" bestFit="1" customWidth="1"/>
    <col min="6638" max="6638" width="1.7109375" style="5" customWidth="1"/>
    <col min="6639" max="6639" width="5.42578125" style="5" bestFit="1" customWidth="1"/>
    <col min="6640" max="6640" width="5.5703125" style="5" bestFit="1" customWidth="1"/>
    <col min="6641" max="6641" width="7.28515625" style="5" bestFit="1" customWidth="1"/>
    <col min="6642" max="6643" width="7.5703125" style="5" bestFit="1" customWidth="1"/>
    <col min="6644" max="6644" width="7.28515625" style="5" bestFit="1" customWidth="1"/>
    <col min="6645" max="6645" width="1.5703125" style="5" customWidth="1"/>
    <col min="6646" max="6647" width="5.140625" style="5" bestFit="1" customWidth="1"/>
    <col min="6648" max="6648" width="1.140625" style="5" customWidth="1"/>
    <col min="6649" max="6649" width="5.42578125" style="5" bestFit="1" customWidth="1"/>
    <col min="6650" max="6650" width="5.5703125" style="5" bestFit="1" customWidth="1"/>
    <col min="6651" max="6651" width="5.42578125" style="5" bestFit="1" customWidth="1"/>
    <col min="6652" max="6652" width="5.5703125" style="5" bestFit="1" customWidth="1"/>
    <col min="6653" max="6653" width="7.28515625" style="5" bestFit="1" customWidth="1"/>
    <col min="6654" max="6654" width="7.5703125" style="5" bestFit="1" customWidth="1"/>
    <col min="6655" max="6655" width="7.28515625" style="5" bestFit="1" customWidth="1"/>
    <col min="6656" max="6888" width="11.42578125" style="5"/>
    <col min="6889" max="6889" width="16.85546875" style="5" bestFit="1" customWidth="1"/>
    <col min="6890" max="6890" width="8.7109375" style="5" bestFit="1" customWidth="1"/>
    <col min="6891" max="6891" width="5.5703125" style="5" bestFit="1" customWidth="1"/>
    <col min="6892" max="6893" width="4.5703125" style="5" bestFit="1" customWidth="1"/>
    <col min="6894" max="6894" width="1.7109375" style="5" customWidth="1"/>
    <col min="6895" max="6895" width="5.42578125" style="5" bestFit="1" customWidth="1"/>
    <col min="6896" max="6896" width="5.5703125" style="5" bestFit="1" customWidth="1"/>
    <col min="6897" max="6897" width="7.28515625" style="5" bestFit="1" customWidth="1"/>
    <col min="6898" max="6899" width="7.5703125" style="5" bestFit="1" customWidth="1"/>
    <col min="6900" max="6900" width="7.28515625" style="5" bestFit="1" customWidth="1"/>
    <col min="6901" max="6901" width="1.5703125" style="5" customWidth="1"/>
    <col min="6902" max="6903" width="5.140625" style="5" bestFit="1" customWidth="1"/>
    <col min="6904" max="6904" width="1.140625" style="5" customWidth="1"/>
    <col min="6905" max="6905" width="5.42578125" style="5" bestFit="1" customWidth="1"/>
    <col min="6906" max="6906" width="5.5703125" style="5" bestFit="1" customWidth="1"/>
    <col min="6907" max="6907" width="5.42578125" style="5" bestFit="1" customWidth="1"/>
    <col min="6908" max="6908" width="5.5703125" style="5" bestFit="1" customWidth="1"/>
    <col min="6909" max="6909" width="7.28515625" style="5" bestFit="1" customWidth="1"/>
    <col min="6910" max="6910" width="7.5703125" style="5" bestFit="1" customWidth="1"/>
    <col min="6911" max="6911" width="7.28515625" style="5" bestFit="1" customWidth="1"/>
    <col min="6912" max="7144" width="11.42578125" style="5"/>
    <col min="7145" max="7145" width="16.85546875" style="5" bestFit="1" customWidth="1"/>
    <col min="7146" max="7146" width="8.7109375" style="5" bestFit="1" customWidth="1"/>
    <col min="7147" max="7147" width="5.5703125" style="5" bestFit="1" customWidth="1"/>
    <col min="7148" max="7149" width="4.5703125" style="5" bestFit="1" customWidth="1"/>
    <col min="7150" max="7150" width="1.7109375" style="5" customWidth="1"/>
    <col min="7151" max="7151" width="5.42578125" style="5" bestFit="1" customWidth="1"/>
    <col min="7152" max="7152" width="5.5703125" style="5" bestFit="1" customWidth="1"/>
    <col min="7153" max="7153" width="7.28515625" style="5" bestFit="1" customWidth="1"/>
    <col min="7154" max="7155" width="7.5703125" style="5" bestFit="1" customWidth="1"/>
    <col min="7156" max="7156" width="7.28515625" style="5" bestFit="1" customWidth="1"/>
    <col min="7157" max="7157" width="1.5703125" style="5" customWidth="1"/>
    <col min="7158" max="7159" width="5.140625" style="5" bestFit="1" customWidth="1"/>
    <col min="7160" max="7160" width="1.140625" style="5" customWidth="1"/>
    <col min="7161" max="7161" width="5.42578125" style="5" bestFit="1" customWidth="1"/>
    <col min="7162" max="7162" width="5.5703125" style="5" bestFit="1" customWidth="1"/>
    <col min="7163" max="7163" width="5.42578125" style="5" bestFit="1" customWidth="1"/>
    <col min="7164" max="7164" width="5.5703125" style="5" bestFit="1" customWidth="1"/>
    <col min="7165" max="7165" width="7.28515625" style="5" bestFit="1" customWidth="1"/>
    <col min="7166" max="7166" width="7.5703125" style="5" bestFit="1" customWidth="1"/>
    <col min="7167" max="7167" width="7.28515625" style="5" bestFit="1" customWidth="1"/>
    <col min="7168" max="7400" width="11.42578125" style="5"/>
    <col min="7401" max="7401" width="16.85546875" style="5" bestFit="1" customWidth="1"/>
    <col min="7402" max="7402" width="8.7109375" style="5" bestFit="1" customWidth="1"/>
    <col min="7403" max="7403" width="5.5703125" style="5" bestFit="1" customWidth="1"/>
    <col min="7404" max="7405" width="4.5703125" style="5" bestFit="1" customWidth="1"/>
    <col min="7406" max="7406" width="1.7109375" style="5" customWidth="1"/>
    <col min="7407" max="7407" width="5.42578125" style="5" bestFit="1" customWidth="1"/>
    <col min="7408" max="7408" width="5.5703125" style="5" bestFit="1" customWidth="1"/>
    <col min="7409" max="7409" width="7.28515625" style="5" bestFit="1" customWidth="1"/>
    <col min="7410" max="7411" width="7.5703125" style="5" bestFit="1" customWidth="1"/>
    <col min="7412" max="7412" width="7.28515625" style="5" bestFit="1" customWidth="1"/>
    <col min="7413" max="7413" width="1.5703125" style="5" customWidth="1"/>
    <col min="7414" max="7415" width="5.140625" style="5" bestFit="1" customWidth="1"/>
    <col min="7416" max="7416" width="1.140625" style="5" customWidth="1"/>
    <col min="7417" max="7417" width="5.42578125" style="5" bestFit="1" customWidth="1"/>
    <col min="7418" max="7418" width="5.5703125" style="5" bestFit="1" customWidth="1"/>
    <col min="7419" max="7419" width="5.42578125" style="5" bestFit="1" customWidth="1"/>
    <col min="7420" max="7420" width="5.5703125" style="5" bestFit="1" customWidth="1"/>
    <col min="7421" max="7421" width="7.28515625" style="5" bestFit="1" customWidth="1"/>
    <col min="7422" max="7422" width="7.5703125" style="5" bestFit="1" customWidth="1"/>
    <col min="7423" max="7423" width="7.28515625" style="5" bestFit="1" customWidth="1"/>
    <col min="7424" max="7656" width="11.42578125" style="5"/>
    <col min="7657" max="7657" width="16.85546875" style="5" bestFit="1" customWidth="1"/>
    <col min="7658" max="7658" width="8.7109375" style="5" bestFit="1" customWidth="1"/>
    <col min="7659" max="7659" width="5.5703125" style="5" bestFit="1" customWidth="1"/>
    <col min="7660" max="7661" width="4.5703125" style="5" bestFit="1" customWidth="1"/>
    <col min="7662" max="7662" width="1.7109375" style="5" customWidth="1"/>
    <col min="7663" max="7663" width="5.42578125" style="5" bestFit="1" customWidth="1"/>
    <col min="7664" max="7664" width="5.5703125" style="5" bestFit="1" customWidth="1"/>
    <col min="7665" max="7665" width="7.28515625" style="5" bestFit="1" customWidth="1"/>
    <col min="7666" max="7667" width="7.5703125" style="5" bestFit="1" customWidth="1"/>
    <col min="7668" max="7668" width="7.28515625" style="5" bestFit="1" customWidth="1"/>
    <col min="7669" max="7669" width="1.5703125" style="5" customWidth="1"/>
    <col min="7670" max="7671" width="5.140625" style="5" bestFit="1" customWidth="1"/>
    <col min="7672" max="7672" width="1.140625" style="5" customWidth="1"/>
    <col min="7673" max="7673" width="5.42578125" style="5" bestFit="1" customWidth="1"/>
    <col min="7674" max="7674" width="5.5703125" style="5" bestFit="1" customWidth="1"/>
    <col min="7675" max="7675" width="5.42578125" style="5" bestFit="1" customWidth="1"/>
    <col min="7676" max="7676" width="5.5703125" style="5" bestFit="1" customWidth="1"/>
    <col min="7677" max="7677" width="7.28515625" style="5" bestFit="1" customWidth="1"/>
    <col min="7678" max="7678" width="7.5703125" style="5" bestFit="1" customWidth="1"/>
    <col min="7679" max="7679" width="7.28515625" style="5" bestFit="1" customWidth="1"/>
    <col min="7680" max="7912" width="11.42578125" style="5"/>
    <col min="7913" max="7913" width="16.85546875" style="5" bestFit="1" customWidth="1"/>
    <col min="7914" max="7914" width="8.7109375" style="5" bestFit="1" customWidth="1"/>
    <col min="7915" max="7915" width="5.5703125" style="5" bestFit="1" customWidth="1"/>
    <col min="7916" max="7917" width="4.5703125" style="5" bestFit="1" customWidth="1"/>
    <col min="7918" max="7918" width="1.7109375" style="5" customWidth="1"/>
    <col min="7919" max="7919" width="5.42578125" style="5" bestFit="1" customWidth="1"/>
    <col min="7920" max="7920" width="5.5703125" style="5" bestFit="1" customWidth="1"/>
    <col min="7921" max="7921" width="7.28515625" style="5" bestFit="1" customWidth="1"/>
    <col min="7922" max="7923" width="7.5703125" style="5" bestFit="1" customWidth="1"/>
    <col min="7924" max="7924" width="7.28515625" style="5" bestFit="1" customWidth="1"/>
    <col min="7925" max="7925" width="1.5703125" style="5" customWidth="1"/>
    <col min="7926" max="7927" width="5.140625" style="5" bestFit="1" customWidth="1"/>
    <col min="7928" max="7928" width="1.140625" style="5" customWidth="1"/>
    <col min="7929" max="7929" width="5.42578125" style="5" bestFit="1" customWidth="1"/>
    <col min="7930" max="7930" width="5.5703125" style="5" bestFit="1" customWidth="1"/>
    <col min="7931" max="7931" width="5.42578125" style="5" bestFit="1" customWidth="1"/>
    <col min="7932" max="7932" width="5.5703125" style="5" bestFit="1" customWidth="1"/>
    <col min="7933" max="7933" width="7.28515625" style="5" bestFit="1" customWidth="1"/>
    <col min="7934" max="7934" width="7.5703125" style="5" bestFit="1" customWidth="1"/>
    <col min="7935" max="7935" width="7.28515625" style="5" bestFit="1" customWidth="1"/>
    <col min="7936" max="8168" width="11.42578125" style="5"/>
    <col min="8169" max="8169" width="16.85546875" style="5" bestFit="1" customWidth="1"/>
    <col min="8170" max="8170" width="8.7109375" style="5" bestFit="1" customWidth="1"/>
    <col min="8171" max="8171" width="5.5703125" style="5" bestFit="1" customWidth="1"/>
    <col min="8172" max="8173" width="4.5703125" style="5" bestFit="1" customWidth="1"/>
    <col min="8174" max="8174" width="1.7109375" style="5" customWidth="1"/>
    <col min="8175" max="8175" width="5.42578125" style="5" bestFit="1" customWidth="1"/>
    <col min="8176" max="8176" width="5.5703125" style="5" bestFit="1" customWidth="1"/>
    <col min="8177" max="8177" width="7.28515625" style="5" bestFit="1" customWidth="1"/>
    <col min="8178" max="8179" width="7.5703125" style="5" bestFit="1" customWidth="1"/>
    <col min="8180" max="8180" width="7.28515625" style="5" bestFit="1" customWidth="1"/>
    <col min="8181" max="8181" width="1.5703125" style="5" customWidth="1"/>
    <col min="8182" max="8183" width="5.140625" style="5" bestFit="1" customWidth="1"/>
    <col min="8184" max="8184" width="1.140625" style="5" customWidth="1"/>
    <col min="8185" max="8185" width="5.42578125" style="5" bestFit="1" customWidth="1"/>
    <col min="8186" max="8186" width="5.5703125" style="5" bestFit="1" customWidth="1"/>
    <col min="8187" max="8187" width="5.42578125" style="5" bestFit="1" customWidth="1"/>
    <col min="8188" max="8188" width="5.5703125" style="5" bestFit="1" customWidth="1"/>
    <col min="8189" max="8189" width="7.28515625" style="5" bestFit="1" customWidth="1"/>
    <col min="8190" max="8190" width="7.5703125" style="5" bestFit="1" customWidth="1"/>
    <col min="8191" max="8191" width="7.28515625" style="5" bestFit="1" customWidth="1"/>
    <col min="8192" max="8424" width="11.42578125" style="5"/>
    <col min="8425" max="8425" width="16.85546875" style="5" bestFit="1" customWidth="1"/>
    <col min="8426" max="8426" width="8.7109375" style="5" bestFit="1" customWidth="1"/>
    <col min="8427" max="8427" width="5.5703125" style="5" bestFit="1" customWidth="1"/>
    <col min="8428" max="8429" width="4.5703125" style="5" bestFit="1" customWidth="1"/>
    <col min="8430" max="8430" width="1.7109375" style="5" customWidth="1"/>
    <col min="8431" max="8431" width="5.42578125" style="5" bestFit="1" customWidth="1"/>
    <col min="8432" max="8432" width="5.5703125" style="5" bestFit="1" customWidth="1"/>
    <col min="8433" max="8433" width="7.28515625" style="5" bestFit="1" customWidth="1"/>
    <col min="8434" max="8435" width="7.5703125" style="5" bestFit="1" customWidth="1"/>
    <col min="8436" max="8436" width="7.28515625" style="5" bestFit="1" customWidth="1"/>
    <col min="8437" max="8437" width="1.5703125" style="5" customWidth="1"/>
    <col min="8438" max="8439" width="5.140625" style="5" bestFit="1" customWidth="1"/>
    <col min="8440" max="8440" width="1.140625" style="5" customWidth="1"/>
    <col min="8441" max="8441" width="5.42578125" style="5" bestFit="1" customWidth="1"/>
    <col min="8442" max="8442" width="5.5703125" style="5" bestFit="1" customWidth="1"/>
    <col min="8443" max="8443" width="5.42578125" style="5" bestFit="1" customWidth="1"/>
    <col min="8444" max="8444" width="5.5703125" style="5" bestFit="1" customWidth="1"/>
    <col min="8445" max="8445" width="7.28515625" style="5" bestFit="1" customWidth="1"/>
    <col min="8446" max="8446" width="7.5703125" style="5" bestFit="1" customWidth="1"/>
    <col min="8447" max="8447" width="7.28515625" style="5" bestFit="1" customWidth="1"/>
    <col min="8448" max="8680" width="11.42578125" style="5"/>
    <col min="8681" max="8681" width="16.85546875" style="5" bestFit="1" customWidth="1"/>
    <col min="8682" max="8682" width="8.7109375" style="5" bestFit="1" customWidth="1"/>
    <col min="8683" max="8683" width="5.5703125" style="5" bestFit="1" customWidth="1"/>
    <col min="8684" max="8685" width="4.5703125" style="5" bestFit="1" customWidth="1"/>
    <col min="8686" max="8686" width="1.7109375" style="5" customWidth="1"/>
    <col min="8687" max="8687" width="5.42578125" style="5" bestFit="1" customWidth="1"/>
    <col min="8688" max="8688" width="5.5703125" style="5" bestFit="1" customWidth="1"/>
    <col min="8689" max="8689" width="7.28515625" style="5" bestFit="1" customWidth="1"/>
    <col min="8690" max="8691" width="7.5703125" style="5" bestFit="1" customWidth="1"/>
    <col min="8692" max="8692" width="7.28515625" style="5" bestFit="1" customWidth="1"/>
    <col min="8693" max="8693" width="1.5703125" style="5" customWidth="1"/>
    <col min="8694" max="8695" width="5.140625" style="5" bestFit="1" customWidth="1"/>
    <col min="8696" max="8696" width="1.140625" style="5" customWidth="1"/>
    <col min="8697" max="8697" width="5.42578125" style="5" bestFit="1" customWidth="1"/>
    <col min="8698" max="8698" width="5.5703125" style="5" bestFit="1" customWidth="1"/>
    <col min="8699" max="8699" width="5.42578125" style="5" bestFit="1" customWidth="1"/>
    <col min="8700" max="8700" width="5.5703125" style="5" bestFit="1" customWidth="1"/>
    <col min="8701" max="8701" width="7.28515625" style="5" bestFit="1" customWidth="1"/>
    <col min="8702" max="8702" width="7.5703125" style="5" bestFit="1" customWidth="1"/>
    <col min="8703" max="8703" width="7.28515625" style="5" bestFit="1" customWidth="1"/>
    <col min="8704" max="8936" width="11.42578125" style="5"/>
    <col min="8937" max="8937" width="16.85546875" style="5" bestFit="1" customWidth="1"/>
    <col min="8938" max="8938" width="8.7109375" style="5" bestFit="1" customWidth="1"/>
    <col min="8939" max="8939" width="5.5703125" style="5" bestFit="1" customWidth="1"/>
    <col min="8940" max="8941" width="4.5703125" style="5" bestFit="1" customWidth="1"/>
    <col min="8942" max="8942" width="1.7109375" style="5" customWidth="1"/>
    <col min="8943" max="8943" width="5.42578125" style="5" bestFit="1" customWidth="1"/>
    <col min="8944" max="8944" width="5.5703125" style="5" bestFit="1" customWidth="1"/>
    <col min="8945" max="8945" width="7.28515625" style="5" bestFit="1" customWidth="1"/>
    <col min="8946" max="8947" width="7.5703125" style="5" bestFit="1" customWidth="1"/>
    <col min="8948" max="8948" width="7.28515625" style="5" bestFit="1" customWidth="1"/>
    <col min="8949" max="8949" width="1.5703125" style="5" customWidth="1"/>
    <col min="8950" max="8951" width="5.140625" style="5" bestFit="1" customWidth="1"/>
    <col min="8952" max="8952" width="1.140625" style="5" customWidth="1"/>
    <col min="8953" max="8953" width="5.42578125" style="5" bestFit="1" customWidth="1"/>
    <col min="8954" max="8954" width="5.5703125" style="5" bestFit="1" customWidth="1"/>
    <col min="8955" max="8955" width="5.42578125" style="5" bestFit="1" customWidth="1"/>
    <col min="8956" max="8956" width="5.5703125" style="5" bestFit="1" customWidth="1"/>
    <col min="8957" max="8957" width="7.28515625" style="5" bestFit="1" customWidth="1"/>
    <col min="8958" max="8958" width="7.5703125" style="5" bestFit="1" customWidth="1"/>
    <col min="8959" max="8959" width="7.28515625" style="5" bestFit="1" customWidth="1"/>
    <col min="8960" max="9192" width="11.42578125" style="5"/>
    <col min="9193" max="9193" width="16.85546875" style="5" bestFit="1" customWidth="1"/>
    <col min="9194" max="9194" width="8.7109375" style="5" bestFit="1" customWidth="1"/>
    <col min="9195" max="9195" width="5.5703125" style="5" bestFit="1" customWidth="1"/>
    <col min="9196" max="9197" width="4.5703125" style="5" bestFit="1" customWidth="1"/>
    <col min="9198" max="9198" width="1.7109375" style="5" customWidth="1"/>
    <col min="9199" max="9199" width="5.42578125" style="5" bestFit="1" customWidth="1"/>
    <col min="9200" max="9200" width="5.5703125" style="5" bestFit="1" customWidth="1"/>
    <col min="9201" max="9201" width="7.28515625" style="5" bestFit="1" customWidth="1"/>
    <col min="9202" max="9203" width="7.5703125" style="5" bestFit="1" customWidth="1"/>
    <col min="9204" max="9204" width="7.28515625" style="5" bestFit="1" customWidth="1"/>
    <col min="9205" max="9205" width="1.5703125" style="5" customWidth="1"/>
    <col min="9206" max="9207" width="5.140625" style="5" bestFit="1" customWidth="1"/>
    <col min="9208" max="9208" width="1.140625" style="5" customWidth="1"/>
    <col min="9209" max="9209" width="5.42578125" style="5" bestFit="1" customWidth="1"/>
    <col min="9210" max="9210" width="5.5703125" style="5" bestFit="1" customWidth="1"/>
    <col min="9211" max="9211" width="5.42578125" style="5" bestFit="1" customWidth="1"/>
    <col min="9212" max="9212" width="5.5703125" style="5" bestFit="1" customWidth="1"/>
    <col min="9213" max="9213" width="7.28515625" style="5" bestFit="1" customWidth="1"/>
    <col min="9214" max="9214" width="7.5703125" style="5" bestFit="1" customWidth="1"/>
    <col min="9215" max="9215" width="7.28515625" style="5" bestFit="1" customWidth="1"/>
    <col min="9216" max="9448" width="11.42578125" style="5"/>
    <col min="9449" max="9449" width="16.85546875" style="5" bestFit="1" customWidth="1"/>
    <col min="9450" max="9450" width="8.7109375" style="5" bestFit="1" customWidth="1"/>
    <col min="9451" max="9451" width="5.5703125" style="5" bestFit="1" customWidth="1"/>
    <col min="9452" max="9453" width="4.5703125" style="5" bestFit="1" customWidth="1"/>
    <col min="9454" max="9454" width="1.7109375" style="5" customWidth="1"/>
    <col min="9455" max="9455" width="5.42578125" style="5" bestFit="1" customWidth="1"/>
    <col min="9456" max="9456" width="5.5703125" style="5" bestFit="1" customWidth="1"/>
    <col min="9457" max="9457" width="7.28515625" style="5" bestFit="1" customWidth="1"/>
    <col min="9458" max="9459" width="7.5703125" style="5" bestFit="1" customWidth="1"/>
    <col min="9460" max="9460" width="7.28515625" style="5" bestFit="1" customWidth="1"/>
    <col min="9461" max="9461" width="1.5703125" style="5" customWidth="1"/>
    <col min="9462" max="9463" width="5.140625" style="5" bestFit="1" customWidth="1"/>
    <col min="9464" max="9464" width="1.140625" style="5" customWidth="1"/>
    <col min="9465" max="9465" width="5.42578125" style="5" bestFit="1" customWidth="1"/>
    <col min="9466" max="9466" width="5.5703125" style="5" bestFit="1" customWidth="1"/>
    <col min="9467" max="9467" width="5.42578125" style="5" bestFit="1" customWidth="1"/>
    <col min="9468" max="9468" width="5.5703125" style="5" bestFit="1" customWidth="1"/>
    <col min="9469" max="9469" width="7.28515625" style="5" bestFit="1" customWidth="1"/>
    <col min="9470" max="9470" width="7.5703125" style="5" bestFit="1" customWidth="1"/>
    <col min="9471" max="9471" width="7.28515625" style="5" bestFit="1" customWidth="1"/>
    <col min="9472" max="9704" width="11.42578125" style="5"/>
    <col min="9705" max="9705" width="16.85546875" style="5" bestFit="1" customWidth="1"/>
    <col min="9706" max="9706" width="8.7109375" style="5" bestFit="1" customWidth="1"/>
    <col min="9707" max="9707" width="5.5703125" style="5" bestFit="1" customWidth="1"/>
    <col min="9708" max="9709" width="4.5703125" style="5" bestFit="1" customWidth="1"/>
    <col min="9710" max="9710" width="1.7109375" style="5" customWidth="1"/>
    <col min="9711" max="9711" width="5.42578125" style="5" bestFit="1" customWidth="1"/>
    <col min="9712" max="9712" width="5.5703125" style="5" bestFit="1" customWidth="1"/>
    <col min="9713" max="9713" width="7.28515625" style="5" bestFit="1" customWidth="1"/>
    <col min="9714" max="9715" width="7.5703125" style="5" bestFit="1" customWidth="1"/>
    <col min="9716" max="9716" width="7.28515625" style="5" bestFit="1" customWidth="1"/>
    <col min="9717" max="9717" width="1.5703125" style="5" customWidth="1"/>
    <col min="9718" max="9719" width="5.140625" style="5" bestFit="1" customWidth="1"/>
    <col min="9720" max="9720" width="1.140625" style="5" customWidth="1"/>
    <col min="9721" max="9721" width="5.42578125" style="5" bestFit="1" customWidth="1"/>
    <col min="9722" max="9722" width="5.5703125" style="5" bestFit="1" customWidth="1"/>
    <col min="9723" max="9723" width="5.42578125" style="5" bestFit="1" customWidth="1"/>
    <col min="9724" max="9724" width="5.5703125" style="5" bestFit="1" customWidth="1"/>
    <col min="9725" max="9725" width="7.28515625" style="5" bestFit="1" customWidth="1"/>
    <col min="9726" max="9726" width="7.5703125" style="5" bestFit="1" customWidth="1"/>
    <col min="9727" max="9727" width="7.28515625" style="5" bestFit="1" customWidth="1"/>
    <col min="9728" max="9960" width="11.42578125" style="5"/>
    <col min="9961" max="9961" width="16.85546875" style="5" bestFit="1" customWidth="1"/>
    <col min="9962" max="9962" width="8.7109375" style="5" bestFit="1" customWidth="1"/>
    <col min="9963" max="9963" width="5.5703125" style="5" bestFit="1" customWidth="1"/>
    <col min="9964" max="9965" width="4.5703125" style="5" bestFit="1" customWidth="1"/>
    <col min="9966" max="9966" width="1.7109375" style="5" customWidth="1"/>
    <col min="9967" max="9967" width="5.42578125" style="5" bestFit="1" customWidth="1"/>
    <col min="9968" max="9968" width="5.5703125" style="5" bestFit="1" customWidth="1"/>
    <col min="9969" max="9969" width="7.28515625" style="5" bestFit="1" customWidth="1"/>
    <col min="9970" max="9971" width="7.5703125" style="5" bestFit="1" customWidth="1"/>
    <col min="9972" max="9972" width="7.28515625" style="5" bestFit="1" customWidth="1"/>
    <col min="9973" max="9973" width="1.5703125" style="5" customWidth="1"/>
    <col min="9974" max="9975" width="5.140625" style="5" bestFit="1" customWidth="1"/>
    <col min="9976" max="9976" width="1.140625" style="5" customWidth="1"/>
    <col min="9977" max="9977" width="5.42578125" style="5" bestFit="1" customWidth="1"/>
    <col min="9978" max="9978" width="5.5703125" style="5" bestFit="1" customWidth="1"/>
    <col min="9979" max="9979" width="5.42578125" style="5" bestFit="1" customWidth="1"/>
    <col min="9980" max="9980" width="5.5703125" style="5" bestFit="1" customWidth="1"/>
    <col min="9981" max="9981" width="7.28515625" style="5" bestFit="1" customWidth="1"/>
    <col min="9982" max="9982" width="7.5703125" style="5" bestFit="1" customWidth="1"/>
    <col min="9983" max="9983" width="7.28515625" style="5" bestFit="1" customWidth="1"/>
    <col min="9984" max="10216" width="11.42578125" style="5"/>
    <col min="10217" max="10217" width="16.85546875" style="5" bestFit="1" customWidth="1"/>
    <col min="10218" max="10218" width="8.7109375" style="5" bestFit="1" customWidth="1"/>
    <col min="10219" max="10219" width="5.5703125" style="5" bestFit="1" customWidth="1"/>
    <col min="10220" max="10221" width="4.5703125" style="5" bestFit="1" customWidth="1"/>
    <col min="10222" max="10222" width="1.7109375" style="5" customWidth="1"/>
    <col min="10223" max="10223" width="5.42578125" style="5" bestFit="1" customWidth="1"/>
    <col min="10224" max="10224" width="5.5703125" style="5" bestFit="1" customWidth="1"/>
    <col min="10225" max="10225" width="7.28515625" style="5" bestFit="1" customWidth="1"/>
    <col min="10226" max="10227" width="7.5703125" style="5" bestFit="1" customWidth="1"/>
    <col min="10228" max="10228" width="7.28515625" style="5" bestFit="1" customWidth="1"/>
    <col min="10229" max="10229" width="1.5703125" style="5" customWidth="1"/>
    <col min="10230" max="10231" width="5.140625" style="5" bestFit="1" customWidth="1"/>
    <col min="10232" max="10232" width="1.140625" style="5" customWidth="1"/>
    <col min="10233" max="10233" width="5.42578125" style="5" bestFit="1" customWidth="1"/>
    <col min="10234" max="10234" width="5.5703125" style="5" bestFit="1" customWidth="1"/>
    <col min="10235" max="10235" width="5.42578125" style="5" bestFit="1" customWidth="1"/>
    <col min="10236" max="10236" width="5.5703125" style="5" bestFit="1" customWidth="1"/>
    <col min="10237" max="10237" width="7.28515625" style="5" bestFit="1" customWidth="1"/>
    <col min="10238" max="10238" width="7.5703125" style="5" bestFit="1" customWidth="1"/>
    <col min="10239" max="10239" width="7.28515625" style="5" bestFit="1" customWidth="1"/>
    <col min="10240" max="10472" width="11.42578125" style="5"/>
    <col min="10473" max="10473" width="16.85546875" style="5" bestFit="1" customWidth="1"/>
    <col min="10474" max="10474" width="8.7109375" style="5" bestFit="1" customWidth="1"/>
    <col min="10475" max="10475" width="5.5703125" style="5" bestFit="1" customWidth="1"/>
    <col min="10476" max="10477" width="4.5703125" style="5" bestFit="1" customWidth="1"/>
    <col min="10478" max="10478" width="1.7109375" style="5" customWidth="1"/>
    <col min="10479" max="10479" width="5.42578125" style="5" bestFit="1" customWidth="1"/>
    <col min="10480" max="10480" width="5.5703125" style="5" bestFit="1" customWidth="1"/>
    <col min="10481" max="10481" width="7.28515625" style="5" bestFit="1" customWidth="1"/>
    <col min="10482" max="10483" width="7.5703125" style="5" bestFit="1" customWidth="1"/>
    <col min="10484" max="10484" width="7.28515625" style="5" bestFit="1" customWidth="1"/>
    <col min="10485" max="10485" width="1.5703125" style="5" customWidth="1"/>
    <col min="10486" max="10487" width="5.140625" style="5" bestFit="1" customWidth="1"/>
    <col min="10488" max="10488" width="1.140625" style="5" customWidth="1"/>
    <col min="10489" max="10489" width="5.42578125" style="5" bestFit="1" customWidth="1"/>
    <col min="10490" max="10490" width="5.5703125" style="5" bestFit="1" customWidth="1"/>
    <col min="10491" max="10491" width="5.42578125" style="5" bestFit="1" customWidth="1"/>
    <col min="10492" max="10492" width="5.5703125" style="5" bestFit="1" customWidth="1"/>
    <col min="10493" max="10493" width="7.28515625" style="5" bestFit="1" customWidth="1"/>
    <col min="10494" max="10494" width="7.5703125" style="5" bestFit="1" customWidth="1"/>
    <col min="10495" max="10495" width="7.28515625" style="5" bestFit="1" customWidth="1"/>
    <col min="10496" max="10728" width="11.42578125" style="5"/>
    <col min="10729" max="10729" width="16.85546875" style="5" bestFit="1" customWidth="1"/>
    <col min="10730" max="10730" width="8.7109375" style="5" bestFit="1" customWidth="1"/>
    <col min="10731" max="10731" width="5.5703125" style="5" bestFit="1" customWidth="1"/>
    <col min="10732" max="10733" width="4.5703125" style="5" bestFit="1" customWidth="1"/>
    <col min="10734" max="10734" width="1.7109375" style="5" customWidth="1"/>
    <col min="10735" max="10735" width="5.42578125" style="5" bestFit="1" customWidth="1"/>
    <col min="10736" max="10736" width="5.5703125" style="5" bestFit="1" customWidth="1"/>
    <col min="10737" max="10737" width="7.28515625" style="5" bestFit="1" customWidth="1"/>
    <col min="10738" max="10739" width="7.5703125" style="5" bestFit="1" customWidth="1"/>
    <col min="10740" max="10740" width="7.28515625" style="5" bestFit="1" customWidth="1"/>
    <col min="10741" max="10741" width="1.5703125" style="5" customWidth="1"/>
    <col min="10742" max="10743" width="5.140625" style="5" bestFit="1" customWidth="1"/>
    <col min="10744" max="10744" width="1.140625" style="5" customWidth="1"/>
    <col min="10745" max="10745" width="5.42578125" style="5" bestFit="1" customWidth="1"/>
    <col min="10746" max="10746" width="5.5703125" style="5" bestFit="1" customWidth="1"/>
    <col min="10747" max="10747" width="5.42578125" style="5" bestFit="1" customWidth="1"/>
    <col min="10748" max="10748" width="5.5703125" style="5" bestFit="1" customWidth="1"/>
    <col min="10749" max="10749" width="7.28515625" style="5" bestFit="1" customWidth="1"/>
    <col min="10750" max="10750" width="7.5703125" style="5" bestFit="1" customWidth="1"/>
    <col min="10751" max="10751" width="7.28515625" style="5" bestFit="1" customWidth="1"/>
    <col min="10752" max="10984" width="11.42578125" style="5"/>
    <col min="10985" max="10985" width="16.85546875" style="5" bestFit="1" customWidth="1"/>
    <col min="10986" max="10986" width="8.7109375" style="5" bestFit="1" customWidth="1"/>
    <col min="10987" max="10987" width="5.5703125" style="5" bestFit="1" customWidth="1"/>
    <col min="10988" max="10989" width="4.5703125" style="5" bestFit="1" customWidth="1"/>
    <col min="10990" max="10990" width="1.7109375" style="5" customWidth="1"/>
    <col min="10991" max="10991" width="5.42578125" style="5" bestFit="1" customWidth="1"/>
    <col min="10992" max="10992" width="5.5703125" style="5" bestFit="1" customWidth="1"/>
    <col min="10993" max="10993" width="7.28515625" style="5" bestFit="1" customWidth="1"/>
    <col min="10994" max="10995" width="7.5703125" style="5" bestFit="1" customWidth="1"/>
    <col min="10996" max="10996" width="7.28515625" style="5" bestFit="1" customWidth="1"/>
    <col min="10997" max="10997" width="1.5703125" style="5" customWidth="1"/>
    <col min="10998" max="10999" width="5.140625" style="5" bestFit="1" customWidth="1"/>
    <col min="11000" max="11000" width="1.140625" style="5" customWidth="1"/>
    <col min="11001" max="11001" width="5.42578125" style="5" bestFit="1" customWidth="1"/>
    <col min="11002" max="11002" width="5.5703125" style="5" bestFit="1" customWidth="1"/>
    <col min="11003" max="11003" width="5.42578125" style="5" bestFit="1" customWidth="1"/>
    <col min="11004" max="11004" width="5.5703125" style="5" bestFit="1" customWidth="1"/>
    <col min="11005" max="11005" width="7.28515625" style="5" bestFit="1" customWidth="1"/>
    <col min="11006" max="11006" width="7.5703125" style="5" bestFit="1" customWidth="1"/>
    <col min="11007" max="11007" width="7.28515625" style="5" bestFit="1" customWidth="1"/>
    <col min="11008" max="11240" width="11.42578125" style="5"/>
    <col min="11241" max="11241" width="16.85546875" style="5" bestFit="1" customWidth="1"/>
    <col min="11242" max="11242" width="8.7109375" style="5" bestFit="1" customWidth="1"/>
    <col min="11243" max="11243" width="5.5703125" style="5" bestFit="1" customWidth="1"/>
    <col min="11244" max="11245" width="4.5703125" style="5" bestFit="1" customWidth="1"/>
    <col min="11246" max="11246" width="1.7109375" style="5" customWidth="1"/>
    <col min="11247" max="11247" width="5.42578125" style="5" bestFit="1" customWidth="1"/>
    <col min="11248" max="11248" width="5.5703125" style="5" bestFit="1" customWidth="1"/>
    <col min="11249" max="11249" width="7.28515625" style="5" bestFit="1" customWidth="1"/>
    <col min="11250" max="11251" width="7.5703125" style="5" bestFit="1" customWidth="1"/>
    <col min="11252" max="11252" width="7.28515625" style="5" bestFit="1" customWidth="1"/>
    <col min="11253" max="11253" width="1.5703125" style="5" customWidth="1"/>
    <col min="11254" max="11255" width="5.140625" style="5" bestFit="1" customWidth="1"/>
    <col min="11256" max="11256" width="1.140625" style="5" customWidth="1"/>
    <col min="11257" max="11257" width="5.42578125" style="5" bestFit="1" customWidth="1"/>
    <col min="11258" max="11258" width="5.5703125" style="5" bestFit="1" customWidth="1"/>
    <col min="11259" max="11259" width="5.42578125" style="5" bestFit="1" customWidth="1"/>
    <col min="11260" max="11260" width="5.5703125" style="5" bestFit="1" customWidth="1"/>
    <col min="11261" max="11261" width="7.28515625" style="5" bestFit="1" customWidth="1"/>
    <col min="11262" max="11262" width="7.5703125" style="5" bestFit="1" customWidth="1"/>
    <col min="11263" max="11263" width="7.28515625" style="5" bestFit="1" customWidth="1"/>
    <col min="11264" max="11496" width="11.42578125" style="5"/>
    <col min="11497" max="11497" width="16.85546875" style="5" bestFit="1" customWidth="1"/>
    <col min="11498" max="11498" width="8.7109375" style="5" bestFit="1" customWidth="1"/>
    <col min="11499" max="11499" width="5.5703125" style="5" bestFit="1" customWidth="1"/>
    <col min="11500" max="11501" width="4.5703125" style="5" bestFit="1" customWidth="1"/>
    <col min="11502" max="11502" width="1.7109375" style="5" customWidth="1"/>
    <col min="11503" max="11503" width="5.42578125" style="5" bestFit="1" customWidth="1"/>
    <col min="11504" max="11504" width="5.5703125" style="5" bestFit="1" customWidth="1"/>
    <col min="11505" max="11505" width="7.28515625" style="5" bestFit="1" customWidth="1"/>
    <col min="11506" max="11507" width="7.5703125" style="5" bestFit="1" customWidth="1"/>
    <col min="11508" max="11508" width="7.28515625" style="5" bestFit="1" customWidth="1"/>
    <col min="11509" max="11509" width="1.5703125" style="5" customWidth="1"/>
    <col min="11510" max="11511" width="5.140625" style="5" bestFit="1" customWidth="1"/>
    <col min="11512" max="11512" width="1.140625" style="5" customWidth="1"/>
    <col min="11513" max="11513" width="5.42578125" style="5" bestFit="1" customWidth="1"/>
    <col min="11514" max="11514" width="5.5703125" style="5" bestFit="1" customWidth="1"/>
    <col min="11515" max="11515" width="5.42578125" style="5" bestFit="1" customWidth="1"/>
    <col min="11516" max="11516" width="5.5703125" style="5" bestFit="1" customWidth="1"/>
    <col min="11517" max="11517" width="7.28515625" style="5" bestFit="1" customWidth="1"/>
    <col min="11518" max="11518" width="7.5703125" style="5" bestFit="1" customWidth="1"/>
    <col min="11519" max="11519" width="7.28515625" style="5" bestFit="1" customWidth="1"/>
    <col min="11520" max="11752" width="11.42578125" style="5"/>
    <col min="11753" max="11753" width="16.85546875" style="5" bestFit="1" customWidth="1"/>
    <col min="11754" max="11754" width="8.7109375" style="5" bestFit="1" customWidth="1"/>
    <col min="11755" max="11755" width="5.5703125" style="5" bestFit="1" customWidth="1"/>
    <col min="11756" max="11757" width="4.5703125" style="5" bestFit="1" customWidth="1"/>
    <col min="11758" max="11758" width="1.7109375" style="5" customWidth="1"/>
    <col min="11759" max="11759" width="5.42578125" style="5" bestFit="1" customWidth="1"/>
    <col min="11760" max="11760" width="5.5703125" style="5" bestFit="1" customWidth="1"/>
    <col min="11761" max="11761" width="7.28515625" style="5" bestFit="1" customWidth="1"/>
    <col min="11762" max="11763" width="7.5703125" style="5" bestFit="1" customWidth="1"/>
    <col min="11764" max="11764" width="7.28515625" style="5" bestFit="1" customWidth="1"/>
    <col min="11765" max="11765" width="1.5703125" style="5" customWidth="1"/>
    <col min="11766" max="11767" width="5.140625" style="5" bestFit="1" customWidth="1"/>
    <col min="11768" max="11768" width="1.140625" style="5" customWidth="1"/>
    <col min="11769" max="11769" width="5.42578125" style="5" bestFit="1" customWidth="1"/>
    <col min="11770" max="11770" width="5.5703125" style="5" bestFit="1" customWidth="1"/>
    <col min="11771" max="11771" width="5.42578125" style="5" bestFit="1" customWidth="1"/>
    <col min="11772" max="11772" width="5.5703125" style="5" bestFit="1" customWidth="1"/>
    <col min="11773" max="11773" width="7.28515625" style="5" bestFit="1" customWidth="1"/>
    <col min="11774" max="11774" width="7.5703125" style="5" bestFit="1" customWidth="1"/>
    <col min="11775" max="11775" width="7.28515625" style="5" bestFit="1" customWidth="1"/>
    <col min="11776" max="12008" width="11.42578125" style="5"/>
    <col min="12009" max="12009" width="16.85546875" style="5" bestFit="1" customWidth="1"/>
    <col min="12010" max="12010" width="8.7109375" style="5" bestFit="1" customWidth="1"/>
    <col min="12011" max="12011" width="5.5703125" style="5" bestFit="1" customWidth="1"/>
    <col min="12012" max="12013" width="4.5703125" style="5" bestFit="1" customWidth="1"/>
    <col min="12014" max="12014" width="1.7109375" style="5" customWidth="1"/>
    <col min="12015" max="12015" width="5.42578125" style="5" bestFit="1" customWidth="1"/>
    <col min="12016" max="12016" width="5.5703125" style="5" bestFit="1" customWidth="1"/>
    <col min="12017" max="12017" width="7.28515625" style="5" bestFit="1" customWidth="1"/>
    <col min="12018" max="12019" width="7.5703125" style="5" bestFit="1" customWidth="1"/>
    <col min="12020" max="12020" width="7.28515625" style="5" bestFit="1" customWidth="1"/>
    <col min="12021" max="12021" width="1.5703125" style="5" customWidth="1"/>
    <col min="12022" max="12023" width="5.140625" style="5" bestFit="1" customWidth="1"/>
    <col min="12024" max="12024" width="1.140625" style="5" customWidth="1"/>
    <col min="12025" max="12025" width="5.42578125" style="5" bestFit="1" customWidth="1"/>
    <col min="12026" max="12026" width="5.5703125" style="5" bestFit="1" customWidth="1"/>
    <col min="12027" max="12027" width="5.42578125" style="5" bestFit="1" customWidth="1"/>
    <col min="12028" max="12028" width="5.5703125" style="5" bestFit="1" customWidth="1"/>
    <col min="12029" max="12029" width="7.28515625" style="5" bestFit="1" customWidth="1"/>
    <col min="12030" max="12030" width="7.5703125" style="5" bestFit="1" customWidth="1"/>
    <col min="12031" max="12031" width="7.28515625" style="5" bestFit="1" customWidth="1"/>
    <col min="12032" max="12264" width="11.42578125" style="5"/>
    <col min="12265" max="12265" width="16.85546875" style="5" bestFit="1" customWidth="1"/>
    <col min="12266" max="12266" width="8.7109375" style="5" bestFit="1" customWidth="1"/>
    <col min="12267" max="12267" width="5.5703125" style="5" bestFit="1" customWidth="1"/>
    <col min="12268" max="12269" width="4.5703125" style="5" bestFit="1" customWidth="1"/>
    <col min="12270" max="12270" width="1.7109375" style="5" customWidth="1"/>
    <col min="12271" max="12271" width="5.42578125" style="5" bestFit="1" customWidth="1"/>
    <col min="12272" max="12272" width="5.5703125" style="5" bestFit="1" customWidth="1"/>
    <col min="12273" max="12273" width="7.28515625" style="5" bestFit="1" customWidth="1"/>
    <col min="12274" max="12275" width="7.5703125" style="5" bestFit="1" customWidth="1"/>
    <col min="12276" max="12276" width="7.28515625" style="5" bestFit="1" customWidth="1"/>
    <col min="12277" max="12277" width="1.5703125" style="5" customWidth="1"/>
    <col min="12278" max="12279" width="5.140625" style="5" bestFit="1" customWidth="1"/>
    <col min="12280" max="12280" width="1.140625" style="5" customWidth="1"/>
    <col min="12281" max="12281" width="5.42578125" style="5" bestFit="1" customWidth="1"/>
    <col min="12282" max="12282" width="5.5703125" style="5" bestFit="1" customWidth="1"/>
    <col min="12283" max="12283" width="5.42578125" style="5" bestFit="1" customWidth="1"/>
    <col min="12284" max="12284" width="5.5703125" style="5" bestFit="1" customWidth="1"/>
    <col min="12285" max="12285" width="7.28515625" style="5" bestFit="1" customWidth="1"/>
    <col min="12286" max="12286" width="7.5703125" style="5" bestFit="1" customWidth="1"/>
    <col min="12287" max="12287" width="7.28515625" style="5" bestFit="1" customWidth="1"/>
    <col min="12288" max="12520" width="11.42578125" style="5"/>
    <col min="12521" max="12521" width="16.85546875" style="5" bestFit="1" customWidth="1"/>
    <col min="12522" max="12522" width="8.7109375" style="5" bestFit="1" customWidth="1"/>
    <col min="12523" max="12523" width="5.5703125" style="5" bestFit="1" customWidth="1"/>
    <col min="12524" max="12525" width="4.5703125" style="5" bestFit="1" customWidth="1"/>
    <col min="12526" max="12526" width="1.7109375" style="5" customWidth="1"/>
    <col min="12527" max="12527" width="5.42578125" style="5" bestFit="1" customWidth="1"/>
    <col min="12528" max="12528" width="5.5703125" style="5" bestFit="1" customWidth="1"/>
    <col min="12529" max="12529" width="7.28515625" style="5" bestFit="1" customWidth="1"/>
    <col min="12530" max="12531" width="7.5703125" style="5" bestFit="1" customWidth="1"/>
    <col min="12532" max="12532" width="7.28515625" style="5" bestFit="1" customWidth="1"/>
    <col min="12533" max="12533" width="1.5703125" style="5" customWidth="1"/>
    <col min="12534" max="12535" width="5.140625" style="5" bestFit="1" customWidth="1"/>
    <col min="12536" max="12536" width="1.140625" style="5" customWidth="1"/>
    <col min="12537" max="12537" width="5.42578125" style="5" bestFit="1" customWidth="1"/>
    <col min="12538" max="12538" width="5.5703125" style="5" bestFit="1" customWidth="1"/>
    <col min="12539" max="12539" width="5.42578125" style="5" bestFit="1" customWidth="1"/>
    <col min="12540" max="12540" width="5.5703125" style="5" bestFit="1" customWidth="1"/>
    <col min="12541" max="12541" width="7.28515625" style="5" bestFit="1" customWidth="1"/>
    <col min="12542" max="12542" width="7.5703125" style="5" bestFit="1" customWidth="1"/>
    <col min="12543" max="12543" width="7.28515625" style="5" bestFit="1" customWidth="1"/>
    <col min="12544" max="12776" width="11.42578125" style="5"/>
    <col min="12777" max="12777" width="16.85546875" style="5" bestFit="1" customWidth="1"/>
    <col min="12778" max="12778" width="8.7109375" style="5" bestFit="1" customWidth="1"/>
    <col min="12779" max="12779" width="5.5703125" style="5" bestFit="1" customWidth="1"/>
    <col min="12780" max="12781" width="4.5703125" style="5" bestFit="1" customWidth="1"/>
    <col min="12782" max="12782" width="1.7109375" style="5" customWidth="1"/>
    <col min="12783" max="12783" width="5.42578125" style="5" bestFit="1" customWidth="1"/>
    <col min="12784" max="12784" width="5.5703125" style="5" bestFit="1" customWidth="1"/>
    <col min="12785" max="12785" width="7.28515625" style="5" bestFit="1" customWidth="1"/>
    <col min="12786" max="12787" width="7.5703125" style="5" bestFit="1" customWidth="1"/>
    <col min="12788" max="12788" width="7.28515625" style="5" bestFit="1" customWidth="1"/>
    <col min="12789" max="12789" width="1.5703125" style="5" customWidth="1"/>
    <col min="12790" max="12791" width="5.140625" style="5" bestFit="1" customWidth="1"/>
    <col min="12792" max="12792" width="1.140625" style="5" customWidth="1"/>
    <col min="12793" max="12793" width="5.42578125" style="5" bestFit="1" customWidth="1"/>
    <col min="12794" max="12794" width="5.5703125" style="5" bestFit="1" customWidth="1"/>
    <col min="12795" max="12795" width="5.42578125" style="5" bestFit="1" customWidth="1"/>
    <col min="12796" max="12796" width="5.5703125" style="5" bestFit="1" customWidth="1"/>
    <col min="12797" max="12797" width="7.28515625" style="5" bestFit="1" customWidth="1"/>
    <col min="12798" max="12798" width="7.5703125" style="5" bestFit="1" customWidth="1"/>
    <col min="12799" max="12799" width="7.28515625" style="5" bestFit="1" customWidth="1"/>
    <col min="12800" max="13032" width="11.42578125" style="5"/>
    <col min="13033" max="13033" width="16.85546875" style="5" bestFit="1" customWidth="1"/>
    <col min="13034" max="13034" width="8.7109375" style="5" bestFit="1" customWidth="1"/>
    <col min="13035" max="13035" width="5.5703125" style="5" bestFit="1" customWidth="1"/>
    <col min="13036" max="13037" width="4.5703125" style="5" bestFit="1" customWidth="1"/>
    <col min="13038" max="13038" width="1.7109375" style="5" customWidth="1"/>
    <col min="13039" max="13039" width="5.42578125" style="5" bestFit="1" customWidth="1"/>
    <col min="13040" max="13040" width="5.5703125" style="5" bestFit="1" customWidth="1"/>
    <col min="13041" max="13041" width="7.28515625" style="5" bestFit="1" customWidth="1"/>
    <col min="13042" max="13043" width="7.5703125" style="5" bestFit="1" customWidth="1"/>
    <col min="13044" max="13044" width="7.28515625" style="5" bestFit="1" customWidth="1"/>
    <col min="13045" max="13045" width="1.5703125" style="5" customWidth="1"/>
    <col min="13046" max="13047" width="5.140625" style="5" bestFit="1" customWidth="1"/>
    <col min="13048" max="13048" width="1.140625" style="5" customWidth="1"/>
    <col min="13049" max="13049" width="5.42578125" style="5" bestFit="1" customWidth="1"/>
    <col min="13050" max="13050" width="5.5703125" style="5" bestFit="1" customWidth="1"/>
    <col min="13051" max="13051" width="5.42578125" style="5" bestFit="1" customWidth="1"/>
    <col min="13052" max="13052" width="5.5703125" style="5" bestFit="1" customWidth="1"/>
    <col min="13053" max="13053" width="7.28515625" style="5" bestFit="1" customWidth="1"/>
    <col min="13054" max="13054" width="7.5703125" style="5" bestFit="1" customWidth="1"/>
    <col min="13055" max="13055" width="7.28515625" style="5" bestFit="1" customWidth="1"/>
    <col min="13056" max="13288" width="11.42578125" style="5"/>
    <col min="13289" max="13289" width="16.85546875" style="5" bestFit="1" customWidth="1"/>
    <col min="13290" max="13290" width="8.7109375" style="5" bestFit="1" customWidth="1"/>
    <col min="13291" max="13291" width="5.5703125" style="5" bestFit="1" customWidth="1"/>
    <col min="13292" max="13293" width="4.5703125" style="5" bestFit="1" customWidth="1"/>
    <col min="13294" max="13294" width="1.7109375" style="5" customWidth="1"/>
    <col min="13295" max="13295" width="5.42578125" style="5" bestFit="1" customWidth="1"/>
    <col min="13296" max="13296" width="5.5703125" style="5" bestFit="1" customWidth="1"/>
    <col min="13297" max="13297" width="7.28515625" style="5" bestFit="1" customWidth="1"/>
    <col min="13298" max="13299" width="7.5703125" style="5" bestFit="1" customWidth="1"/>
    <col min="13300" max="13300" width="7.28515625" style="5" bestFit="1" customWidth="1"/>
    <col min="13301" max="13301" width="1.5703125" style="5" customWidth="1"/>
    <col min="13302" max="13303" width="5.140625" style="5" bestFit="1" customWidth="1"/>
    <col min="13304" max="13304" width="1.140625" style="5" customWidth="1"/>
    <col min="13305" max="13305" width="5.42578125" style="5" bestFit="1" customWidth="1"/>
    <col min="13306" max="13306" width="5.5703125" style="5" bestFit="1" customWidth="1"/>
    <col min="13307" max="13307" width="5.42578125" style="5" bestFit="1" customWidth="1"/>
    <col min="13308" max="13308" width="5.5703125" style="5" bestFit="1" customWidth="1"/>
    <col min="13309" max="13309" width="7.28515625" style="5" bestFit="1" customWidth="1"/>
    <col min="13310" max="13310" width="7.5703125" style="5" bestFit="1" customWidth="1"/>
    <col min="13311" max="13311" width="7.28515625" style="5" bestFit="1" customWidth="1"/>
    <col min="13312" max="13544" width="11.42578125" style="5"/>
    <col min="13545" max="13545" width="16.85546875" style="5" bestFit="1" customWidth="1"/>
    <col min="13546" max="13546" width="8.7109375" style="5" bestFit="1" customWidth="1"/>
    <col min="13547" max="13547" width="5.5703125" style="5" bestFit="1" customWidth="1"/>
    <col min="13548" max="13549" width="4.5703125" style="5" bestFit="1" customWidth="1"/>
    <col min="13550" max="13550" width="1.7109375" style="5" customWidth="1"/>
    <col min="13551" max="13551" width="5.42578125" style="5" bestFit="1" customWidth="1"/>
    <col min="13552" max="13552" width="5.5703125" style="5" bestFit="1" customWidth="1"/>
    <col min="13553" max="13553" width="7.28515625" style="5" bestFit="1" customWidth="1"/>
    <col min="13554" max="13555" width="7.5703125" style="5" bestFit="1" customWidth="1"/>
    <col min="13556" max="13556" width="7.28515625" style="5" bestFit="1" customWidth="1"/>
    <col min="13557" max="13557" width="1.5703125" style="5" customWidth="1"/>
    <col min="13558" max="13559" width="5.140625" style="5" bestFit="1" customWidth="1"/>
    <col min="13560" max="13560" width="1.140625" style="5" customWidth="1"/>
    <col min="13561" max="13561" width="5.42578125" style="5" bestFit="1" customWidth="1"/>
    <col min="13562" max="13562" width="5.5703125" style="5" bestFit="1" customWidth="1"/>
    <col min="13563" max="13563" width="5.42578125" style="5" bestFit="1" customWidth="1"/>
    <col min="13564" max="13564" width="5.5703125" style="5" bestFit="1" customWidth="1"/>
    <col min="13565" max="13565" width="7.28515625" style="5" bestFit="1" customWidth="1"/>
    <col min="13566" max="13566" width="7.5703125" style="5" bestFit="1" customWidth="1"/>
    <col min="13567" max="13567" width="7.28515625" style="5" bestFit="1" customWidth="1"/>
    <col min="13568" max="13800" width="11.42578125" style="5"/>
    <col min="13801" max="13801" width="16.85546875" style="5" bestFit="1" customWidth="1"/>
    <col min="13802" max="13802" width="8.7109375" style="5" bestFit="1" customWidth="1"/>
    <col min="13803" max="13803" width="5.5703125" style="5" bestFit="1" customWidth="1"/>
    <col min="13804" max="13805" width="4.5703125" style="5" bestFit="1" customWidth="1"/>
    <col min="13806" max="13806" width="1.7109375" style="5" customWidth="1"/>
    <col min="13807" max="13807" width="5.42578125" style="5" bestFit="1" customWidth="1"/>
    <col min="13808" max="13808" width="5.5703125" style="5" bestFit="1" customWidth="1"/>
    <col min="13809" max="13809" width="7.28515625" style="5" bestFit="1" customWidth="1"/>
    <col min="13810" max="13811" width="7.5703125" style="5" bestFit="1" customWidth="1"/>
    <col min="13812" max="13812" width="7.28515625" style="5" bestFit="1" customWidth="1"/>
    <col min="13813" max="13813" width="1.5703125" style="5" customWidth="1"/>
    <col min="13814" max="13815" width="5.140625" style="5" bestFit="1" customWidth="1"/>
    <col min="13816" max="13816" width="1.140625" style="5" customWidth="1"/>
    <col min="13817" max="13817" width="5.42578125" style="5" bestFit="1" customWidth="1"/>
    <col min="13818" max="13818" width="5.5703125" style="5" bestFit="1" customWidth="1"/>
    <col min="13819" max="13819" width="5.42578125" style="5" bestFit="1" customWidth="1"/>
    <col min="13820" max="13820" width="5.5703125" style="5" bestFit="1" customWidth="1"/>
    <col min="13821" max="13821" width="7.28515625" style="5" bestFit="1" customWidth="1"/>
    <col min="13822" max="13822" width="7.5703125" style="5" bestFit="1" customWidth="1"/>
    <col min="13823" max="13823" width="7.28515625" style="5" bestFit="1" customWidth="1"/>
    <col min="13824" max="14056" width="11.42578125" style="5"/>
    <col min="14057" max="14057" width="16.85546875" style="5" bestFit="1" customWidth="1"/>
    <col min="14058" max="14058" width="8.7109375" style="5" bestFit="1" customWidth="1"/>
    <col min="14059" max="14059" width="5.5703125" style="5" bestFit="1" customWidth="1"/>
    <col min="14060" max="14061" width="4.5703125" style="5" bestFit="1" customWidth="1"/>
    <col min="14062" max="14062" width="1.7109375" style="5" customWidth="1"/>
    <col min="14063" max="14063" width="5.42578125" style="5" bestFit="1" customWidth="1"/>
    <col min="14064" max="14064" width="5.5703125" style="5" bestFit="1" customWidth="1"/>
    <col min="14065" max="14065" width="7.28515625" style="5" bestFit="1" customWidth="1"/>
    <col min="14066" max="14067" width="7.5703125" style="5" bestFit="1" customWidth="1"/>
    <col min="14068" max="14068" width="7.28515625" style="5" bestFit="1" customWidth="1"/>
    <col min="14069" max="14069" width="1.5703125" style="5" customWidth="1"/>
    <col min="14070" max="14071" width="5.140625" style="5" bestFit="1" customWidth="1"/>
    <col min="14072" max="14072" width="1.140625" style="5" customWidth="1"/>
    <col min="14073" max="14073" width="5.42578125" style="5" bestFit="1" customWidth="1"/>
    <col min="14074" max="14074" width="5.5703125" style="5" bestFit="1" customWidth="1"/>
    <col min="14075" max="14075" width="5.42578125" style="5" bestFit="1" customWidth="1"/>
    <col min="14076" max="14076" width="5.5703125" style="5" bestFit="1" customWidth="1"/>
    <col min="14077" max="14077" width="7.28515625" style="5" bestFit="1" customWidth="1"/>
    <col min="14078" max="14078" width="7.5703125" style="5" bestFit="1" customWidth="1"/>
    <col min="14079" max="14079" width="7.28515625" style="5" bestFit="1" customWidth="1"/>
    <col min="14080" max="14312" width="11.42578125" style="5"/>
    <col min="14313" max="14313" width="16.85546875" style="5" bestFit="1" customWidth="1"/>
    <col min="14314" max="14314" width="8.7109375" style="5" bestFit="1" customWidth="1"/>
    <col min="14315" max="14315" width="5.5703125" style="5" bestFit="1" customWidth="1"/>
    <col min="14316" max="14317" width="4.5703125" style="5" bestFit="1" customWidth="1"/>
    <col min="14318" max="14318" width="1.7109375" style="5" customWidth="1"/>
    <col min="14319" max="14319" width="5.42578125" style="5" bestFit="1" customWidth="1"/>
    <col min="14320" max="14320" width="5.5703125" style="5" bestFit="1" customWidth="1"/>
    <col min="14321" max="14321" width="7.28515625" style="5" bestFit="1" customWidth="1"/>
    <col min="14322" max="14323" width="7.5703125" style="5" bestFit="1" customWidth="1"/>
    <col min="14324" max="14324" width="7.28515625" style="5" bestFit="1" customWidth="1"/>
    <col min="14325" max="14325" width="1.5703125" style="5" customWidth="1"/>
    <col min="14326" max="14327" width="5.140625" style="5" bestFit="1" customWidth="1"/>
    <col min="14328" max="14328" width="1.140625" style="5" customWidth="1"/>
    <col min="14329" max="14329" width="5.42578125" style="5" bestFit="1" customWidth="1"/>
    <col min="14330" max="14330" width="5.5703125" style="5" bestFit="1" customWidth="1"/>
    <col min="14331" max="14331" width="5.42578125" style="5" bestFit="1" customWidth="1"/>
    <col min="14332" max="14332" width="5.5703125" style="5" bestFit="1" customWidth="1"/>
    <col min="14333" max="14333" width="7.28515625" style="5" bestFit="1" customWidth="1"/>
    <col min="14334" max="14334" width="7.5703125" style="5" bestFit="1" customWidth="1"/>
    <col min="14335" max="14335" width="7.28515625" style="5" bestFit="1" customWidth="1"/>
    <col min="14336" max="14568" width="11.42578125" style="5"/>
    <col min="14569" max="14569" width="16.85546875" style="5" bestFit="1" customWidth="1"/>
    <col min="14570" max="14570" width="8.7109375" style="5" bestFit="1" customWidth="1"/>
    <col min="14571" max="14571" width="5.5703125" style="5" bestFit="1" customWidth="1"/>
    <col min="14572" max="14573" width="4.5703125" style="5" bestFit="1" customWidth="1"/>
    <col min="14574" max="14574" width="1.7109375" style="5" customWidth="1"/>
    <col min="14575" max="14575" width="5.42578125" style="5" bestFit="1" customWidth="1"/>
    <col min="14576" max="14576" width="5.5703125" style="5" bestFit="1" customWidth="1"/>
    <col min="14577" max="14577" width="7.28515625" style="5" bestFit="1" customWidth="1"/>
    <col min="14578" max="14579" width="7.5703125" style="5" bestFit="1" customWidth="1"/>
    <col min="14580" max="14580" width="7.28515625" style="5" bestFit="1" customWidth="1"/>
    <col min="14581" max="14581" width="1.5703125" style="5" customWidth="1"/>
    <col min="14582" max="14583" width="5.140625" style="5" bestFit="1" customWidth="1"/>
    <col min="14584" max="14584" width="1.140625" style="5" customWidth="1"/>
    <col min="14585" max="14585" width="5.42578125" style="5" bestFit="1" customWidth="1"/>
    <col min="14586" max="14586" width="5.5703125" style="5" bestFit="1" customWidth="1"/>
    <col min="14587" max="14587" width="5.42578125" style="5" bestFit="1" customWidth="1"/>
    <col min="14588" max="14588" width="5.5703125" style="5" bestFit="1" customWidth="1"/>
    <col min="14589" max="14589" width="7.28515625" style="5" bestFit="1" customWidth="1"/>
    <col min="14590" max="14590" width="7.5703125" style="5" bestFit="1" customWidth="1"/>
    <col min="14591" max="14591" width="7.28515625" style="5" bestFit="1" customWidth="1"/>
    <col min="14592" max="14824" width="11.42578125" style="5"/>
    <col min="14825" max="14825" width="16.85546875" style="5" bestFit="1" customWidth="1"/>
    <col min="14826" max="14826" width="8.7109375" style="5" bestFit="1" customWidth="1"/>
    <col min="14827" max="14827" width="5.5703125" style="5" bestFit="1" customWidth="1"/>
    <col min="14828" max="14829" width="4.5703125" style="5" bestFit="1" customWidth="1"/>
    <col min="14830" max="14830" width="1.7109375" style="5" customWidth="1"/>
    <col min="14831" max="14831" width="5.42578125" style="5" bestFit="1" customWidth="1"/>
    <col min="14832" max="14832" width="5.5703125" style="5" bestFit="1" customWidth="1"/>
    <col min="14833" max="14833" width="7.28515625" style="5" bestFit="1" customWidth="1"/>
    <col min="14834" max="14835" width="7.5703125" style="5" bestFit="1" customWidth="1"/>
    <col min="14836" max="14836" width="7.28515625" style="5" bestFit="1" customWidth="1"/>
    <col min="14837" max="14837" width="1.5703125" style="5" customWidth="1"/>
    <col min="14838" max="14839" width="5.140625" style="5" bestFit="1" customWidth="1"/>
    <col min="14840" max="14840" width="1.140625" style="5" customWidth="1"/>
    <col min="14841" max="14841" width="5.42578125" style="5" bestFit="1" customWidth="1"/>
    <col min="14842" max="14842" width="5.5703125" style="5" bestFit="1" customWidth="1"/>
    <col min="14843" max="14843" width="5.42578125" style="5" bestFit="1" customWidth="1"/>
    <col min="14844" max="14844" width="5.5703125" style="5" bestFit="1" customWidth="1"/>
    <col min="14845" max="14845" width="7.28515625" style="5" bestFit="1" customWidth="1"/>
    <col min="14846" max="14846" width="7.5703125" style="5" bestFit="1" customWidth="1"/>
    <col min="14847" max="14847" width="7.28515625" style="5" bestFit="1" customWidth="1"/>
    <col min="14848" max="15080" width="11.42578125" style="5"/>
    <col min="15081" max="15081" width="16.85546875" style="5" bestFit="1" customWidth="1"/>
    <col min="15082" max="15082" width="8.7109375" style="5" bestFit="1" customWidth="1"/>
    <col min="15083" max="15083" width="5.5703125" style="5" bestFit="1" customWidth="1"/>
    <col min="15084" max="15085" width="4.5703125" style="5" bestFit="1" customWidth="1"/>
    <col min="15086" max="15086" width="1.7109375" style="5" customWidth="1"/>
    <col min="15087" max="15087" width="5.42578125" style="5" bestFit="1" customWidth="1"/>
    <col min="15088" max="15088" width="5.5703125" style="5" bestFit="1" customWidth="1"/>
    <col min="15089" max="15089" width="7.28515625" style="5" bestFit="1" customWidth="1"/>
    <col min="15090" max="15091" width="7.5703125" style="5" bestFit="1" customWidth="1"/>
    <col min="15092" max="15092" width="7.28515625" style="5" bestFit="1" customWidth="1"/>
    <col min="15093" max="15093" width="1.5703125" style="5" customWidth="1"/>
    <col min="15094" max="15095" width="5.140625" style="5" bestFit="1" customWidth="1"/>
    <col min="15096" max="15096" width="1.140625" style="5" customWidth="1"/>
    <col min="15097" max="15097" width="5.42578125" style="5" bestFit="1" customWidth="1"/>
    <col min="15098" max="15098" width="5.5703125" style="5" bestFit="1" customWidth="1"/>
    <col min="15099" max="15099" width="5.42578125" style="5" bestFit="1" customWidth="1"/>
    <col min="15100" max="15100" width="5.5703125" style="5" bestFit="1" customWidth="1"/>
    <col min="15101" max="15101" width="7.28515625" style="5" bestFit="1" customWidth="1"/>
    <col min="15102" max="15102" width="7.5703125" style="5" bestFit="1" customWidth="1"/>
    <col min="15103" max="15103" width="7.28515625" style="5" bestFit="1" customWidth="1"/>
    <col min="15104" max="15336" width="11.42578125" style="5"/>
    <col min="15337" max="15337" width="16.85546875" style="5" bestFit="1" customWidth="1"/>
    <col min="15338" max="15338" width="8.7109375" style="5" bestFit="1" customWidth="1"/>
    <col min="15339" max="15339" width="5.5703125" style="5" bestFit="1" customWidth="1"/>
    <col min="15340" max="15341" width="4.5703125" style="5" bestFit="1" customWidth="1"/>
    <col min="15342" max="15342" width="1.7109375" style="5" customWidth="1"/>
    <col min="15343" max="15343" width="5.42578125" style="5" bestFit="1" customWidth="1"/>
    <col min="15344" max="15344" width="5.5703125" style="5" bestFit="1" customWidth="1"/>
    <col min="15345" max="15345" width="7.28515625" style="5" bestFit="1" customWidth="1"/>
    <col min="15346" max="15347" width="7.5703125" style="5" bestFit="1" customWidth="1"/>
    <col min="15348" max="15348" width="7.28515625" style="5" bestFit="1" customWidth="1"/>
    <col min="15349" max="15349" width="1.5703125" style="5" customWidth="1"/>
    <col min="15350" max="15351" width="5.140625" style="5" bestFit="1" customWidth="1"/>
    <col min="15352" max="15352" width="1.140625" style="5" customWidth="1"/>
    <col min="15353" max="15353" width="5.42578125" style="5" bestFit="1" customWidth="1"/>
    <col min="15354" max="15354" width="5.5703125" style="5" bestFit="1" customWidth="1"/>
    <col min="15355" max="15355" width="5.42578125" style="5" bestFit="1" customWidth="1"/>
    <col min="15356" max="15356" width="5.5703125" style="5" bestFit="1" customWidth="1"/>
    <col min="15357" max="15357" width="7.28515625" style="5" bestFit="1" customWidth="1"/>
    <col min="15358" max="15358" width="7.5703125" style="5" bestFit="1" customWidth="1"/>
    <col min="15359" max="15359" width="7.28515625" style="5" bestFit="1" customWidth="1"/>
    <col min="15360" max="15592" width="11.42578125" style="5"/>
    <col min="15593" max="15593" width="16.85546875" style="5" bestFit="1" customWidth="1"/>
    <col min="15594" max="15594" width="8.7109375" style="5" bestFit="1" customWidth="1"/>
    <col min="15595" max="15595" width="5.5703125" style="5" bestFit="1" customWidth="1"/>
    <col min="15596" max="15597" width="4.5703125" style="5" bestFit="1" customWidth="1"/>
    <col min="15598" max="15598" width="1.7109375" style="5" customWidth="1"/>
    <col min="15599" max="15599" width="5.42578125" style="5" bestFit="1" customWidth="1"/>
    <col min="15600" max="15600" width="5.5703125" style="5" bestFit="1" customWidth="1"/>
    <col min="15601" max="15601" width="7.28515625" style="5" bestFit="1" customWidth="1"/>
    <col min="15602" max="15603" width="7.5703125" style="5" bestFit="1" customWidth="1"/>
    <col min="15604" max="15604" width="7.28515625" style="5" bestFit="1" customWidth="1"/>
    <col min="15605" max="15605" width="1.5703125" style="5" customWidth="1"/>
    <col min="15606" max="15607" width="5.140625" style="5" bestFit="1" customWidth="1"/>
    <col min="15608" max="15608" width="1.140625" style="5" customWidth="1"/>
    <col min="15609" max="15609" width="5.42578125" style="5" bestFit="1" customWidth="1"/>
    <col min="15610" max="15610" width="5.5703125" style="5" bestFit="1" customWidth="1"/>
    <col min="15611" max="15611" width="5.42578125" style="5" bestFit="1" customWidth="1"/>
    <col min="15612" max="15612" width="5.5703125" style="5" bestFit="1" customWidth="1"/>
    <col min="15613" max="15613" width="7.28515625" style="5" bestFit="1" customWidth="1"/>
    <col min="15614" max="15614" width="7.5703125" style="5" bestFit="1" customWidth="1"/>
    <col min="15615" max="15615" width="7.28515625" style="5" bestFit="1" customWidth="1"/>
    <col min="15616" max="15848" width="11.42578125" style="5"/>
    <col min="15849" max="15849" width="16.85546875" style="5" bestFit="1" customWidth="1"/>
    <col min="15850" max="15850" width="8.7109375" style="5" bestFit="1" customWidth="1"/>
    <col min="15851" max="15851" width="5.5703125" style="5" bestFit="1" customWidth="1"/>
    <col min="15852" max="15853" width="4.5703125" style="5" bestFit="1" customWidth="1"/>
    <col min="15854" max="15854" width="1.7109375" style="5" customWidth="1"/>
    <col min="15855" max="15855" width="5.42578125" style="5" bestFit="1" customWidth="1"/>
    <col min="15856" max="15856" width="5.5703125" style="5" bestFit="1" customWidth="1"/>
    <col min="15857" max="15857" width="7.28515625" style="5" bestFit="1" customWidth="1"/>
    <col min="15858" max="15859" width="7.5703125" style="5" bestFit="1" customWidth="1"/>
    <col min="15860" max="15860" width="7.28515625" style="5" bestFit="1" customWidth="1"/>
    <col min="15861" max="15861" width="1.5703125" style="5" customWidth="1"/>
    <col min="15862" max="15863" width="5.140625" style="5" bestFit="1" customWidth="1"/>
    <col min="15864" max="15864" width="1.140625" style="5" customWidth="1"/>
    <col min="15865" max="15865" width="5.42578125" style="5" bestFit="1" customWidth="1"/>
    <col min="15866" max="15866" width="5.5703125" style="5" bestFit="1" customWidth="1"/>
    <col min="15867" max="15867" width="5.42578125" style="5" bestFit="1" customWidth="1"/>
    <col min="15868" max="15868" width="5.5703125" style="5" bestFit="1" customWidth="1"/>
    <col min="15869" max="15869" width="7.28515625" style="5" bestFit="1" customWidth="1"/>
    <col min="15870" max="15870" width="7.5703125" style="5" bestFit="1" customWidth="1"/>
    <col min="15871" max="15871" width="7.28515625" style="5" bestFit="1" customWidth="1"/>
    <col min="15872" max="16104" width="11.42578125" style="5"/>
    <col min="16105" max="16105" width="16.85546875" style="5" bestFit="1" customWidth="1"/>
    <col min="16106" max="16106" width="8.7109375" style="5" bestFit="1" customWidth="1"/>
    <col min="16107" max="16107" width="5.5703125" style="5" bestFit="1" customWidth="1"/>
    <col min="16108" max="16109" width="4.5703125" style="5" bestFit="1" customWidth="1"/>
    <col min="16110" max="16110" width="1.7109375" style="5" customWidth="1"/>
    <col min="16111" max="16111" width="5.42578125" style="5" bestFit="1" customWidth="1"/>
    <col min="16112" max="16112" width="5.5703125" style="5" bestFit="1" customWidth="1"/>
    <col min="16113" max="16113" width="7.28515625" style="5" bestFit="1" customWidth="1"/>
    <col min="16114" max="16115" width="7.5703125" style="5" bestFit="1" customWidth="1"/>
    <col min="16116" max="16116" width="7.28515625" style="5" bestFit="1" customWidth="1"/>
    <col min="16117" max="16117" width="1.5703125" style="5" customWidth="1"/>
    <col min="16118" max="16119" width="5.140625" style="5" bestFit="1" customWidth="1"/>
    <col min="16120" max="16120" width="1.140625" style="5" customWidth="1"/>
    <col min="16121" max="16121" width="5.42578125" style="5" bestFit="1" customWidth="1"/>
    <col min="16122" max="16122" width="5.5703125" style="5" bestFit="1" customWidth="1"/>
    <col min="16123" max="16123" width="5.42578125" style="5" bestFit="1" customWidth="1"/>
    <col min="16124" max="16124" width="5.5703125" style="5" bestFit="1" customWidth="1"/>
    <col min="16125" max="16125" width="7.28515625" style="5" bestFit="1" customWidth="1"/>
    <col min="16126" max="16126" width="7.5703125" style="5" bestFit="1" customWidth="1"/>
    <col min="16127" max="16127" width="7.28515625" style="5" bestFit="1" customWidth="1"/>
    <col min="16128" max="16384" width="11.42578125" style="5"/>
  </cols>
  <sheetData>
    <row r="1" spans="1:12" ht="19.5" thickBot="1" x14ac:dyDescent="0.35">
      <c r="A1" s="357" t="s">
        <v>274</v>
      </c>
      <c r="B1" s="357"/>
      <c r="C1" s="357"/>
      <c r="D1" s="357"/>
      <c r="E1" s="357"/>
      <c r="F1" s="357"/>
      <c r="G1" s="357"/>
      <c r="H1" s="357"/>
      <c r="J1" s="179"/>
      <c r="K1" s="285" t="s">
        <v>195</v>
      </c>
      <c r="L1" s="179"/>
    </row>
    <row r="2" spans="1:12" x14ac:dyDescent="0.2">
      <c r="A2" s="357" t="s">
        <v>154</v>
      </c>
      <c r="B2" s="357"/>
      <c r="C2" s="357"/>
      <c r="D2" s="357"/>
      <c r="E2" s="357"/>
      <c r="F2" s="357"/>
      <c r="G2" s="357"/>
      <c r="H2" s="357"/>
      <c r="J2" s="179"/>
      <c r="K2" s="179"/>
      <c r="L2" s="179"/>
    </row>
    <row r="3" spans="1:12" x14ac:dyDescent="0.2">
      <c r="A3" s="357" t="s">
        <v>352</v>
      </c>
      <c r="B3" s="357"/>
      <c r="C3" s="357"/>
      <c r="D3" s="357"/>
      <c r="E3" s="357"/>
      <c r="F3" s="357"/>
      <c r="G3" s="357"/>
      <c r="H3" s="357"/>
    </row>
    <row r="4" spans="1:12" x14ac:dyDescent="0.2">
      <c r="A4" s="357" t="s">
        <v>177</v>
      </c>
      <c r="B4" s="357"/>
      <c r="C4" s="357"/>
      <c r="D4" s="357"/>
      <c r="E4" s="357"/>
      <c r="F4" s="357"/>
      <c r="G4" s="357"/>
      <c r="H4" s="357"/>
    </row>
    <row r="5" spans="1:12" x14ac:dyDescent="0.2">
      <c r="A5" s="357" t="s">
        <v>409</v>
      </c>
      <c r="B5" s="357"/>
      <c r="C5" s="357"/>
      <c r="D5" s="357"/>
      <c r="E5" s="357"/>
      <c r="F5" s="357"/>
      <c r="G5" s="357"/>
      <c r="H5" s="357"/>
    </row>
    <row r="6" spans="1:12" ht="13.5" thickBot="1" x14ac:dyDescent="0.25">
      <c r="A6" s="46"/>
      <c r="B6" s="46"/>
      <c r="C6" s="46"/>
      <c r="D6" s="46"/>
      <c r="E6" s="46"/>
      <c r="F6" s="46"/>
      <c r="G6" s="46"/>
      <c r="H6" s="46"/>
    </row>
    <row r="7" spans="1:12" x14ac:dyDescent="0.2">
      <c r="A7" s="390" t="s">
        <v>45</v>
      </c>
      <c r="B7" s="355" t="s">
        <v>0</v>
      </c>
      <c r="C7" s="355" t="s">
        <v>183</v>
      </c>
      <c r="D7" s="29" t="s">
        <v>170</v>
      </c>
      <c r="E7" s="29" t="s">
        <v>171</v>
      </c>
      <c r="F7" s="29" t="s">
        <v>172</v>
      </c>
      <c r="G7" s="29" t="s">
        <v>173</v>
      </c>
      <c r="H7" s="355" t="s">
        <v>167</v>
      </c>
    </row>
    <row r="8" spans="1:12" ht="13.5" thickBot="1" x14ac:dyDescent="0.25">
      <c r="A8" s="391"/>
      <c r="B8" s="354"/>
      <c r="C8" s="354"/>
      <c r="D8" s="30" t="s">
        <v>261</v>
      </c>
      <c r="E8" s="30" t="s">
        <v>262</v>
      </c>
      <c r="F8" s="30" t="s">
        <v>261</v>
      </c>
      <c r="G8" s="30" t="s">
        <v>262</v>
      </c>
      <c r="H8" s="354" t="s">
        <v>167</v>
      </c>
    </row>
    <row r="9" spans="1:12" ht="15" customHeight="1" x14ac:dyDescent="0.2">
      <c r="A9" s="31"/>
      <c r="B9" s="94"/>
      <c r="C9" s="94"/>
      <c r="D9" s="94"/>
      <c r="E9" s="94"/>
      <c r="F9" s="94"/>
      <c r="G9" s="94"/>
      <c r="H9" s="94"/>
    </row>
    <row r="10" spans="1:12" ht="15" customHeight="1" x14ac:dyDescent="0.2">
      <c r="A10" s="360" t="s">
        <v>5</v>
      </c>
      <c r="B10" s="360"/>
      <c r="C10" s="360"/>
      <c r="D10" s="360"/>
      <c r="E10" s="360"/>
      <c r="F10" s="360"/>
      <c r="G10" s="360"/>
      <c r="H10" s="360"/>
    </row>
    <row r="11" spans="1:12" ht="15" customHeight="1" x14ac:dyDescent="0.2">
      <c r="A11" s="45"/>
      <c r="B11" s="48"/>
      <c r="C11" s="48"/>
      <c r="D11" s="48"/>
      <c r="E11" s="48"/>
      <c r="F11" s="48"/>
      <c r="G11" s="48"/>
      <c r="H11" s="48"/>
    </row>
    <row r="12" spans="1:12" s="13" customFormat="1" ht="15" customHeight="1" x14ac:dyDescent="0.25">
      <c r="A12" s="93" t="s">
        <v>0</v>
      </c>
      <c r="B12" s="245">
        <f t="shared" ref="B12:H12" si="0">SUM(B14:B21)</f>
        <v>841</v>
      </c>
      <c r="C12" s="245">
        <f t="shared" si="0"/>
        <v>1</v>
      </c>
      <c r="D12" s="245">
        <f t="shared" si="0"/>
        <v>0</v>
      </c>
      <c r="E12" s="245">
        <f t="shared" si="0"/>
        <v>833</v>
      </c>
      <c r="F12" s="245">
        <f t="shared" si="0"/>
        <v>0</v>
      </c>
      <c r="G12" s="245">
        <f t="shared" si="0"/>
        <v>0</v>
      </c>
      <c r="H12" s="245">
        <f t="shared" si="0"/>
        <v>7</v>
      </c>
    </row>
    <row r="13" spans="1:12" ht="15" customHeight="1" x14ac:dyDescent="0.2">
      <c r="A13" s="31"/>
      <c r="B13" s="247"/>
      <c r="C13" s="247"/>
      <c r="D13" s="247"/>
      <c r="E13" s="247"/>
      <c r="F13" s="247"/>
      <c r="G13" s="247"/>
      <c r="H13" s="247"/>
    </row>
    <row r="14" spans="1:12" ht="15" customHeight="1" x14ac:dyDescent="0.2">
      <c r="A14" s="52" t="s">
        <v>57</v>
      </c>
      <c r="B14" s="240">
        <v>123</v>
      </c>
      <c r="C14" s="240">
        <v>1</v>
      </c>
      <c r="D14" s="240">
        <v>0</v>
      </c>
      <c r="E14" s="240">
        <v>121</v>
      </c>
      <c r="F14" s="240">
        <v>0</v>
      </c>
      <c r="G14" s="240">
        <v>0</v>
      </c>
      <c r="H14" s="240">
        <v>1</v>
      </c>
    </row>
    <row r="15" spans="1:12" ht="15" customHeight="1" x14ac:dyDescent="0.2">
      <c r="A15" s="52" t="s">
        <v>58</v>
      </c>
      <c r="B15" s="240">
        <v>160</v>
      </c>
      <c r="C15" s="240">
        <v>0</v>
      </c>
      <c r="D15" s="240">
        <v>0</v>
      </c>
      <c r="E15" s="240">
        <v>159</v>
      </c>
      <c r="F15" s="240">
        <v>0</v>
      </c>
      <c r="G15" s="240">
        <v>0</v>
      </c>
      <c r="H15" s="240">
        <v>1</v>
      </c>
    </row>
    <row r="16" spans="1:12" ht="15" customHeight="1" x14ac:dyDescent="0.2">
      <c r="A16" s="52" t="s">
        <v>59</v>
      </c>
      <c r="B16" s="240">
        <v>115</v>
      </c>
      <c r="C16" s="240">
        <v>0</v>
      </c>
      <c r="D16" s="240">
        <v>0</v>
      </c>
      <c r="E16" s="240">
        <v>114</v>
      </c>
      <c r="F16" s="240">
        <v>0</v>
      </c>
      <c r="G16" s="240">
        <v>0</v>
      </c>
      <c r="H16" s="240">
        <v>1</v>
      </c>
    </row>
    <row r="17" spans="1:8" ht="15" customHeight="1" x14ac:dyDescent="0.2">
      <c r="A17" s="52" t="s">
        <v>60</v>
      </c>
      <c r="B17" s="240">
        <v>103</v>
      </c>
      <c r="C17" s="240">
        <v>0</v>
      </c>
      <c r="D17" s="240">
        <v>0</v>
      </c>
      <c r="E17" s="240">
        <v>102</v>
      </c>
      <c r="F17" s="240">
        <v>0</v>
      </c>
      <c r="G17" s="240">
        <v>0</v>
      </c>
      <c r="H17" s="240">
        <v>1</v>
      </c>
    </row>
    <row r="18" spans="1:8" ht="15" customHeight="1" x14ac:dyDescent="0.2">
      <c r="A18" s="52" t="s">
        <v>61</v>
      </c>
      <c r="B18" s="240">
        <v>81</v>
      </c>
      <c r="C18" s="240">
        <v>0</v>
      </c>
      <c r="D18" s="240">
        <v>0</v>
      </c>
      <c r="E18" s="240">
        <v>80</v>
      </c>
      <c r="F18" s="240">
        <v>0</v>
      </c>
      <c r="G18" s="240">
        <v>0</v>
      </c>
      <c r="H18" s="240">
        <v>1</v>
      </c>
    </row>
    <row r="19" spans="1:8" ht="15" customHeight="1" x14ac:dyDescent="0.2">
      <c r="A19" s="52" t="s">
        <v>395</v>
      </c>
      <c r="B19" s="240">
        <v>141</v>
      </c>
      <c r="C19" s="240">
        <v>0</v>
      </c>
      <c r="D19" s="240">
        <v>0</v>
      </c>
      <c r="E19" s="240">
        <v>140</v>
      </c>
      <c r="F19" s="240">
        <v>0</v>
      </c>
      <c r="G19" s="240">
        <v>0</v>
      </c>
      <c r="H19" s="240">
        <v>1</v>
      </c>
    </row>
    <row r="20" spans="1:8" ht="15" customHeight="1" x14ac:dyDescent="0.2">
      <c r="A20" s="52" t="s">
        <v>64</v>
      </c>
      <c r="B20" s="240">
        <v>117</v>
      </c>
      <c r="C20" s="240">
        <v>0</v>
      </c>
      <c r="D20" s="240">
        <v>0</v>
      </c>
      <c r="E20" s="240">
        <v>116</v>
      </c>
      <c r="F20" s="240">
        <v>0</v>
      </c>
      <c r="G20" s="240">
        <v>0</v>
      </c>
      <c r="H20" s="240">
        <v>1</v>
      </c>
    </row>
    <row r="21" spans="1:8" ht="15" customHeight="1" x14ac:dyDescent="0.2">
      <c r="A21" s="52" t="s">
        <v>95</v>
      </c>
      <c r="B21" s="240">
        <v>1</v>
      </c>
      <c r="C21" s="240">
        <v>0</v>
      </c>
      <c r="D21" s="240">
        <v>0</v>
      </c>
      <c r="E21" s="240">
        <v>1</v>
      </c>
      <c r="F21" s="240">
        <v>0</v>
      </c>
      <c r="G21" s="240">
        <v>0</v>
      </c>
      <c r="H21" s="240">
        <v>0</v>
      </c>
    </row>
    <row r="22" spans="1:8" ht="15" customHeight="1" x14ac:dyDescent="0.2">
      <c r="A22" s="31"/>
      <c r="B22" s="94"/>
      <c r="C22" s="94"/>
      <c r="D22" s="94"/>
      <c r="E22" s="94"/>
      <c r="F22" s="94"/>
      <c r="G22" s="94"/>
      <c r="H22" s="94"/>
    </row>
    <row r="23" spans="1:8" ht="15" customHeight="1" x14ac:dyDescent="0.2">
      <c r="A23" s="360" t="s">
        <v>11</v>
      </c>
      <c r="B23" s="360"/>
      <c r="C23" s="360"/>
      <c r="D23" s="360"/>
      <c r="E23" s="360"/>
      <c r="F23" s="360"/>
      <c r="G23" s="360"/>
      <c r="H23" s="360"/>
    </row>
    <row r="24" spans="1:8" ht="15" customHeight="1" x14ac:dyDescent="0.2">
      <c r="A24" s="95"/>
      <c r="B24" s="95"/>
      <c r="C24" s="95"/>
      <c r="D24" s="95"/>
      <c r="E24" s="95"/>
      <c r="F24" s="7"/>
      <c r="G24" s="7"/>
      <c r="H24" s="7"/>
    </row>
    <row r="25" spans="1:8" s="13" customFormat="1" ht="15" customHeight="1" x14ac:dyDescent="0.25">
      <c r="A25" s="96" t="s">
        <v>0</v>
      </c>
      <c r="B25" s="80">
        <f>SUM(C25:E25)</f>
        <v>99.167657550535068</v>
      </c>
      <c r="C25" s="80">
        <f t="shared" ref="C25:H25" si="1">+C12/$B12*100</f>
        <v>0.11890606420927466</v>
      </c>
      <c r="D25" s="80">
        <f t="shared" si="1"/>
        <v>0</v>
      </c>
      <c r="E25" s="80">
        <f t="shared" si="1"/>
        <v>99.048751486325799</v>
      </c>
      <c r="F25" s="80">
        <f t="shared" si="1"/>
        <v>0</v>
      </c>
      <c r="G25" s="80">
        <f t="shared" si="1"/>
        <v>0</v>
      </c>
      <c r="H25" s="80">
        <f t="shared" si="1"/>
        <v>0.83234244946492275</v>
      </c>
    </row>
    <row r="26" spans="1:8" ht="15" customHeight="1" x14ac:dyDescent="0.2">
      <c r="A26" s="7"/>
      <c r="B26" s="58"/>
      <c r="C26" s="58"/>
      <c r="D26" s="58"/>
      <c r="E26" s="58"/>
      <c r="F26" s="58"/>
      <c r="G26" s="58"/>
      <c r="H26" s="58"/>
    </row>
    <row r="27" spans="1:8" ht="15" customHeight="1" x14ac:dyDescent="0.2">
      <c r="A27" s="32" t="s">
        <v>57</v>
      </c>
      <c r="B27" s="40">
        <f>SUM(C27:H27)</f>
        <v>100</v>
      </c>
      <c r="C27" s="40">
        <f t="shared" ref="C27:H33" si="2">+C14/$B14*100</f>
        <v>0.81300813008130091</v>
      </c>
      <c r="D27" s="40">
        <f t="shared" si="2"/>
        <v>0</v>
      </c>
      <c r="E27" s="40">
        <f t="shared" si="2"/>
        <v>98.373983739837399</v>
      </c>
      <c r="F27" s="40">
        <f t="shared" si="2"/>
        <v>0</v>
      </c>
      <c r="G27" s="40">
        <f t="shared" si="2"/>
        <v>0</v>
      </c>
      <c r="H27" s="40">
        <f t="shared" si="2"/>
        <v>0.81300813008130091</v>
      </c>
    </row>
    <row r="28" spans="1:8" ht="15" customHeight="1" x14ac:dyDescent="0.2">
      <c r="A28" s="32" t="s">
        <v>58</v>
      </c>
      <c r="B28" s="40">
        <f t="shared" ref="B28:B34" si="3">SUM(C28:H28)</f>
        <v>100</v>
      </c>
      <c r="C28" s="40">
        <f t="shared" si="2"/>
        <v>0</v>
      </c>
      <c r="D28" s="40">
        <f t="shared" si="2"/>
        <v>0</v>
      </c>
      <c r="E28" s="40">
        <f t="shared" si="2"/>
        <v>99.375</v>
      </c>
      <c r="F28" s="40">
        <f t="shared" si="2"/>
        <v>0</v>
      </c>
      <c r="G28" s="40">
        <f t="shared" si="2"/>
        <v>0</v>
      </c>
      <c r="H28" s="40">
        <f t="shared" si="2"/>
        <v>0.625</v>
      </c>
    </row>
    <row r="29" spans="1:8" ht="15" customHeight="1" x14ac:dyDescent="0.2">
      <c r="A29" s="32" t="s">
        <v>59</v>
      </c>
      <c r="B29" s="40">
        <f t="shared" si="3"/>
        <v>100</v>
      </c>
      <c r="C29" s="40">
        <f t="shared" si="2"/>
        <v>0</v>
      </c>
      <c r="D29" s="40">
        <f t="shared" si="2"/>
        <v>0</v>
      </c>
      <c r="E29" s="40">
        <f t="shared" si="2"/>
        <v>99.130434782608702</v>
      </c>
      <c r="F29" s="40">
        <f t="shared" si="2"/>
        <v>0</v>
      </c>
      <c r="G29" s="40">
        <f t="shared" si="2"/>
        <v>0</v>
      </c>
      <c r="H29" s="40">
        <f t="shared" si="2"/>
        <v>0.86956521739130432</v>
      </c>
    </row>
    <row r="30" spans="1:8" ht="15" customHeight="1" x14ac:dyDescent="0.2">
      <c r="A30" s="32" t="s">
        <v>60</v>
      </c>
      <c r="B30" s="40">
        <f t="shared" si="3"/>
        <v>100</v>
      </c>
      <c r="C30" s="40">
        <f t="shared" si="2"/>
        <v>0</v>
      </c>
      <c r="D30" s="40">
        <f t="shared" si="2"/>
        <v>0</v>
      </c>
      <c r="E30" s="40">
        <f t="shared" si="2"/>
        <v>99.029126213592235</v>
      </c>
      <c r="F30" s="40">
        <f t="shared" si="2"/>
        <v>0</v>
      </c>
      <c r="G30" s="40">
        <f t="shared" si="2"/>
        <v>0</v>
      </c>
      <c r="H30" s="40">
        <f t="shared" si="2"/>
        <v>0.97087378640776689</v>
      </c>
    </row>
    <row r="31" spans="1:8" ht="15" customHeight="1" x14ac:dyDescent="0.2">
      <c r="A31" s="32" t="s">
        <v>61</v>
      </c>
      <c r="B31" s="40">
        <f t="shared" si="3"/>
        <v>100</v>
      </c>
      <c r="C31" s="40">
        <f t="shared" si="2"/>
        <v>0</v>
      </c>
      <c r="D31" s="40">
        <f t="shared" si="2"/>
        <v>0</v>
      </c>
      <c r="E31" s="40">
        <f t="shared" si="2"/>
        <v>98.76543209876543</v>
      </c>
      <c r="F31" s="40">
        <f t="shared" si="2"/>
        <v>0</v>
      </c>
      <c r="G31" s="40">
        <f t="shared" si="2"/>
        <v>0</v>
      </c>
      <c r="H31" s="40">
        <f t="shared" si="2"/>
        <v>1.2345679012345678</v>
      </c>
    </row>
    <row r="32" spans="1:8" ht="15" customHeight="1" x14ac:dyDescent="0.2">
      <c r="A32" s="52" t="s">
        <v>395</v>
      </c>
      <c r="B32" s="40">
        <f t="shared" si="3"/>
        <v>100</v>
      </c>
      <c r="C32" s="40">
        <f t="shared" si="2"/>
        <v>0</v>
      </c>
      <c r="D32" s="40">
        <f t="shared" si="2"/>
        <v>0</v>
      </c>
      <c r="E32" s="40">
        <f t="shared" si="2"/>
        <v>99.290780141843967</v>
      </c>
      <c r="F32" s="40">
        <f t="shared" si="2"/>
        <v>0</v>
      </c>
      <c r="G32" s="40">
        <f t="shared" si="2"/>
        <v>0</v>
      </c>
      <c r="H32" s="40">
        <f t="shared" si="2"/>
        <v>0.70921985815602839</v>
      </c>
    </row>
    <row r="33" spans="1:8" ht="15" customHeight="1" x14ac:dyDescent="0.2">
      <c r="A33" s="32" t="s">
        <v>64</v>
      </c>
      <c r="B33" s="40">
        <f t="shared" si="3"/>
        <v>100</v>
      </c>
      <c r="C33" s="40">
        <f t="shared" si="2"/>
        <v>0</v>
      </c>
      <c r="D33" s="40">
        <f t="shared" si="2"/>
        <v>0</v>
      </c>
      <c r="E33" s="40">
        <f t="shared" si="2"/>
        <v>99.145299145299148</v>
      </c>
      <c r="F33" s="40">
        <f t="shared" si="2"/>
        <v>0</v>
      </c>
      <c r="G33" s="40">
        <f t="shared" si="2"/>
        <v>0</v>
      </c>
      <c r="H33" s="40">
        <f t="shared" si="2"/>
        <v>0.85470085470085477</v>
      </c>
    </row>
    <row r="34" spans="1:8" ht="15" customHeight="1" thickBot="1" x14ac:dyDescent="0.25">
      <c r="A34" s="44" t="s">
        <v>95</v>
      </c>
      <c r="B34" s="43">
        <f t="shared" si="3"/>
        <v>100</v>
      </c>
      <c r="C34" s="43">
        <f t="shared" ref="C34:H34" si="4">+C21/$B21*100</f>
        <v>0</v>
      </c>
      <c r="D34" s="43">
        <f t="shared" si="4"/>
        <v>0</v>
      </c>
      <c r="E34" s="43">
        <f t="shared" si="4"/>
        <v>100</v>
      </c>
      <c r="F34" s="43">
        <f t="shared" si="4"/>
        <v>0</v>
      </c>
      <c r="G34" s="43">
        <f t="shared" si="4"/>
        <v>0</v>
      </c>
      <c r="H34" s="43">
        <f t="shared" si="4"/>
        <v>0</v>
      </c>
    </row>
    <row r="35" spans="1:8" ht="15" customHeight="1" x14ac:dyDescent="0.2">
      <c r="A35" s="359" t="s">
        <v>234</v>
      </c>
      <c r="B35" s="359"/>
      <c r="C35" s="359"/>
      <c r="D35" s="359"/>
      <c r="E35" s="359"/>
      <c r="F35" s="359"/>
      <c r="G35" s="359"/>
      <c r="H35" s="359"/>
    </row>
  </sheetData>
  <mergeCells count="12">
    <mergeCell ref="A23:H23"/>
    <mergeCell ref="A35:H35"/>
    <mergeCell ref="H7:H8"/>
    <mergeCell ref="A10:H10"/>
    <mergeCell ref="A1:H1"/>
    <mergeCell ref="A2:H2"/>
    <mergeCell ref="A3:H3"/>
    <mergeCell ref="A4:H4"/>
    <mergeCell ref="A5:H5"/>
    <mergeCell ref="A7:A8"/>
    <mergeCell ref="B7:B8"/>
    <mergeCell ref="C7:C8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5" sqref="A5:H5"/>
    </sheetView>
  </sheetViews>
  <sheetFormatPr baseColWidth="10" defaultRowHeight="12.75" x14ac:dyDescent="0.2"/>
  <cols>
    <col min="1" max="1" width="8.42578125" style="191" customWidth="1"/>
    <col min="2" max="2" width="8.5703125" style="179" customWidth="1"/>
    <col min="3" max="3" width="10.7109375" style="179" bestFit="1" customWidth="1"/>
    <col min="4" max="4" width="10.85546875" style="179" bestFit="1" customWidth="1"/>
    <col min="5" max="5" width="10" style="179" bestFit="1" customWidth="1"/>
    <col min="6" max="6" width="12.85546875" style="179" bestFit="1" customWidth="1"/>
    <col min="7" max="7" width="10.42578125" style="179" bestFit="1" customWidth="1"/>
    <col min="8" max="8" width="7.85546875" style="179" bestFit="1" customWidth="1"/>
    <col min="9" max="256" width="11.42578125" style="179"/>
    <col min="257" max="257" width="8.42578125" style="179" customWidth="1"/>
    <col min="258" max="258" width="10" style="179" customWidth="1"/>
    <col min="259" max="259" width="11" style="179" customWidth="1"/>
    <col min="260" max="260" width="10.85546875" style="179" bestFit="1" customWidth="1"/>
    <col min="261" max="261" width="11.85546875" style="179" customWidth="1"/>
    <col min="262" max="262" width="12.85546875" style="179" bestFit="1" customWidth="1"/>
    <col min="263" max="264" width="10" style="179" customWidth="1"/>
    <col min="265" max="512" width="11.42578125" style="179"/>
    <col min="513" max="513" width="8.42578125" style="179" customWidth="1"/>
    <col min="514" max="514" width="10" style="179" customWidth="1"/>
    <col min="515" max="515" width="11" style="179" customWidth="1"/>
    <col min="516" max="516" width="10.85546875" style="179" bestFit="1" customWidth="1"/>
    <col min="517" max="517" width="11.85546875" style="179" customWidth="1"/>
    <col min="518" max="518" width="12.85546875" style="179" bestFit="1" customWidth="1"/>
    <col min="519" max="520" width="10" style="179" customWidth="1"/>
    <col min="521" max="768" width="11.42578125" style="179"/>
    <col min="769" max="769" width="8.42578125" style="179" customWidth="1"/>
    <col min="770" max="770" width="10" style="179" customWidth="1"/>
    <col min="771" max="771" width="11" style="179" customWidth="1"/>
    <col min="772" max="772" width="10.85546875" style="179" bestFit="1" customWidth="1"/>
    <col min="773" max="773" width="11.85546875" style="179" customWidth="1"/>
    <col min="774" max="774" width="12.85546875" style="179" bestFit="1" customWidth="1"/>
    <col min="775" max="776" width="10" style="179" customWidth="1"/>
    <col min="777" max="1024" width="11.42578125" style="179"/>
    <col min="1025" max="1025" width="8.42578125" style="179" customWidth="1"/>
    <col min="1026" max="1026" width="10" style="179" customWidth="1"/>
    <col min="1027" max="1027" width="11" style="179" customWidth="1"/>
    <col min="1028" max="1028" width="10.85546875" style="179" bestFit="1" customWidth="1"/>
    <col min="1029" max="1029" width="11.85546875" style="179" customWidth="1"/>
    <col min="1030" max="1030" width="12.85546875" style="179" bestFit="1" customWidth="1"/>
    <col min="1031" max="1032" width="10" style="179" customWidth="1"/>
    <col min="1033" max="1280" width="11.42578125" style="179"/>
    <col min="1281" max="1281" width="8.42578125" style="179" customWidth="1"/>
    <col min="1282" max="1282" width="10" style="179" customWidth="1"/>
    <col min="1283" max="1283" width="11" style="179" customWidth="1"/>
    <col min="1284" max="1284" width="10.85546875" style="179" bestFit="1" customWidth="1"/>
    <col min="1285" max="1285" width="11.85546875" style="179" customWidth="1"/>
    <col min="1286" max="1286" width="12.85546875" style="179" bestFit="1" customWidth="1"/>
    <col min="1287" max="1288" width="10" style="179" customWidth="1"/>
    <col min="1289" max="1536" width="11.42578125" style="179"/>
    <col min="1537" max="1537" width="8.42578125" style="179" customWidth="1"/>
    <col min="1538" max="1538" width="10" style="179" customWidth="1"/>
    <col min="1539" max="1539" width="11" style="179" customWidth="1"/>
    <col min="1540" max="1540" width="10.85546875" style="179" bestFit="1" customWidth="1"/>
    <col min="1541" max="1541" width="11.85546875" style="179" customWidth="1"/>
    <col min="1542" max="1542" width="12.85546875" style="179" bestFit="1" customWidth="1"/>
    <col min="1543" max="1544" width="10" style="179" customWidth="1"/>
    <col min="1545" max="1792" width="11.42578125" style="179"/>
    <col min="1793" max="1793" width="8.42578125" style="179" customWidth="1"/>
    <col min="1794" max="1794" width="10" style="179" customWidth="1"/>
    <col min="1795" max="1795" width="11" style="179" customWidth="1"/>
    <col min="1796" max="1796" width="10.85546875" style="179" bestFit="1" customWidth="1"/>
    <col min="1797" max="1797" width="11.85546875" style="179" customWidth="1"/>
    <col min="1798" max="1798" width="12.85546875" style="179" bestFit="1" customWidth="1"/>
    <col min="1799" max="1800" width="10" style="179" customWidth="1"/>
    <col min="1801" max="2048" width="11.42578125" style="179"/>
    <col min="2049" max="2049" width="8.42578125" style="179" customWidth="1"/>
    <col min="2050" max="2050" width="10" style="179" customWidth="1"/>
    <col min="2051" max="2051" width="11" style="179" customWidth="1"/>
    <col min="2052" max="2052" width="10.85546875" style="179" bestFit="1" customWidth="1"/>
    <col min="2053" max="2053" width="11.85546875" style="179" customWidth="1"/>
    <col min="2054" max="2054" width="12.85546875" style="179" bestFit="1" customWidth="1"/>
    <col min="2055" max="2056" width="10" style="179" customWidth="1"/>
    <col min="2057" max="2304" width="11.42578125" style="179"/>
    <col min="2305" max="2305" width="8.42578125" style="179" customWidth="1"/>
    <col min="2306" max="2306" width="10" style="179" customWidth="1"/>
    <col min="2307" max="2307" width="11" style="179" customWidth="1"/>
    <col min="2308" max="2308" width="10.85546875" style="179" bestFit="1" customWidth="1"/>
    <col min="2309" max="2309" width="11.85546875" style="179" customWidth="1"/>
    <col min="2310" max="2310" width="12.85546875" style="179" bestFit="1" customWidth="1"/>
    <col min="2311" max="2312" width="10" style="179" customWidth="1"/>
    <col min="2313" max="2560" width="11.42578125" style="179"/>
    <col min="2561" max="2561" width="8.42578125" style="179" customWidth="1"/>
    <col min="2562" max="2562" width="10" style="179" customWidth="1"/>
    <col min="2563" max="2563" width="11" style="179" customWidth="1"/>
    <col min="2564" max="2564" width="10.85546875" style="179" bestFit="1" customWidth="1"/>
    <col min="2565" max="2565" width="11.85546875" style="179" customWidth="1"/>
    <col min="2566" max="2566" width="12.85546875" style="179" bestFit="1" customWidth="1"/>
    <col min="2567" max="2568" width="10" style="179" customWidth="1"/>
    <col min="2569" max="2816" width="11.42578125" style="179"/>
    <col min="2817" max="2817" width="8.42578125" style="179" customWidth="1"/>
    <col min="2818" max="2818" width="10" style="179" customWidth="1"/>
    <col min="2819" max="2819" width="11" style="179" customWidth="1"/>
    <col min="2820" max="2820" width="10.85546875" style="179" bestFit="1" customWidth="1"/>
    <col min="2821" max="2821" width="11.85546875" style="179" customWidth="1"/>
    <col min="2822" max="2822" width="12.85546875" style="179" bestFit="1" customWidth="1"/>
    <col min="2823" max="2824" width="10" style="179" customWidth="1"/>
    <col min="2825" max="3072" width="11.42578125" style="179"/>
    <col min="3073" max="3073" width="8.42578125" style="179" customWidth="1"/>
    <col min="3074" max="3074" width="10" style="179" customWidth="1"/>
    <col min="3075" max="3075" width="11" style="179" customWidth="1"/>
    <col min="3076" max="3076" width="10.85546875" style="179" bestFit="1" customWidth="1"/>
    <col min="3077" max="3077" width="11.85546875" style="179" customWidth="1"/>
    <col min="3078" max="3078" width="12.85546875" style="179" bestFit="1" customWidth="1"/>
    <col min="3079" max="3080" width="10" style="179" customWidth="1"/>
    <col min="3081" max="3328" width="11.42578125" style="179"/>
    <col min="3329" max="3329" width="8.42578125" style="179" customWidth="1"/>
    <col min="3330" max="3330" width="10" style="179" customWidth="1"/>
    <col min="3331" max="3331" width="11" style="179" customWidth="1"/>
    <col min="3332" max="3332" width="10.85546875" style="179" bestFit="1" customWidth="1"/>
    <col min="3333" max="3333" width="11.85546875" style="179" customWidth="1"/>
    <col min="3334" max="3334" width="12.85546875" style="179" bestFit="1" customWidth="1"/>
    <col min="3335" max="3336" width="10" style="179" customWidth="1"/>
    <col min="3337" max="3584" width="11.42578125" style="179"/>
    <col min="3585" max="3585" width="8.42578125" style="179" customWidth="1"/>
    <col min="3586" max="3586" width="10" style="179" customWidth="1"/>
    <col min="3587" max="3587" width="11" style="179" customWidth="1"/>
    <col min="3588" max="3588" width="10.85546875" style="179" bestFit="1" customWidth="1"/>
    <col min="3589" max="3589" width="11.85546875" style="179" customWidth="1"/>
    <col min="3590" max="3590" width="12.85546875" style="179" bestFit="1" customWidth="1"/>
    <col min="3591" max="3592" width="10" style="179" customWidth="1"/>
    <col min="3593" max="3840" width="11.42578125" style="179"/>
    <col min="3841" max="3841" width="8.42578125" style="179" customWidth="1"/>
    <col min="3842" max="3842" width="10" style="179" customWidth="1"/>
    <col min="3843" max="3843" width="11" style="179" customWidth="1"/>
    <col min="3844" max="3844" width="10.85546875" style="179" bestFit="1" customWidth="1"/>
    <col min="3845" max="3845" width="11.85546875" style="179" customWidth="1"/>
    <col min="3846" max="3846" width="12.85546875" style="179" bestFit="1" customWidth="1"/>
    <col min="3847" max="3848" width="10" style="179" customWidth="1"/>
    <col min="3849" max="4096" width="11.42578125" style="179"/>
    <col min="4097" max="4097" width="8.42578125" style="179" customWidth="1"/>
    <col min="4098" max="4098" width="10" style="179" customWidth="1"/>
    <col min="4099" max="4099" width="11" style="179" customWidth="1"/>
    <col min="4100" max="4100" width="10.85546875" style="179" bestFit="1" customWidth="1"/>
    <col min="4101" max="4101" width="11.85546875" style="179" customWidth="1"/>
    <col min="4102" max="4102" width="12.85546875" style="179" bestFit="1" customWidth="1"/>
    <col min="4103" max="4104" width="10" style="179" customWidth="1"/>
    <col min="4105" max="4352" width="11.42578125" style="179"/>
    <col min="4353" max="4353" width="8.42578125" style="179" customWidth="1"/>
    <col min="4354" max="4354" width="10" style="179" customWidth="1"/>
    <col min="4355" max="4355" width="11" style="179" customWidth="1"/>
    <col min="4356" max="4356" width="10.85546875" style="179" bestFit="1" customWidth="1"/>
    <col min="4357" max="4357" width="11.85546875" style="179" customWidth="1"/>
    <col min="4358" max="4358" width="12.85546875" style="179" bestFit="1" customWidth="1"/>
    <col min="4359" max="4360" width="10" style="179" customWidth="1"/>
    <col min="4361" max="4608" width="11.42578125" style="179"/>
    <col min="4609" max="4609" width="8.42578125" style="179" customWidth="1"/>
    <col min="4610" max="4610" width="10" style="179" customWidth="1"/>
    <col min="4611" max="4611" width="11" style="179" customWidth="1"/>
    <col min="4612" max="4612" width="10.85546875" style="179" bestFit="1" customWidth="1"/>
    <col min="4613" max="4613" width="11.85546875" style="179" customWidth="1"/>
    <col min="4614" max="4614" width="12.85546875" style="179" bestFit="1" customWidth="1"/>
    <col min="4615" max="4616" width="10" style="179" customWidth="1"/>
    <col min="4617" max="4864" width="11.42578125" style="179"/>
    <col min="4865" max="4865" width="8.42578125" style="179" customWidth="1"/>
    <col min="4866" max="4866" width="10" style="179" customWidth="1"/>
    <col min="4867" max="4867" width="11" style="179" customWidth="1"/>
    <col min="4868" max="4868" width="10.85546875" style="179" bestFit="1" customWidth="1"/>
    <col min="4869" max="4869" width="11.85546875" style="179" customWidth="1"/>
    <col min="4870" max="4870" width="12.85546875" style="179" bestFit="1" customWidth="1"/>
    <col min="4871" max="4872" width="10" style="179" customWidth="1"/>
    <col min="4873" max="5120" width="11.42578125" style="179"/>
    <col min="5121" max="5121" width="8.42578125" style="179" customWidth="1"/>
    <col min="5122" max="5122" width="10" style="179" customWidth="1"/>
    <col min="5123" max="5123" width="11" style="179" customWidth="1"/>
    <col min="5124" max="5124" width="10.85546875" style="179" bestFit="1" customWidth="1"/>
    <col min="5125" max="5125" width="11.85546875" style="179" customWidth="1"/>
    <col min="5126" max="5126" width="12.85546875" style="179" bestFit="1" customWidth="1"/>
    <col min="5127" max="5128" width="10" style="179" customWidth="1"/>
    <col min="5129" max="5376" width="11.42578125" style="179"/>
    <col min="5377" max="5377" width="8.42578125" style="179" customWidth="1"/>
    <col min="5378" max="5378" width="10" style="179" customWidth="1"/>
    <col min="5379" max="5379" width="11" style="179" customWidth="1"/>
    <col min="5380" max="5380" width="10.85546875" style="179" bestFit="1" customWidth="1"/>
    <col min="5381" max="5381" width="11.85546875" style="179" customWidth="1"/>
    <col min="5382" max="5382" width="12.85546875" style="179" bestFit="1" customWidth="1"/>
    <col min="5383" max="5384" width="10" style="179" customWidth="1"/>
    <col min="5385" max="5632" width="11.42578125" style="179"/>
    <col min="5633" max="5633" width="8.42578125" style="179" customWidth="1"/>
    <col min="5634" max="5634" width="10" style="179" customWidth="1"/>
    <col min="5635" max="5635" width="11" style="179" customWidth="1"/>
    <col min="5636" max="5636" width="10.85546875" style="179" bestFit="1" customWidth="1"/>
    <col min="5637" max="5637" width="11.85546875" style="179" customWidth="1"/>
    <col min="5638" max="5638" width="12.85546875" style="179" bestFit="1" customWidth="1"/>
    <col min="5639" max="5640" width="10" style="179" customWidth="1"/>
    <col min="5641" max="5888" width="11.42578125" style="179"/>
    <col min="5889" max="5889" width="8.42578125" style="179" customWidth="1"/>
    <col min="5890" max="5890" width="10" style="179" customWidth="1"/>
    <col min="5891" max="5891" width="11" style="179" customWidth="1"/>
    <col min="5892" max="5892" width="10.85546875" style="179" bestFit="1" customWidth="1"/>
    <col min="5893" max="5893" width="11.85546875" style="179" customWidth="1"/>
    <col min="5894" max="5894" width="12.85546875" style="179" bestFit="1" customWidth="1"/>
    <col min="5895" max="5896" width="10" style="179" customWidth="1"/>
    <col min="5897" max="6144" width="11.42578125" style="179"/>
    <col min="6145" max="6145" width="8.42578125" style="179" customWidth="1"/>
    <col min="6146" max="6146" width="10" style="179" customWidth="1"/>
    <col min="6147" max="6147" width="11" style="179" customWidth="1"/>
    <col min="6148" max="6148" width="10.85546875" style="179" bestFit="1" customWidth="1"/>
    <col min="6149" max="6149" width="11.85546875" style="179" customWidth="1"/>
    <col min="6150" max="6150" width="12.85546875" style="179" bestFit="1" customWidth="1"/>
    <col min="6151" max="6152" width="10" style="179" customWidth="1"/>
    <col min="6153" max="6400" width="11.42578125" style="179"/>
    <col min="6401" max="6401" width="8.42578125" style="179" customWidth="1"/>
    <col min="6402" max="6402" width="10" style="179" customWidth="1"/>
    <col min="6403" max="6403" width="11" style="179" customWidth="1"/>
    <col min="6404" max="6404" width="10.85546875" style="179" bestFit="1" customWidth="1"/>
    <col min="6405" max="6405" width="11.85546875" style="179" customWidth="1"/>
    <col min="6406" max="6406" width="12.85546875" style="179" bestFit="1" customWidth="1"/>
    <col min="6407" max="6408" width="10" style="179" customWidth="1"/>
    <col min="6409" max="6656" width="11.42578125" style="179"/>
    <col min="6657" max="6657" width="8.42578125" style="179" customWidth="1"/>
    <col min="6658" max="6658" width="10" style="179" customWidth="1"/>
    <col min="6659" max="6659" width="11" style="179" customWidth="1"/>
    <col min="6660" max="6660" width="10.85546875" style="179" bestFit="1" customWidth="1"/>
    <col min="6661" max="6661" width="11.85546875" style="179" customWidth="1"/>
    <col min="6662" max="6662" width="12.85546875" style="179" bestFit="1" customWidth="1"/>
    <col min="6663" max="6664" width="10" style="179" customWidth="1"/>
    <col min="6665" max="6912" width="11.42578125" style="179"/>
    <col min="6913" max="6913" width="8.42578125" style="179" customWidth="1"/>
    <col min="6914" max="6914" width="10" style="179" customWidth="1"/>
    <col min="6915" max="6915" width="11" style="179" customWidth="1"/>
    <col min="6916" max="6916" width="10.85546875" style="179" bestFit="1" customWidth="1"/>
    <col min="6917" max="6917" width="11.85546875" style="179" customWidth="1"/>
    <col min="6918" max="6918" width="12.85546875" style="179" bestFit="1" customWidth="1"/>
    <col min="6919" max="6920" width="10" style="179" customWidth="1"/>
    <col min="6921" max="7168" width="11.42578125" style="179"/>
    <col min="7169" max="7169" width="8.42578125" style="179" customWidth="1"/>
    <col min="7170" max="7170" width="10" style="179" customWidth="1"/>
    <col min="7171" max="7171" width="11" style="179" customWidth="1"/>
    <col min="7172" max="7172" width="10.85546875" style="179" bestFit="1" customWidth="1"/>
    <col min="7173" max="7173" width="11.85546875" style="179" customWidth="1"/>
    <col min="7174" max="7174" width="12.85546875" style="179" bestFit="1" customWidth="1"/>
    <col min="7175" max="7176" width="10" style="179" customWidth="1"/>
    <col min="7177" max="7424" width="11.42578125" style="179"/>
    <col min="7425" max="7425" width="8.42578125" style="179" customWidth="1"/>
    <col min="7426" max="7426" width="10" style="179" customWidth="1"/>
    <col min="7427" max="7427" width="11" style="179" customWidth="1"/>
    <col min="7428" max="7428" width="10.85546875" style="179" bestFit="1" customWidth="1"/>
    <col min="7429" max="7429" width="11.85546875" style="179" customWidth="1"/>
    <col min="7430" max="7430" width="12.85546875" style="179" bestFit="1" customWidth="1"/>
    <col min="7431" max="7432" width="10" style="179" customWidth="1"/>
    <col min="7433" max="7680" width="11.42578125" style="179"/>
    <col min="7681" max="7681" width="8.42578125" style="179" customWidth="1"/>
    <col min="7682" max="7682" width="10" style="179" customWidth="1"/>
    <col min="7683" max="7683" width="11" style="179" customWidth="1"/>
    <col min="7684" max="7684" width="10.85546875" style="179" bestFit="1" customWidth="1"/>
    <col min="7685" max="7685" width="11.85546875" style="179" customWidth="1"/>
    <col min="7686" max="7686" width="12.85546875" style="179" bestFit="1" customWidth="1"/>
    <col min="7687" max="7688" width="10" style="179" customWidth="1"/>
    <col min="7689" max="7936" width="11.42578125" style="179"/>
    <col min="7937" max="7937" width="8.42578125" style="179" customWidth="1"/>
    <col min="7938" max="7938" width="10" style="179" customWidth="1"/>
    <col min="7939" max="7939" width="11" style="179" customWidth="1"/>
    <col min="7940" max="7940" width="10.85546875" style="179" bestFit="1" customWidth="1"/>
    <col min="7941" max="7941" width="11.85546875" style="179" customWidth="1"/>
    <col min="7942" max="7942" width="12.85546875" style="179" bestFit="1" customWidth="1"/>
    <col min="7943" max="7944" width="10" style="179" customWidth="1"/>
    <col min="7945" max="8192" width="11.42578125" style="179"/>
    <col min="8193" max="8193" width="8.42578125" style="179" customWidth="1"/>
    <col min="8194" max="8194" width="10" style="179" customWidth="1"/>
    <col min="8195" max="8195" width="11" style="179" customWidth="1"/>
    <col min="8196" max="8196" width="10.85546875" style="179" bestFit="1" customWidth="1"/>
    <col min="8197" max="8197" width="11.85546875" style="179" customWidth="1"/>
    <col min="8198" max="8198" width="12.85546875" style="179" bestFit="1" customWidth="1"/>
    <col min="8199" max="8200" width="10" style="179" customWidth="1"/>
    <col min="8201" max="8448" width="11.42578125" style="179"/>
    <col min="8449" max="8449" width="8.42578125" style="179" customWidth="1"/>
    <col min="8450" max="8450" width="10" style="179" customWidth="1"/>
    <col min="8451" max="8451" width="11" style="179" customWidth="1"/>
    <col min="8452" max="8452" width="10.85546875" style="179" bestFit="1" customWidth="1"/>
    <col min="8453" max="8453" width="11.85546875" style="179" customWidth="1"/>
    <col min="8454" max="8454" width="12.85546875" style="179" bestFit="1" customWidth="1"/>
    <col min="8455" max="8456" width="10" style="179" customWidth="1"/>
    <col min="8457" max="8704" width="11.42578125" style="179"/>
    <col min="8705" max="8705" width="8.42578125" style="179" customWidth="1"/>
    <col min="8706" max="8706" width="10" style="179" customWidth="1"/>
    <col min="8707" max="8707" width="11" style="179" customWidth="1"/>
    <col min="8708" max="8708" width="10.85546875" style="179" bestFit="1" customWidth="1"/>
    <col min="8709" max="8709" width="11.85546875" style="179" customWidth="1"/>
    <col min="8710" max="8710" width="12.85546875" style="179" bestFit="1" customWidth="1"/>
    <col min="8711" max="8712" width="10" style="179" customWidth="1"/>
    <col min="8713" max="8960" width="11.42578125" style="179"/>
    <col min="8961" max="8961" width="8.42578125" style="179" customWidth="1"/>
    <col min="8962" max="8962" width="10" style="179" customWidth="1"/>
    <col min="8963" max="8963" width="11" style="179" customWidth="1"/>
    <col min="8964" max="8964" width="10.85546875" style="179" bestFit="1" customWidth="1"/>
    <col min="8965" max="8965" width="11.85546875" style="179" customWidth="1"/>
    <col min="8966" max="8966" width="12.85546875" style="179" bestFit="1" customWidth="1"/>
    <col min="8967" max="8968" width="10" style="179" customWidth="1"/>
    <col min="8969" max="9216" width="11.42578125" style="179"/>
    <col min="9217" max="9217" width="8.42578125" style="179" customWidth="1"/>
    <col min="9218" max="9218" width="10" style="179" customWidth="1"/>
    <col min="9219" max="9219" width="11" style="179" customWidth="1"/>
    <col min="9220" max="9220" width="10.85546875" style="179" bestFit="1" customWidth="1"/>
    <col min="9221" max="9221" width="11.85546875" style="179" customWidth="1"/>
    <col min="9222" max="9222" width="12.85546875" style="179" bestFit="1" customWidth="1"/>
    <col min="9223" max="9224" width="10" style="179" customWidth="1"/>
    <col min="9225" max="9472" width="11.42578125" style="179"/>
    <col min="9473" max="9473" width="8.42578125" style="179" customWidth="1"/>
    <col min="9474" max="9474" width="10" style="179" customWidth="1"/>
    <col min="9475" max="9475" width="11" style="179" customWidth="1"/>
    <col min="9476" max="9476" width="10.85546875" style="179" bestFit="1" customWidth="1"/>
    <col min="9477" max="9477" width="11.85546875" style="179" customWidth="1"/>
    <col min="9478" max="9478" width="12.85546875" style="179" bestFit="1" customWidth="1"/>
    <col min="9479" max="9480" width="10" style="179" customWidth="1"/>
    <col min="9481" max="9728" width="11.42578125" style="179"/>
    <col min="9729" max="9729" width="8.42578125" style="179" customWidth="1"/>
    <col min="9730" max="9730" width="10" style="179" customWidth="1"/>
    <col min="9731" max="9731" width="11" style="179" customWidth="1"/>
    <col min="9732" max="9732" width="10.85546875" style="179" bestFit="1" customWidth="1"/>
    <col min="9733" max="9733" width="11.85546875" style="179" customWidth="1"/>
    <col min="9734" max="9734" width="12.85546875" style="179" bestFit="1" customWidth="1"/>
    <col min="9735" max="9736" width="10" style="179" customWidth="1"/>
    <col min="9737" max="9984" width="11.42578125" style="179"/>
    <col min="9985" max="9985" width="8.42578125" style="179" customWidth="1"/>
    <col min="9986" max="9986" width="10" style="179" customWidth="1"/>
    <col min="9987" max="9987" width="11" style="179" customWidth="1"/>
    <col min="9988" max="9988" width="10.85546875" style="179" bestFit="1" customWidth="1"/>
    <col min="9989" max="9989" width="11.85546875" style="179" customWidth="1"/>
    <col min="9990" max="9990" width="12.85546875" style="179" bestFit="1" customWidth="1"/>
    <col min="9991" max="9992" width="10" style="179" customWidth="1"/>
    <col min="9993" max="10240" width="11.42578125" style="179"/>
    <col min="10241" max="10241" width="8.42578125" style="179" customWidth="1"/>
    <col min="10242" max="10242" width="10" style="179" customWidth="1"/>
    <col min="10243" max="10243" width="11" style="179" customWidth="1"/>
    <col min="10244" max="10244" width="10.85546875" style="179" bestFit="1" customWidth="1"/>
    <col min="10245" max="10245" width="11.85546875" style="179" customWidth="1"/>
    <col min="10246" max="10246" width="12.85546875" style="179" bestFit="1" customWidth="1"/>
    <col min="10247" max="10248" width="10" style="179" customWidth="1"/>
    <col min="10249" max="10496" width="11.42578125" style="179"/>
    <col min="10497" max="10497" width="8.42578125" style="179" customWidth="1"/>
    <col min="10498" max="10498" width="10" style="179" customWidth="1"/>
    <col min="10499" max="10499" width="11" style="179" customWidth="1"/>
    <col min="10500" max="10500" width="10.85546875" style="179" bestFit="1" customWidth="1"/>
    <col min="10501" max="10501" width="11.85546875" style="179" customWidth="1"/>
    <col min="10502" max="10502" width="12.85546875" style="179" bestFit="1" customWidth="1"/>
    <col min="10503" max="10504" width="10" style="179" customWidth="1"/>
    <col min="10505" max="10752" width="11.42578125" style="179"/>
    <col min="10753" max="10753" width="8.42578125" style="179" customWidth="1"/>
    <col min="10754" max="10754" width="10" style="179" customWidth="1"/>
    <col min="10755" max="10755" width="11" style="179" customWidth="1"/>
    <col min="10756" max="10756" width="10.85546875" style="179" bestFit="1" customWidth="1"/>
    <col min="10757" max="10757" width="11.85546875" style="179" customWidth="1"/>
    <col min="10758" max="10758" width="12.85546875" style="179" bestFit="1" customWidth="1"/>
    <col min="10759" max="10760" width="10" style="179" customWidth="1"/>
    <col min="10761" max="11008" width="11.42578125" style="179"/>
    <col min="11009" max="11009" width="8.42578125" style="179" customWidth="1"/>
    <col min="11010" max="11010" width="10" style="179" customWidth="1"/>
    <col min="11011" max="11011" width="11" style="179" customWidth="1"/>
    <col min="11012" max="11012" width="10.85546875" style="179" bestFit="1" customWidth="1"/>
    <col min="11013" max="11013" width="11.85546875" style="179" customWidth="1"/>
    <col min="11014" max="11014" width="12.85546875" style="179" bestFit="1" customWidth="1"/>
    <col min="11015" max="11016" width="10" style="179" customWidth="1"/>
    <col min="11017" max="11264" width="11.42578125" style="179"/>
    <col min="11265" max="11265" width="8.42578125" style="179" customWidth="1"/>
    <col min="11266" max="11266" width="10" style="179" customWidth="1"/>
    <col min="11267" max="11267" width="11" style="179" customWidth="1"/>
    <col min="11268" max="11268" width="10.85546875" style="179" bestFit="1" customWidth="1"/>
    <col min="11269" max="11269" width="11.85546875" style="179" customWidth="1"/>
    <col min="11270" max="11270" width="12.85546875" style="179" bestFit="1" customWidth="1"/>
    <col min="11271" max="11272" width="10" style="179" customWidth="1"/>
    <col min="11273" max="11520" width="11.42578125" style="179"/>
    <col min="11521" max="11521" width="8.42578125" style="179" customWidth="1"/>
    <col min="11522" max="11522" width="10" style="179" customWidth="1"/>
    <col min="11523" max="11523" width="11" style="179" customWidth="1"/>
    <col min="11524" max="11524" width="10.85546875" style="179" bestFit="1" customWidth="1"/>
    <col min="11525" max="11525" width="11.85546875" style="179" customWidth="1"/>
    <col min="11526" max="11526" width="12.85546875" style="179" bestFit="1" customWidth="1"/>
    <col min="11527" max="11528" width="10" style="179" customWidth="1"/>
    <col min="11529" max="11776" width="11.42578125" style="179"/>
    <col min="11777" max="11777" width="8.42578125" style="179" customWidth="1"/>
    <col min="11778" max="11778" width="10" style="179" customWidth="1"/>
    <col min="11779" max="11779" width="11" style="179" customWidth="1"/>
    <col min="11780" max="11780" width="10.85546875" style="179" bestFit="1" customWidth="1"/>
    <col min="11781" max="11781" width="11.85546875" style="179" customWidth="1"/>
    <col min="11782" max="11782" width="12.85546875" style="179" bestFit="1" customWidth="1"/>
    <col min="11783" max="11784" width="10" style="179" customWidth="1"/>
    <col min="11785" max="12032" width="11.42578125" style="179"/>
    <col min="12033" max="12033" width="8.42578125" style="179" customWidth="1"/>
    <col min="12034" max="12034" width="10" style="179" customWidth="1"/>
    <col min="12035" max="12035" width="11" style="179" customWidth="1"/>
    <col min="12036" max="12036" width="10.85546875" style="179" bestFit="1" customWidth="1"/>
    <col min="12037" max="12037" width="11.85546875" style="179" customWidth="1"/>
    <col min="12038" max="12038" width="12.85546875" style="179" bestFit="1" customWidth="1"/>
    <col min="12039" max="12040" width="10" style="179" customWidth="1"/>
    <col min="12041" max="12288" width="11.42578125" style="179"/>
    <col min="12289" max="12289" width="8.42578125" style="179" customWidth="1"/>
    <col min="12290" max="12290" width="10" style="179" customWidth="1"/>
    <col min="12291" max="12291" width="11" style="179" customWidth="1"/>
    <col min="12292" max="12292" width="10.85546875" style="179" bestFit="1" customWidth="1"/>
    <col min="12293" max="12293" width="11.85546875" style="179" customWidth="1"/>
    <col min="12294" max="12294" width="12.85546875" style="179" bestFit="1" customWidth="1"/>
    <col min="12295" max="12296" width="10" style="179" customWidth="1"/>
    <col min="12297" max="12544" width="11.42578125" style="179"/>
    <col min="12545" max="12545" width="8.42578125" style="179" customWidth="1"/>
    <col min="12546" max="12546" width="10" style="179" customWidth="1"/>
    <col min="12547" max="12547" width="11" style="179" customWidth="1"/>
    <col min="12548" max="12548" width="10.85546875" style="179" bestFit="1" customWidth="1"/>
    <col min="12549" max="12549" width="11.85546875" style="179" customWidth="1"/>
    <col min="12550" max="12550" width="12.85546875" style="179" bestFit="1" customWidth="1"/>
    <col min="12551" max="12552" width="10" style="179" customWidth="1"/>
    <col min="12553" max="12800" width="11.42578125" style="179"/>
    <col min="12801" max="12801" width="8.42578125" style="179" customWidth="1"/>
    <col min="12802" max="12802" width="10" style="179" customWidth="1"/>
    <col min="12803" max="12803" width="11" style="179" customWidth="1"/>
    <col min="12804" max="12804" width="10.85546875" style="179" bestFit="1" customWidth="1"/>
    <col min="12805" max="12805" width="11.85546875" style="179" customWidth="1"/>
    <col min="12806" max="12806" width="12.85546875" style="179" bestFit="1" customWidth="1"/>
    <col min="12807" max="12808" width="10" style="179" customWidth="1"/>
    <col min="12809" max="13056" width="11.42578125" style="179"/>
    <col min="13057" max="13057" width="8.42578125" style="179" customWidth="1"/>
    <col min="13058" max="13058" width="10" style="179" customWidth="1"/>
    <col min="13059" max="13059" width="11" style="179" customWidth="1"/>
    <col min="13060" max="13060" width="10.85546875" style="179" bestFit="1" customWidth="1"/>
    <col min="13061" max="13061" width="11.85546875" style="179" customWidth="1"/>
    <col min="13062" max="13062" width="12.85546875" style="179" bestFit="1" customWidth="1"/>
    <col min="13063" max="13064" width="10" style="179" customWidth="1"/>
    <col min="13065" max="13312" width="11.42578125" style="179"/>
    <col min="13313" max="13313" width="8.42578125" style="179" customWidth="1"/>
    <col min="13314" max="13314" width="10" style="179" customWidth="1"/>
    <col min="13315" max="13315" width="11" style="179" customWidth="1"/>
    <col min="13316" max="13316" width="10.85546875" style="179" bestFit="1" customWidth="1"/>
    <col min="13317" max="13317" width="11.85546875" style="179" customWidth="1"/>
    <col min="13318" max="13318" width="12.85546875" style="179" bestFit="1" customWidth="1"/>
    <col min="13319" max="13320" width="10" style="179" customWidth="1"/>
    <col min="13321" max="13568" width="11.42578125" style="179"/>
    <col min="13569" max="13569" width="8.42578125" style="179" customWidth="1"/>
    <col min="13570" max="13570" width="10" style="179" customWidth="1"/>
    <col min="13571" max="13571" width="11" style="179" customWidth="1"/>
    <col min="13572" max="13572" width="10.85546875" style="179" bestFit="1" customWidth="1"/>
    <col min="13573" max="13573" width="11.85546875" style="179" customWidth="1"/>
    <col min="13574" max="13574" width="12.85546875" style="179" bestFit="1" customWidth="1"/>
    <col min="13575" max="13576" width="10" style="179" customWidth="1"/>
    <col min="13577" max="13824" width="11.42578125" style="179"/>
    <col min="13825" max="13825" width="8.42578125" style="179" customWidth="1"/>
    <col min="13826" max="13826" width="10" style="179" customWidth="1"/>
    <col min="13827" max="13827" width="11" style="179" customWidth="1"/>
    <col min="13828" max="13828" width="10.85546875" style="179" bestFit="1" customWidth="1"/>
    <col min="13829" max="13829" width="11.85546875" style="179" customWidth="1"/>
    <col min="13830" max="13830" width="12.85546875" style="179" bestFit="1" customWidth="1"/>
    <col min="13831" max="13832" width="10" style="179" customWidth="1"/>
    <col min="13833" max="14080" width="11.42578125" style="179"/>
    <col min="14081" max="14081" width="8.42578125" style="179" customWidth="1"/>
    <col min="14082" max="14082" width="10" style="179" customWidth="1"/>
    <col min="14083" max="14083" width="11" style="179" customWidth="1"/>
    <col min="14084" max="14084" width="10.85546875" style="179" bestFit="1" customWidth="1"/>
    <col min="14085" max="14085" width="11.85546875" style="179" customWidth="1"/>
    <col min="14086" max="14086" width="12.85546875" style="179" bestFit="1" customWidth="1"/>
    <col min="14087" max="14088" width="10" style="179" customWidth="1"/>
    <col min="14089" max="14336" width="11.42578125" style="179"/>
    <col min="14337" max="14337" width="8.42578125" style="179" customWidth="1"/>
    <col min="14338" max="14338" width="10" style="179" customWidth="1"/>
    <col min="14339" max="14339" width="11" style="179" customWidth="1"/>
    <col min="14340" max="14340" width="10.85546875" style="179" bestFit="1" customWidth="1"/>
    <col min="14341" max="14341" width="11.85546875" style="179" customWidth="1"/>
    <col min="14342" max="14342" width="12.85546875" style="179" bestFit="1" customWidth="1"/>
    <col min="14343" max="14344" width="10" style="179" customWidth="1"/>
    <col min="14345" max="14592" width="11.42578125" style="179"/>
    <col min="14593" max="14593" width="8.42578125" style="179" customWidth="1"/>
    <col min="14594" max="14594" width="10" style="179" customWidth="1"/>
    <col min="14595" max="14595" width="11" style="179" customWidth="1"/>
    <col min="14596" max="14596" width="10.85546875" style="179" bestFit="1" customWidth="1"/>
    <col min="14597" max="14597" width="11.85546875" style="179" customWidth="1"/>
    <col min="14598" max="14598" width="12.85546875" style="179" bestFit="1" customWidth="1"/>
    <col min="14599" max="14600" width="10" style="179" customWidth="1"/>
    <col min="14601" max="14848" width="11.42578125" style="179"/>
    <col min="14849" max="14849" width="8.42578125" style="179" customWidth="1"/>
    <col min="14850" max="14850" width="10" style="179" customWidth="1"/>
    <col min="14851" max="14851" width="11" style="179" customWidth="1"/>
    <col min="14852" max="14852" width="10.85546875" style="179" bestFit="1" customWidth="1"/>
    <col min="14853" max="14853" width="11.85546875" style="179" customWidth="1"/>
    <col min="14854" max="14854" width="12.85546875" style="179" bestFit="1" customWidth="1"/>
    <col min="14855" max="14856" width="10" style="179" customWidth="1"/>
    <col min="14857" max="15104" width="11.42578125" style="179"/>
    <col min="15105" max="15105" width="8.42578125" style="179" customWidth="1"/>
    <col min="15106" max="15106" width="10" style="179" customWidth="1"/>
    <col min="15107" max="15107" width="11" style="179" customWidth="1"/>
    <col min="15108" max="15108" width="10.85546875" style="179" bestFit="1" customWidth="1"/>
    <col min="15109" max="15109" width="11.85546875" style="179" customWidth="1"/>
    <col min="15110" max="15110" width="12.85546875" style="179" bestFit="1" customWidth="1"/>
    <col min="15111" max="15112" width="10" style="179" customWidth="1"/>
    <col min="15113" max="15360" width="11.42578125" style="179"/>
    <col min="15361" max="15361" width="8.42578125" style="179" customWidth="1"/>
    <col min="15362" max="15362" width="10" style="179" customWidth="1"/>
    <col min="15363" max="15363" width="11" style="179" customWidth="1"/>
    <col min="15364" max="15364" width="10.85546875" style="179" bestFit="1" customWidth="1"/>
    <col min="15365" max="15365" width="11.85546875" style="179" customWidth="1"/>
    <col min="15366" max="15366" width="12.85546875" style="179" bestFit="1" customWidth="1"/>
    <col min="15367" max="15368" width="10" style="179" customWidth="1"/>
    <col min="15369" max="15616" width="11.42578125" style="179"/>
    <col min="15617" max="15617" width="8.42578125" style="179" customWidth="1"/>
    <col min="15618" max="15618" width="10" style="179" customWidth="1"/>
    <col min="15619" max="15619" width="11" style="179" customWidth="1"/>
    <col min="15620" max="15620" width="10.85546875" style="179" bestFit="1" customWidth="1"/>
    <col min="15621" max="15621" width="11.85546875" style="179" customWidth="1"/>
    <col min="15622" max="15622" width="12.85546875" style="179" bestFit="1" customWidth="1"/>
    <col min="15623" max="15624" width="10" style="179" customWidth="1"/>
    <col min="15625" max="15872" width="11.42578125" style="179"/>
    <col min="15873" max="15873" width="8.42578125" style="179" customWidth="1"/>
    <col min="15874" max="15874" width="10" style="179" customWidth="1"/>
    <col min="15875" max="15875" width="11" style="179" customWidth="1"/>
    <col min="15876" max="15876" width="10.85546875" style="179" bestFit="1" customWidth="1"/>
    <col min="15877" max="15877" width="11.85546875" style="179" customWidth="1"/>
    <col min="15878" max="15878" width="12.85546875" style="179" bestFit="1" customWidth="1"/>
    <col min="15879" max="15880" width="10" style="179" customWidth="1"/>
    <col min="15881" max="16128" width="11.42578125" style="179"/>
    <col min="16129" max="16129" width="8.42578125" style="179" customWidth="1"/>
    <col min="16130" max="16130" width="10" style="179" customWidth="1"/>
    <col min="16131" max="16131" width="11" style="179" customWidth="1"/>
    <col min="16132" max="16132" width="10.85546875" style="179" bestFit="1" customWidth="1"/>
    <col min="16133" max="16133" width="11.85546875" style="179" customWidth="1"/>
    <col min="16134" max="16134" width="12.85546875" style="179" bestFit="1" customWidth="1"/>
    <col min="16135" max="16136" width="10" style="179" customWidth="1"/>
    <col min="16137" max="16384" width="11.42578125" style="179"/>
  </cols>
  <sheetData>
    <row r="1" spans="1:12" ht="15.75" thickBot="1" x14ac:dyDescent="0.3">
      <c r="A1" s="340" t="s">
        <v>210</v>
      </c>
      <c r="B1" s="340"/>
      <c r="C1" s="340"/>
      <c r="D1" s="340"/>
      <c r="E1" s="340"/>
      <c r="F1" s="340"/>
      <c r="G1" s="340"/>
      <c r="H1" s="340"/>
      <c r="J1"/>
      <c r="K1"/>
      <c r="L1"/>
    </row>
    <row r="2" spans="1:12" ht="19.5" thickBot="1" x14ac:dyDescent="0.35">
      <c r="A2" s="341" t="s">
        <v>137</v>
      </c>
      <c r="B2" s="341"/>
      <c r="C2" s="341"/>
      <c r="D2" s="341"/>
      <c r="E2" s="341"/>
      <c r="F2" s="341"/>
      <c r="G2" s="341"/>
      <c r="H2" s="341"/>
      <c r="K2" s="285" t="s">
        <v>195</v>
      </c>
      <c r="L2" s="284"/>
    </row>
    <row r="3" spans="1:12" x14ac:dyDescent="0.2">
      <c r="A3" s="341" t="s">
        <v>368</v>
      </c>
      <c r="B3" s="341"/>
      <c r="C3" s="341"/>
      <c r="D3" s="341"/>
      <c r="E3" s="341"/>
      <c r="F3" s="341"/>
      <c r="G3" s="341"/>
      <c r="H3" s="341"/>
    </row>
    <row r="4" spans="1:12" x14ac:dyDescent="0.2">
      <c r="A4" s="340" t="s">
        <v>361</v>
      </c>
      <c r="B4" s="340"/>
      <c r="C4" s="340"/>
      <c r="D4" s="340"/>
      <c r="E4" s="340"/>
      <c r="F4" s="340"/>
      <c r="G4" s="340"/>
      <c r="H4" s="340"/>
    </row>
    <row r="5" spans="1:12" x14ac:dyDescent="0.2">
      <c r="A5" s="342" t="s">
        <v>400</v>
      </c>
      <c r="B5" s="342"/>
      <c r="C5" s="342"/>
      <c r="D5" s="342"/>
      <c r="E5" s="342"/>
      <c r="F5" s="342"/>
      <c r="G5" s="342"/>
      <c r="H5" s="342"/>
    </row>
    <row r="6" spans="1:12" ht="13.5" thickBot="1" x14ac:dyDescent="0.25">
      <c r="A6" s="180"/>
      <c r="B6" s="181"/>
      <c r="C6" s="181"/>
      <c r="D6" s="181"/>
      <c r="E6" s="181"/>
      <c r="F6" s="181"/>
      <c r="G6" s="181"/>
      <c r="H6" s="181"/>
    </row>
    <row r="7" spans="1:12" ht="39" thickBot="1" x14ac:dyDescent="0.25">
      <c r="A7" s="174" t="s">
        <v>126</v>
      </c>
      <c r="B7" s="175" t="s">
        <v>0</v>
      </c>
      <c r="C7" s="175" t="s">
        <v>127</v>
      </c>
      <c r="D7" s="176" t="s">
        <v>128</v>
      </c>
      <c r="E7" s="175" t="s">
        <v>132</v>
      </c>
      <c r="F7" s="175" t="s">
        <v>133</v>
      </c>
      <c r="G7" s="175" t="s">
        <v>134</v>
      </c>
      <c r="H7" s="175" t="s">
        <v>135</v>
      </c>
    </row>
    <row r="8" spans="1:12" x14ac:dyDescent="0.2">
      <c r="A8" s="182"/>
      <c r="B8" s="183"/>
      <c r="C8" s="183"/>
      <c r="D8" s="183"/>
      <c r="E8" s="183"/>
      <c r="F8" s="183"/>
      <c r="G8" s="183"/>
      <c r="H8" s="183"/>
    </row>
    <row r="9" spans="1:12" x14ac:dyDescent="0.2">
      <c r="A9" s="184">
        <v>1986</v>
      </c>
      <c r="B9" s="185">
        <f t="shared" ref="B9:B24" si="0">+C9+D9+E9+F9+G9</f>
        <v>21257</v>
      </c>
      <c r="C9" s="185">
        <v>1184</v>
      </c>
      <c r="D9" s="185">
        <v>11785</v>
      </c>
      <c r="E9" s="185">
        <v>122</v>
      </c>
      <c r="F9" s="185">
        <v>7745</v>
      </c>
      <c r="G9" s="185">
        <v>421</v>
      </c>
      <c r="H9" s="185" t="s">
        <v>129</v>
      </c>
    </row>
    <row r="10" spans="1:12" x14ac:dyDescent="0.2">
      <c r="A10" s="184">
        <v>1987</v>
      </c>
      <c r="B10" s="185">
        <f t="shared" si="0"/>
        <v>22160</v>
      </c>
      <c r="C10" s="185">
        <v>1566</v>
      </c>
      <c r="D10" s="185">
        <v>12490</v>
      </c>
      <c r="E10" s="185">
        <v>132</v>
      </c>
      <c r="F10" s="185">
        <v>7518</v>
      </c>
      <c r="G10" s="185">
        <v>454</v>
      </c>
      <c r="H10" s="185" t="s">
        <v>129</v>
      </c>
    </row>
    <row r="11" spans="1:12" x14ac:dyDescent="0.2">
      <c r="A11" s="184">
        <v>1988</v>
      </c>
      <c r="B11" s="185">
        <f t="shared" si="0"/>
        <v>22735</v>
      </c>
      <c r="C11" s="185">
        <v>1699</v>
      </c>
      <c r="D11" s="185">
        <v>12829</v>
      </c>
      <c r="E11" s="185">
        <v>115</v>
      </c>
      <c r="F11" s="185">
        <v>7612</v>
      </c>
      <c r="G11" s="185">
        <v>480</v>
      </c>
      <c r="H11" s="185" t="s">
        <v>129</v>
      </c>
    </row>
    <row r="12" spans="1:12" x14ac:dyDescent="0.2">
      <c r="A12" s="184">
        <v>1989</v>
      </c>
      <c r="B12" s="185">
        <f t="shared" si="0"/>
        <v>22824</v>
      </c>
      <c r="C12" s="185">
        <v>1479</v>
      </c>
      <c r="D12" s="185">
        <v>13073</v>
      </c>
      <c r="E12" s="185">
        <v>75</v>
      </c>
      <c r="F12" s="185">
        <v>7640</v>
      </c>
      <c r="G12" s="185">
        <v>557</v>
      </c>
      <c r="H12" s="185" t="s">
        <v>129</v>
      </c>
    </row>
    <row r="13" spans="1:12" x14ac:dyDescent="0.2">
      <c r="A13" s="184">
        <v>1990</v>
      </c>
      <c r="B13" s="185">
        <f t="shared" si="0"/>
        <v>24425</v>
      </c>
      <c r="C13" s="185">
        <v>1989</v>
      </c>
      <c r="D13" s="185">
        <v>13651</v>
      </c>
      <c r="E13" s="185">
        <v>103</v>
      </c>
      <c r="F13" s="185">
        <v>7884</v>
      </c>
      <c r="G13" s="185">
        <v>798</v>
      </c>
      <c r="H13" s="185" t="s">
        <v>129</v>
      </c>
    </row>
    <row r="14" spans="1:12" x14ac:dyDescent="0.2">
      <c r="A14" s="184">
        <v>1991</v>
      </c>
      <c r="B14" s="185">
        <f t="shared" si="0"/>
        <v>25048</v>
      </c>
      <c r="C14" s="185">
        <v>2051</v>
      </c>
      <c r="D14" s="185">
        <v>14078</v>
      </c>
      <c r="E14" s="185">
        <v>84</v>
      </c>
      <c r="F14" s="185">
        <v>8212</v>
      </c>
      <c r="G14" s="185">
        <v>623</v>
      </c>
      <c r="H14" s="185" t="s">
        <v>129</v>
      </c>
    </row>
    <row r="15" spans="1:12" x14ac:dyDescent="0.2">
      <c r="A15" s="184">
        <v>1992</v>
      </c>
      <c r="B15" s="185">
        <f t="shared" si="0"/>
        <v>26000</v>
      </c>
      <c r="C15" s="185">
        <v>2090</v>
      </c>
      <c r="D15" s="185">
        <v>14584</v>
      </c>
      <c r="E15" s="185">
        <v>80</v>
      </c>
      <c r="F15" s="185">
        <v>8604</v>
      </c>
      <c r="G15" s="185">
        <v>642</v>
      </c>
      <c r="H15" s="185" t="s">
        <v>129</v>
      </c>
    </row>
    <row r="16" spans="1:12" x14ac:dyDescent="0.2">
      <c r="A16" s="184">
        <v>1993</v>
      </c>
      <c r="B16" s="185">
        <f t="shared" si="0"/>
        <v>27283</v>
      </c>
      <c r="C16" s="186">
        <v>2284</v>
      </c>
      <c r="D16" s="185">
        <v>14949</v>
      </c>
      <c r="E16" s="185">
        <v>92</v>
      </c>
      <c r="F16" s="185">
        <v>9222</v>
      </c>
      <c r="G16" s="185">
        <v>736</v>
      </c>
      <c r="H16" s="185" t="s">
        <v>129</v>
      </c>
    </row>
    <row r="17" spans="1:11" x14ac:dyDescent="0.2">
      <c r="A17" s="184">
        <v>1994</v>
      </c>
      <c r="B17" s="185">
        <f t="shared" si="0"/>
        <v>28957</v>
      </c>
      <c r="C17" s="185">
        <v>2435</v>
      </c>
      <c r="D17" s="185">
        <v>15806</v>
      </c>
      <c r="E17" s="185">
        <v>72</v>
      </c>
      <c r="F17" s="185">
        <v>9830</v>
      </c>
      <c r="G17" s="185">
        <v>814</v>
      </c>
      <c r="H17" s="185" t="s">
        <v>129</v>
      </c>
    </row>
    <row r="18" spans="1:11" x14ac:dyDescent="0.2">
      <c r="A18" s="184">
        <v>1995</v>
      </c>
      <c r="B18" s="185">
        <f t="shared" si="0"/>
        <v>30445</v>
      </c>
      <c r="C18" s="185">
        <v>2584</v>
      </c>
      <c r="D18" s="185">
        <v>16565</v>
      </c>
      <c r="E18" s="185">
        <v>77</v>
      </c>
      <c r="F18" s="185">
        <v>10324</v>
      </c>
      <c r="G18" s="185">
        <v>895</v>
      </c>
      <c r="H18" s="185" t="s">
        <v>129</v>
      </c>
      <c r="K18" s="252"/>
    </row>
    <row r="19" spans="1:11" x14ac:dyDescent="0.2">
      <c r="A19" s="184">
        <v>1996</v>
      </c>
      <c r="B19" s="185">
        <f t="shared" si="0"/>
        <v>32600</v>
      </c>
      <c r="C19" s="185">
        <v>2894</v>
      </c>
      <c r="D19" s="185">
        <v>17554</v>
      </c>
      <c r="E19" s="185">
        <v>88</v>
      </c>
      <c r="F19" s="185">
        <v>11114</v>
      </c>
      <c r="G19" s="185">
        <v>950</v>
      </c>
      <c r="H19" s="185" t="s">
        <v>129</v>
      </c>
    </row>
    <row r="20" spans="1:11" x14ac:dyDescent="0.2">
      <c r="A20" s="184">
        <v>1997</v>
      </c>
      <c r="B20" s="185">
        <f t="shared" si="0"/>
        <v>34693</v>
      </c>
      <c r="C20" s="185">
        <v>3348</v>
      </c>
      <c r="D20" s="185">
        <v>18358</v>
      </c>
      <c r="E20" s="185">
        <v>48</v>
      </c>
      <c r="F20" s="185">
        <v>11904</v>
      </c>
      <c r="G20" s="185">
        <v>1035</v>
      </c>
      <c r="H20" s="185" t="s">
        <v>129</v>
      </c>
    </row>
    <row r="21" spans="1:11" x14ac:dyDescent="0.2">
      <c r="A21" s="187">
        <v>1998</v>
      </c>
      <c r="B21" s="185">
        <f t="shared" si="0"/>
        <v>35680</v>
      </c>
      <c r="C21" s="186">
        <v>3327</v>
      </c>
      <c r="D21" s="186">
        <v>19235</v>
      </c>
      <c r="E21" s="186">
        <v>47</v>
      </c>
      <c r="F21" s="186">
        <v>11895</v>
      </c>
      <c r="G21" s="186">
        <v>1176</v>
      </c>
      <c r="H21" s="185" t="s">
        <v>129</v>
      </c>
      <c r="I21" s="188"/>
    </row>
    <row r="22" spans="1:11" x14ac:dyDescent="0.2">
      <c r="A22" s="187">
        <v>1999</v>
      </c>
      <c r="B22" s="185">
        <f t="shared" si="0"/>
        <v>37934</v>
      </c>
      <c r="C22" s="186">
        <v>3604</v>
      </c>
      <c r="D22" s="186">
        <v>20185</v>
      </c>
      <c r="E22" s="186">
        <v>47</v>
      </c>
      <c r="F22" s="186">
        <v>12831</v>
      </c>
      <c r="G22" s="186">
        <v>1267</v>
      </c>
      <c r="H22" s="185" t="s">
        <v>129</v>
      </c>
      <c r="I22" s="188"/>
    </row>
    <row r="23" spans="1:11" x14ac:dyDescent="0.2">
      <c r="A23" s="187">
        <v>2000</v>
      </c>
      <c r="B23" s="185">
        <f t="shared" si="0"/>
        <v>40024</v>
      </c>
      <c r="C23" s="186">
        <v>3983</v>
      </c>
      <c r="D23" s="186">
        <v>21255</v>
      </c>
      <c r="E23" s="186">
        <v>36</v>
      </c>
      <c r="F23" s="186">
        <v>13365</v>
      </c>
      <c r="G23" s="186">
        <v>1385</v>
      </c>
      <c r="H23" s="185" t="s">
        <v>129</v>
      </c>
      <c r="I23" s="188"/>
    </row>
    <row r="24" spans="1:11" x14ac:dyDescent="0.2">
      <c r="A24" s="187">
        <v>2001</v>
      </c>
      <c r="B24" s="185">
        <f t="shared" si="0"/>
        <v>42103</v>
      </c>
      <c r="C24" s="186">
        <v>4769</v>
      </c>
      <c r="D24" s="186">
        <v>21762</v>
      </c>
      <c r="E24" s="186">
        <v>45</v>
      </c>
      <c r="F24" s="186">
        <v>13970</v>
      </c>
      <c r="G24" s="186">
        <v>1557</v>
      </c>
      <c r="H24" s="185" t="s">
        <v>129</v>
      </c>
    </row>
    <row r="25" spans="1:11" x14ac:dyDescent="0.2">
      <c r="A25" s="187">
        <v>2002</v>
      </c>
      <c r="B25" s="186">
        <f t="shared" ref="B25:B34" si="1">+C25+D25+E25+F25+G25+H25</f>
        <v>46225</v>
      </c>
      <c r="C25" s="186">
        <v>5254</v>
      </c>
      <c r="D25" s="186">
        <v>22818</v>
      </c>
      <c r="E25" s="186">
        <v>36</v>
      </c>
      <c r="F25" s="186">
        <v>14735</v>
      </c>
      <c r="G25" s="186">
        <v>2246</v>
      </c>
      <c r="H25" s="186">
        <v>1136</v>
      </c>
    </row>
    <row r="26" spans="1:11" x14ac:dyDescent="0.2">
      <c r="A26" s="187">
        <v>2003</v>
      </c>
      <c r="B26" s="186">
        <f t="shared" si="1"/>
        <v>49506</v>
      </c>
      <c r="C26" s="186">
        <v>5889</v>
      </c>
      <c r="D26" s="186">
        <v>23912</v>
      </c>
      <c r="E26" s="186">
        <v>34</v>
      </c>
      <c r="F26" s="186">
        <v>15655</v>
      </c>
      <c r="G26" s="186">
        <v>2998</v>
      </c>
      <c r="H26" s="186">
        <v>1018</v>
      </c>
      <c r="I26" s="188"/>
    </row>
    <row r="27" spans="1:11" x14ac:dyDescent="0.2">
      <c r="A27" s="187">
        <v>2004</v>
      </c>
      <c r="B27" s="186">
        <f t="shared" si="1"/>
        <v>52716</v>
      </c>
      <c r="C27" s="186">
        <v>6255</v>
      </c>
      <c r="D27" s="186">
        <v>24975</v>
      </c>
      <c r="E27" s="186">
        <v>33</v>
      </c>
      <c r="F27" s="186">
        <v>16719</v>
      </c>
      <c r="G27" s="186">
        <v>3727</v>
      </c>
      <c r="H27" s="186">
        <v>1007</v>
      </c>
      <c r="I27" s="188"/>
    </row>
    <row r="28" spans="1:11" x14ac:dyDescent="0.2">
      <c r="A28" s="187">
        <v>2005</v>
      </c>
      <c r="B28" s="186">
        <f t="shared" si="1"/>
        <v>55474</v>
      </c>
      <c r="C28" s="186">
        <v>6741</v>
      </c>
      <c r="D28" s="186">
        <v>25369</v>
      </c>
      <c r="E28" s="186">
        <v>30</v>
      </c>
      <c r="F28" s="186">
        <v>17706</v>
      </c>
      <c r="G28" s="186">
        <v>4246</v>
      </c>
      <c r="H28" s="186">
        <v>1382</v>
      </c>
      <c r="I28" s="188"/>
    </row>
    <row r="29" spans="1:11" x14ac:dyDescent="0.2">
      <c r="A29" s="187">
        <v>2006</v>
      </c>
      <c r="B29" s="186">
        <f t="shared" si="1"/>
        <v>57935</v>
      </c>
      <c r="C29" s="186">
        <v>6876</v>
      </c>
      <c r="D29" s="186">
        <v>25672</v>
      </c>
      <c r="E29" s="186">
        <v>18</v>
      </c>
      <c r="F29" s="186">
        <v>18790</v>
      </c>
      <c r="G29" s="186">
        <v>4692</v>
      </c>
      <c r="H29" s="186">
        <v>1887</v>
      </c>
      <c r="I29" s="188"/>
    </row>
    <row r="30" spans="1:11" x14ac:dyDescent="0.2">
      <c r="A30" s="187">
        <v>2007</v>
      </c>
      <c r="B30" s="186">
        <f>+C30+D30+E30+F30+G30+H30</f>
        <v>57587</v>
      </c>
      <c r="C30" s="186">
        <v>6679</v>
      </c>
      <c r="D30" s="186">
        <v>25440</v>
      </c>
      <c r="E30" s="186">
        <v>19</v>
      </c>
      <c r="F30" s="186">
        <v>18785</v>
      </c>
      <c r="G30" s="186">
        <v>4860</v>
      </c>
      <c r="H30" s="186">
        <v>1804</v>
      </c>
      <c r="I30" s="188"/>
    </row>
    <row r="31" spans="1:11" s="188" customFormat="1" x14ac:dyDescent="0.2">
      <c r="A31" s="187">
        <v>2008</v>
      </c>
      <c r="B31" s="186">
        <f>+C31+D31+E31+F31+G31+H31</f>
        <v>59450</v>
      </c>
      <c r="C31" s="186">
        <v>6896</v>
      </c>
      <c r="D31" s="186">
        <v>25770</v>
      </c>
      <c r="E31" s="186">
        <v>19</v>
      </c>
      <c r="F31" s="186">
        <v>19500</v>
      </c>
      <c r="G31" s="186">
        <v>5238</v>
      </c>
      <c r="H31" s="186">
        <v>2027</v>
      </c>
    </row>
    <row r="32" spans="1:11" s="188" customFormat="1" x14ac:dyDescent="0.2">
      <c r="A32" s="187">
        <v>2009</v>
      </c>
      <c r="B32" s="186">
        <f>+C32+D32+E32+F32+G32+H32</f>
        <v>61860</v>
      </c>
      <c r="C32" s="186">
        <v>7290</v>
      </c>
      <c r="D32" s="186">
        <v>26463</v>
      </c>
      <c r="E32" s="186">
        <v>18</v>
      </c>
      <c r="F32" s="186">
        <v>20096</v>
      </c>
      <c r="G32" s="186">
        <v>5738</v>
      </c>
      <c r="H32" s="186">
        <v>2255</v>
      </c>
    </row>
    <row r="33" spans="1:8" s="188" customFormat="1" x14ac:dyDescent="0.2">
      <c r="A33" s="187">
        <v>2010</v>
      </c>
      <c r="B33" s="186">
        <f>+C33+D33+E33+F33+G33+H33</f>
        <v>62655</v>
      </c>
      <c r="C33" s="186">
        <v>6984</v>
      </c>
      <c r="D33" s="186">
        <v>26845</v>
      </c>
      <c r="E33" s="186">
        <v>20</v>
      </c>
      <c r="F33" s="186">
        <v>20792</v>
      </c>
      <c r="G33" s="186">
        <v>5684</v>
      </c>
      <c r="H33" s="186">
        <v>2330</v>
      </c>
    </row>
    <row r="34" spans="1:8" x14ac:dyDescent="0.2">
      <c r="A34" s="187">
        <v>2011</v>
      </c>
      <c r="B34" s="186">
        <f t="shared" si="1"/>
        <v>64350</v>
      </c>
      <c r="C34" s="186">
        <v>7182</v>
      </c>
      <c r="D34" s="186">
        <v>26957</v>
      </c>
      <c r="E34" s="186">
        <v>19</v>
      </c>
      <c r="F34" s="186">
        <v>21779</v>
      </c>
      <c r="G34" s="186">
        <v>6228</v>
      </c>
      <c r="H34" s="186">
        <v>2185</v>
      </c>
    </row>
    <row r="35" spans="1:8" x14ac:dyDescent="0.2">
      <c r="A35" s="187">
        <v>2012</v>
      </c>
      <c r="B35" s="186" t="s">
        <v>131</v>
      </c>
      <c r="C35" s="186" t="s">
        <v>131</v>
      </c>
      <c r="D35" s="186" t="s">
        <v>131</v>
      </c>
      <c r="E35" s="186" t="s">
        <v>131</v>
      </c>
      <c r="F35" s="186" t="s">
        <v>131</v>
      </c>
      <c r="G35" s="186" t="s">
        <v>131</v>
      </c>
      <c r="H35" s="186" t="s">
        <v>131</v>
      </c>
    </row>
    <row r="36" spans="1:8" x14ac:dyDescent="0.2">
      <c r="A36" s="187">
        <v>2013</v>
      </c>
      <c r="B36" s="186" t="s">
        <v>131</v>
      </c>
      <c r="C36" s="186" t="s">
        <v>131</v>
      </c>
      <c r="D36" s="186" t="s">
        <v>131</v>
      </c>
      <c r="E36" s="186" t="s">
        <v>131</v>
      </c>
      <c r="F36" s="186" t="s">
        <v>131</v>
      </c>
      <c r="G36" s="186" t="s">
        <v>131</v>
      </c>
      <c r="H36" s="186" t="s">
        <v>131</v>
      </c>
    </row>
    <row r="37" spans="1:8" x14ac:dyDescent="0.2">
      <c r="A37" s="187">
        <v>2014</v>
      </c>
      <c r="B37" s="186">
        <f t="shared" ref="B37:B38" si="2">+C37+D37+E37+F37+G37+H37</f>
        <v>77013</v>
      </c>
      <c r="C37" s="186">
        <v>8304</v>
      </c>
      <c r="D37" s="186">
        <v>30082</v>
      </c>
      <c r="E37" s="186">
        <v>14</v>
      </c>
      <c r="F37" s="186">
        <v>26576</v>
      </c>
      <c r="G37" s="186">
        <v>9536</v>
      </c>
      <c r="H37" s="186">
        <v>2501</v>
      </c>
    </row>
    <row r="38" spans="1:8" x14ac:dyDescent="0.2">
      <c r="A38" s="187">
        <v>2015</v>
      </c>
      <c r="B38" s="186">
        <f t="shared" si="2"/>
        <v>78749</v>
      </c>
      <c r="C38" s="186">
        <v>8242</v>
      </c>
      <c r="D38" s="186">
        <v>30645</v>
      </c>
      <c r="E38" s="186">
        <v>13</v>
      </c>
      <c r="F38" s="186">
        <v>26941</v>
      </c>
      <c r="G38" s="186">
        <v>9981</v>
      </c>
      <c r="H38" s="186">
        <v>2927</v>
      </c>
    </row>
    <row r="39" spans="1:8" x14ac:dyDescent="0.2">
      <c r="A39" s="187">
        <v>2016</v>
      </c>
      <c r="B39" s="186">
        <f>+C39+D39+E39+F39+H39+G39</f>
        <v>85238</v>
      </c>
      <c r="C39" s="186">
        <v>8721</v>
      </c>
      <c r="D39" s="186">
        <v>32368</v>
      </c>
      <c r="E39" s="186">
        <v>11</v>
      </c>
      <c r="F39" s="186">
        <v>29552</v>
      </c>
      <c r="G39" s="186">
        <v>11547</v>
      </c>
      <c r="H39" s="186">
        <v>3039</v>
      </c>
    </row>
    <row r="40" spans="1:8" x14ac:dyDescent="0.2">
      <c r="A40" s="187">
        <v>2017</v>
      </c>
      <c r="B40" s="186">
        <f>+C40+D40+E40+F40+H40+G40</f>
        <v>85408</v>
      </c>
      <c r="C40" s="186">
        <v>8947</v>
      </c>
      <c r="D40" s="186">
        <v>33139</v>
      </c>
      <c r="E40" s="186">
        <v>13</v>
      </c>
      <c r="F40" s="186">
        <v>29045</v>
      </c>
      <c r="G40" s="186">
        <v>11872</v>
      </c>
      <c r="H40" s="186">
        <v>2392</v>
      </c>
    </row>
    <row r="41" spans="1:8" ht="13.5" thickBot="1" x14ac:dyDescent="0.25">
      <c r="A41" s="187">
        <v>2018</v>
      </c>
      <c r="B41" s="186">
        <f>+C41+D41+E41+F41+H41+G41</f>
        <v>89799</v>
      </c>
      <c r="C41" s="186">
        <v>9653</v>
      </c>
      <c r="D41" s="186">
        <v>33883</v>
      </c>
      <c r="E41" s="186">
        <v>14</v>
      </c>
      <c r="F41" s="186">
        <v>29788</v>
      </c>
      <c r="G41" s="186">
        <v>13166</v>
      </c>
      <c r="H41" s="186">
        <v>3295</v>
      </c>
    </row>
    <row r="42" spans="1:8" s="190" customFormat="1" ht="44.25" customHeight="1" x14ac:dyDescent="0.2">
      <c r="A42" s="343" t="s">
        <v>130</v>
      </c>
      <c r="B42" s="343"/>
      <c r="C42" s="343"/>
      <c r="D42" s="343"/>
      <c r="E42" s="343"/>
      <c r="F42" s="343"/>
      <c r="G42" s="343"/>
      <c r="H42" s="343"/>
    </row>
    <row r="43" spans="1:8" s="190" customFormat="1" ht="11.25" x14ac:dyDescent="0.2">
      <c r="A43" s="338" t="s">
        <v>236</v>
      </c>
      <c r="B43" s="338"/>
      <c r="C43" s="338"/>
      <c r="D43" s="338"/>
      <c r="E43" s="338"/>
      <c r="F43" s="338"/>
      <c r="G43" s="338"/>
      <c r="H43" s="338"/>
    </row>
    <row r="44" spans="1:8" s="190" customFormat="1" ht="11.25" x14ac:dyDescent="0.2">
      <c r="A44" s="339" t="s">
        <v>232</v>
      </c>
      <c r="B44" s="339"/>
      <c r="C44" s="339"/>
      <c r="D44" s="339"/>
      <c r="E44" s="339"/>
      <c r="F44" s="339"/>
      <c r="G44" s="339"/>
      <c r="H44" s="339"/>
    </row>
  </sheetData>
  <mergeCells count="8">
    <mergeCell ref="A42:H42"/>
    <mergeCell ref="A43:H43"/>
    <mergeCell ref="A44:H44"/>
    <mergeCell ref="A1:H1"/>
    <mergeCell ref="A2:H2"/>
    <mergeCell ref="A3:H3"/>
    <mergeCell ref="A4:H4"/>
    <mergeCell ref="A5:H5"/>
  </mergeCells>
  <hyperlinks>
    <hyperlink ref="K2" location="INDICE!A1" display="INDICE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zoomScaleNormal="100" workbookViewId="0">
      <selection activeCell="J13" sqref="J13"/>
    </sheetView>
  </sheetViews>
  <sheetFormatPr baseColWidth="10" defaultRowHeight="12.75" x14ac:dyDescent="0.2"/>
  <cols>
    <col min="1" max="1" width="8.42578125" style="191" customWidth="1"/>
    <col min="2" max="2" width="8.5703125" style="179" customWidth="1"/>
    <col min="3" max="3" width="10.7109375" style="179" bestFit="1" customWidth="1"/>
    <col min="4" max="4" width="10.85546875" style="179" bestFit="1" customWidth="1"/>
    <col min="5" max="5" width="10" style="179" bestFit="1" customWidth="1"/>
    <col min="6" max="6" width="12.85546875" style="179" bestFit="1" customWidth="1"/>
    <col min="7" max="7" width="10.42578125" style="179" bestFit="1" customWidth="1"/>
    <col min="8" max="8" width="7.85546875" style="179" bestFit="1" customWidth="1"/>
    <col min="9" max="256" width="11.42578125" style="179"/>
    <col min="257" max="257" width="8.42578125" style="179" customWidth="1"/>
    <col min="258" max="258" width="10" style="179" customWidth="1"/>
    <col min="259" max="259" width="11" style="179" customWidth="1"/>
    <col min="260" max="260" width="10.85546875" style="179" bestFit="1" customWidth="1"/>
    <col min="261" max="261" width="11.85546875" style="179" customWidth="1"/>
    <col min="262" max="262" width="12.85546875" style="179" bestFit="1" customWidth="1"/>
    <col min="263" max="264" width="10" style="179" customWidth="1"/>
    <col min="265" max="512" width="11.42578125" style="179"/>
    <col min="513" max="513" width="8.42578125" style="179" customWidth="1"/>
    <col min="514" max="514" width="10" style="179" customWidth="1"/>
    <col min="515" max="515" width="11" style="179" customWidth="1"/>
    <col min="516" max="516" width="10.85546875" style="179" bestFit="1" customWidth="1"/>
    <col min="517" max="517" width="11.85546875" style="179" customWidth="1"/>
    <col min="518" max="518" width="12.85546875" style="179" bestFit="1" customWidth="1"/>
    <col min="519" max="520" width="10" style="179" customWidth="1"/>
    <col min="521" max="768" width="11.42578125" style="179"/>
    <col min="769" max="769" width="8.42578125" style="179" customWidth="1"/>
    <col min="770" max="770" width="10" style="179" customWidth="1"/>
    <col min="771" max="771" width="11" style="179" customWidth="1"/>
    <col min="772" max="772" width="10.85546875" style="179" bestFit="1" customWidth="1"/>
    <col min="773" max="773" width="11.85546875" style="179" customWidth="1"/>
    <col min="774" max="774" width="12.85546875" style="179" bestFit="1" customWidth="1"/>
    <col min="775" max="776" width="10" style="179" customWidth="1"/>
    <col min="777" max="1024" width="11.42578125" style="179"/>
    <col min="1025" max="1025" width="8.42578125" style="179" customWidth="1"/>
    <col min="1026" max="1026" width="10" style="179" customWidth="1"/>
    <col min="1027" max="1027" width="11" style="179" customWidth="1"/>
    <col min="1028" max="1028" width="10.85546875" style="179" bestFit="1" customWidth="1"/>
    <col min="1029" max="1029" width="11.85546875" style="179" customWidth="1"/>
    <col min="1030" max="1030" width="12.85546875" style="179" bestFit="1" customWidth="1"/>
    <col min="1031" max="1032" width="10" style="179" customWidth="1"/>
    <col min="1033" max="1280" width="11.42578125" style="179"/>
    <col min="1281" max="1281" width="8.42578125" style="179" customWidth="1"/>
    <col min="1282" max="1282" width="10" style="179" customWidth="1"/>
    <col min="1283" max="1283" width="11" style="179" customWidth="1"/>
    <col min="1284" max="1284" width="10.85546875" style="179" bestFit="1" customWidth="1"/>
    <col min="1285" max="1285" width="11.85546875" style="179" customWidth="1"/>
    <col min="1286" max="1286" width="12.85546875" style="179" bestFit="1" customWidth="1"/>
    <col min="1287" max="1288" width="10" style="179" customWidth="1"/>
    <col min="1289" max="1536" width="11.42578125" style="179"/>
    <col min="1537" max="1537" width="8.42578125" style="179" customWidth="1"/>
    <col min="1538" max="1538" width="10" style="179" customWidth="1"/>
    <col min="1539" max="1539" width="11" style="179" customWidth="1"/>
    <col min="1540" max="1540" width="10.85546875" style="179" bestFit="1" customWidth="1"/>
    <col min="1541" max="1541" width="11.85546875" style="179" customWidth="1"/>
    <col min="1542" max="1542" width="12.85546875" style="179" bestFit="1" customWidth="1"/>
    <col min="1543" max="1544" width="10" style="179" customWidth="1"/>
    <col min="1545" max="1792" width="11.42578125" style="179"/>
    <col min="1793" max="1793" width="8.42578125" style="179" customWidth="1"/>
    <col min="1794" max="1794" width="10" style="179" customWidth="1"/>
    <col min="1795" max="1795" width="11" style="179" customWidth="1"/>
    <col min="1796" max="1796" width="10.85546875" style="179" bestFit="1" customWidth="1"/>
    <col min="1797" max="1797" width="11.85546875" style="179" customWidth="1"/>
    <col min="1798" max="1798" width="12.85546875" style="179" bestFit="1" customWidth="1"/>
    <col min="1799" max="1800" width="10" style="179" customWidth="1"/>
    <col min="1801" max="2048" width="11.42578125" style="179"/>
    <col min="2049" max="2049" width="8.42578125" style="179" customWidth="1"/>
    <col min="2050" max="2050" width="10" style="179" customWidth="1"/>
    <col min="2051" max="2051" width="11" style="179" customWidth="1"/>
    <col min="2052" max="2052" width="10.85546875" style="179" bestFit="1" customWidth="1"/>
    <col min="2053" max="2053" width="11.85546875" style="179" customWidth="1"/>
    <col min="2054" max="2054" width="12.85546875" style="179" bestFit="1" customWidth="1"/>
    <col min="2055" max="2056" width="10" style="179" customWidth="1"/>
    <col min="2057" max="2304" width="11.42578125" style="179"/>
    <col min="2305" max="2305" width="8.42578125" style="179" customWidth="1"/>
    <col min="2306" max="2306" width="10" style="179" customWidth="1"/>
    <col min="2307" max="2307" width="11" style="179" customWidth="1"/>
    <col min="2308" max="2308" width="10.85546875" style="179" bestFit="1" customWidth="1"/>
    <col min="2309" max="2309" width="11.85546875" style="179" customWidth="1"/>
    <col min="2310" max="2310" width="12.85546875" style="179" bestFit="1" customWidth="1"/>
    <col min="2311" max="2312" width="10" style="179" customWidth="1"/>
    <col min="2313" max="2560" width="11.42578125" style="179"/>
    <col min="2561" max="2561" width="8.42578125" style="179" customWidth="1"/>
    <col min="2562" max="2562" width="10" style="179" customWidth="1"/>
    <col min="2563" max="2563" width="11" style="179" customWidth="1"/>
    <col min="2564" max="2564" width="10.85546875" style="179" bestFit="1" customWidth="1"/>
    <col min="2565" max="2565" width="11.85546875" style="179" customWidth="1"/>
    <col min="2566" max="2566" width="12.85546875" style="179" bestFit="1" customWidth="1"/>
    <col min="2567" max="2568" width="10" style="179" customWidth="1"/>
    <col min="2569" max="2816" width="11.42578125" style="179"/>
    <col min="2817" max="2817" width="8.42578125" style="179" customWidth="1"/>
    <col min="2818" max="2818" width="10" style="179" customWidth="1"/>
    <col min="2819" max="2819" width="11" style="179" customWidth="1"/>
    <col min="2820" max="2820" width="10.85546875" style="179" bestFit="1" customWidth="1"/>
    <col min="2821" max="2821" width="11.85546875" style="179" customWidth="1"/>
    <col min="2822" max="2822" width="12.85546875" style="179" bestFit="1" customWidth="1"/>
    <col min="2823" max="2824" width="10" style="179" customWidth="1"/>
    <col min="2825" max="3072" width="11.42578125" style="179"/>
    <col min="3073" max="3073" width="8.42578125" style="179" customWidth="1"/>
    <col min="3074" max="3074" width="10" style="179" customWidth="1"/>
    <col min="3075" max="3075" width="11" style="179" customWidth="1"/>
    <col min="3076" max="3076" width="10.85546875" style="179" bestFit="1" customWidth="1"/>
    <col min="3077" max="3077" width="11.85546875" style="179" customWidth="1"/>
    <col min="3078" max="3078" width="12.85546875" style="179" bestFit="1" customWidth="1"/>
    <col min="3079" max="3080" width="10" style="179" customWidth="1"/>
    <col min="3081" max="3328" width="11.42578125" style="179"/>
    <col min="3329" max="3329" width="8.42578125" style="179" customWidth="1"/>
    <col min="3330" max="3330" width="10" style="179" customWidth="1"/>
    <col min="3331" max="3331" width="11" style="179" customWidth="1"/>
    <col min="3332" max="3332" width="10.85546875" style="179" bestFit="1" customWidth="1"/>
    <col min="3333" max="3333" width="11.85546875" style="179" customWidth="1"/>
    <col min="3334" max="3334" width="12.85546875" style="179" bestFit="1" customWidth="1"/>
    <col min="3335" max="3336" width="10" style="179" customWidth="1"/>
    <col min="3337" max="3584" width="11.42578125" style="179"/>
    <col min="3585" max="3585" width="8.42578125" style="179" customWidth="1"/>
    <col min="3586" max="3586" width="10" style="179" customWidth="1"/>
    <col min="3587" max="3587" width="11" style="179" customWidth="1"/>
    <col min="3588" max="3588" width="10.85546875" style="179" bestFit="1" customWidth="1"/>
    <col min="3589" max="3589" width="11.85546875" style="179" customWidth="1"/>
    <col min="3590" max="3590" width="12.85546875" style="179" bestFit="1" customWidth="1"/>
    <col min="3591" max="3592" width="10" style="179" customWidth="1"/>
    <col min="3593" max="3840" width="11.42578125" style="179"/>
    <col min="3841" max="3841" width="8.42578125" style="179" customWidth="1"/>
    <col min="3842" max="3842" width="10" style="179" customWidth="1"/>
    <col min="3843" max="3843" width="11" style="179" customWidth="1"/>
    <col min="3844" max="3844" width="10.85546875" style="179" bestFit="1" customWidth="1"/>
    <col min="3845" max="3845" width="11.85546875" style="179" customWidth="1"/>
    <col min="3846" max="3846" width="12.85546875" style="179" bestFit="1" customWidth="1"/>
    <col min="3847" max="3848" width="10" style="179" customWidth="1"/>
    <col min="3849" max="4096" width="11.42578125" style="179"/>
    <col min="4097" max="4097" width="8.42578125" style="179" customWidth="1"/>
    <col min="4098" max="4098" width="10" style="179" customWidth="1"/>
    <col min="4099" max="4099" width="11" style="179" customWidth="1"/>
    <col min="4100" max="4100" width="10.85546875" style="179" bestFit="1" customWidth="1"/>
    <col min="4101" max="4101" width="11.85546875" style="179" customWidth="1"/>
    <col min="4102" max="4102" width="12.85546875" style="179" bestFit="1" customWidth="1"/>
    <col min="4103" max="4104" width="10" style="179" customWidth="1"/>
    <col min="4105" max="4352" width="11.42578125" style="179"/>
    <col min="4353" max="4353" width="8.42578125" style="179" customWidth="1"/>
    <col min="4354" max="4354" width="10" style="179" customWidth="1"/>
    <col min="4355" max="4355" width="11" style="179" customWidth="1"/>
    <col min="4356" max="4356" width="10.85546875" style="179" bestFit="1" customWidth="1"/>
    <col min="4357" max="4357" width="11.85546875" style="179" customWidth="1"/>
    <col min="4358" max="4358" width="12.85546875" style="179" bestFit="1" customWidth="1"/>
    <col min="4359" max="4360" width="10" style="179" customWidth="1"/>
    <col min="4361" max="4608" width="11.42578125" style="179"/>
    <col min="4609" max="4609" width="8.42578125" style="179" customWidth="1"/>
    <col min="4610" max="4610" width="10" style="179" customWidth="1"/>
    <col min="4611" max="4611" width="11" style="179" customWidth="1"/>
    <col min="4612" max="4612" width="10.85546875" style="179" bestFit="1" customWidth="1"/>
    <col min="4613" max="4613" width="11.85546875" style="179" customWidth="1"/>
    <col min="4614" max="4614" width="12.85546875" style="179" bestFit="1" customWidth="1"/>
    <col min="4615" max="4616" width="10" style="179" customWidth="1"/>
    <col min="4617" max="4864" width="11.42578125" style="179"/>
    <col min="4865" max="4865" width="8.42578125" style="179" customWidth="1"/>
    <col min="4866" max="4866" width="10" style="179" customWidth="1"/>
    <col min="4867" max="4867" width="11" style="179" customWidth="1"/>
    <col min="4868" max="4868" width="10.85546875" style="179" bestFit="1" customWidth="1"/>
    <col min="4869" max="4869" width="11.85546875" style="179" customWidth="1"/>
    <col min="4870" max="4870" width="12.85546875" style="179" bestFit="1" customWidth="1"/>
    <col min="4871" max="4872" width="10" style="179" customWidth="1"/>
    <col min="4873" max="5120" width="11.42578125" style="179"/>
    <col min="5121" max="5121" width="8.42578125" style="179" customWidth="1"/>
    <col min="5122" max="5122" width="10" style="179" customWidth="1"/>
    <col min="5123" max="5123" width="11" style="179" customWidth="1"/>
    <col min="5124" max="5124" width="10.85546875" style="179" bestFit="1" customWidth="1"/>
    <col min="5125" max="5125" width="11.85546875" style="179" customWidth="1"/>
    <col min="5126" max="5126" width="12.85546875" style="179" bestFit="1" customWidth="1"/>
    <col min="5127" max="5128" width="10" style="179" customWidth="1"/>
    <col min="5129" max="5376" width="11.42578125" style="179"/>
    <col min="5377" max="5377" width="8.42578125" style="179" customWidth="1"/>
    <col min="5378" max="5378" width="10" style="179" customWidth="1"/>
    <col min="5379" max="5379" width="11" style="179" customWidth="1"/>
    <col min="5380" max="5380" width="10.85546875" style="179" bestFit="1" customWidth="1"/>
    <col min="5381" max="5381" width="11.85546875" style="179" customWidth="1"/>
    <col min="5382" max="5382" width="12.85546875" style="179" bestFit="1" customWidth="1"/>
    <col min="5383" max="5384" width="10" style="179" customWidth="1"/>
    <col min="5385" max="5632" width="11.42578125" style="179"/>
    <col min="5633" max="5633" width="8.42578125" style="179" customWidth="1"/>
    <col min="5634" max="5634" width="10" style="179" customWidth="1"/>
    <col min="5635" max="5635" width="11" style="179" customWidth="1"/>
    <col min="5636" max="5636" width="10.85546875" style="179" bestFit="1" customWidth="1"/>
    <col min="5637" max="5637" width="11.85546875" style="179" customWidth="1"/>
    <col min="5638" max="5638" width="12.85546875" style="179" bestFit="1" customWidth="1"/>
    <col min="5639" max="5640" width="10" style="179" customWidth="1"/>
    <col min="5641" max="5888" width="11.42578125" style="179"/>
    <col min="5889" max="5889" width="8.42578125" style="179" customWidth="1"/>
    <col min="5890" max="5890" width="10" style="179" customWidth="1"/>
    <col min="5891" max="5891" width="11" style="179" customWidth="1"/>
    <col min="5892" max="5892" width="10.85546875" style="179" bestFit="1" customWidth="1"/>
    <col min="5893" max="5893" width="11.85546875" style="179" customWidth="1"/>
    <col min="5894" max="5894" width="12.85546875" style="179" bestFit="1" customWidth="1"/>
    <col min="5895" max="5896" width="10" style="179" customWidth="1"/>
    <col min="5897" max="6144" width="11.42578125" style="179"/>
    <col min="6145" max="6145" width="8.42578125" style="179" customWidth="1"/>
    <col min="6146" max="6146" width="10" style="179" customWidth="1"/>
    <col min="6147" max="6147" width="11" style="179" customWidth="1"/>
    <col min="6148" max="6148" width="10.85546875" style="179" bestFit="1" customWidth="1"/>
    <col min="6149" max="6149" width="11.85546875" style="179" customWidth="1"/>
    <col min="6150" max="6150" width="12.85546875" style="179" bestFit="1" customWidth="1"/>
    <col min="6151" max="6152" width="10" style="179" customWidth="1"/>
    <col min="6153" max="6400" width="11.42578125" style="179"/>
    <col min="6401" max="6401" width="8.42578125" style="179" customWidth="1"/>
    <col min="6402" max="6402" width="10" style="179" customWidth="1"/>
    <col min="6403" max="6403" width="11" style="179" customWidth="1"/>
    <col min="6404" max="6404" width="10.85546875" style="179" bestFit="1" customWidth="1"/>
    <col min="6405" max="6405" width="11.85546875" style="179" customWidth="1"/>
    <col min="6406" max="6406" width="12.85546875" style="179" bestFit="1" customWidth="1"/>
    <col min="6407" max="6408" width="10" style="179" customWidth="1"/>
    <col min="6409" max="6656" width="11.42578125" style="179"/>
    <col min="6657" max="6657" width="8.42578125" style="179" customWidth="1"/>
    <col min="6658" max="6658" width="10" style="179" customWidth="1"/>
    <col min="6659" max="6659" width="11" style="179" customWidth="1"/>
    <col min="6660" max="6660" width="10.85546875" style="179" bestFit="1" customWidth="1"/>
    <col min="6661" max="6661" width="11.85546875" style="179" customWidth="1"/>
    <col min="6662" max="6662" width="12.85546875" style="179" bestFit="1" customWidth="1"/>
    <col min="6663" max="6664" width="10" style="179" customWidth="1"/>
    <col min="6665" max="6912" width="11.42578125" style="179"/>
    <col min="6913" max="6913" width="8.42578125" style="179" customWidth="1"/>
    <col min="6914" max="6914" width="10" style="179" customWidth="1"/>
    <col min="6915" max="6915" width="11" style="179" customWidth="1"/>
    <col min="6916" max="6916" width="10.85546875" style="179" bestFit="1" customWidth="1"/>
    <col min="6917" max="6917" width="11.85546875" style="179" customWidth="1"/>
    <col min="6918" max="6918" width="12.85546875" style="179" bestFit="1" customWidth="1"/>
    <col min="6919" max="6920" width="10" style="179" customWidth="1"/>
    <col min="6921" max="7168" width="11.42578125" style="179"/>
    <col min="7169" max="7169" width="8.42578125" style="179" customWidth="1"/>
    <col min="7170" max="7170" width="10" style="179" customWidth="1"/>
    <col min="7171" max="7171" width="11" style="179" customWidth="1"/>
    <col min="7172" max="7172" width="10.85546875" style="179" bestFit="1" customWidth="1"/>
    <col min="7173" max="7173" width="11.85546875" style="179" customWidth="1"/>
    <col min="7174" max="7174" width="12.85546875" style="179" bestFit="1" customWidth="1"/>
    <col min="7175" max="7176" width="10" style="179" customWidth="1"/>
    <col min="7177" max="7424" width="11.42578125" style="179"/>
    <col min="7425" max="7425" width="8.42578125" style="179" customWidth="1"/>
    <col min="7426" max="7426" width="10" style="179" customWidth="1"/>
    <col min="7427" max="7427" width="11" style="179" customWidth="1"/>
    <col min="7428" max="7428" width="10.85546875" style="179" bestFit="1" customWidth="1"/>
    <col min="7429" max="7429" width="11.85546875" style="179" customWidth="1"/>
    <col min="7430" max="7430" width="12.85546875" style="179" bestFit="1" customWidth="1"/>
    <col min="7431" max="7432" width="10" style="179" customWidth="1"/>
    <col min="7433" max="7680" width="11.42578125" style="179"/>
    <col min="7681" max="7681" width="8.42578125" style="179" customWidth="1"/>
    <col min="7682" max="7682" width="10" style="179" customWidth="1"/>
    <col min="7683" max="7683" width="11" style="179" customWidth="1"/>
    <col min="7684" max="7684" width="10.85546875" style="179" bestFit="1" customWidth="1"/>
    <col min="7685" max="7685" width="11.85546875" style="179" customWidth="1"/>
    <col min="7686" max="7686" width="12.85546875" style="179" bestFit="1" customWidth="1"/>
    <col min="7687" max="7688" width="10" style="179" customWidth="1"/>
    <col min="7689" max="7936" width="11.42578125" style="179"/>
    <col min="7937" max="7937" width="8.42578125" style="179" customWidth="1"/>
    <col min="7938" max="7938" width="10" style="179" customWidth="1"/>
    <col min="7939" max="7939" width="11" style="179" customWidth="1"/>
    <col min="7940" max="7940" width="10.85546875" style="179" bestFit="1" customWidth="1"/>
    <col min="7941" max="7941" width="11.85546875" style="179" customWidth="1"/>
    <col min="7942" max="7942" width="12.85546875" style="179" bestFit="1" customWidth="1"/>
    <col min="7943" max="7944" width="10" style="179" customWidth="1"/>
    <col min="7945" max="8192" width="11.42578125" style="179"/>
    <col min="8193" max="8193" width="8.42578125" style="179" customWidth="1"/>
    <col min="8194" max="8194" width="10" style="179" customWidth="1"/>
    <col min="8195" max="8195" width="11" style="179" customWidth="1"/>
    <col min="8196" max="8196" width="10.85546875" style="179" bestFit="1" customWidth="1"/>
    <col min="8197" max="8197" width="11.85546875" style="179" customWidth="1"/>
    <col min="8198" max="8198" width="12.85546875" style="179" bestFit="1" customWidth="1"/>
    <col min="8199" max="8200" width="10" style="179" customWidth="1"/>
    <col min="8201" max="8448" width="11.42578125" style="179"/>
    <col min="8449" max="8449" width="8.42578125" style="179" customWidth="1"/>
    <col min="8450" max="8450" width="10" style="179" customWidth="1"/>
    <col min="8451" max="8451" width="11" style="179" customWidth="1"/>
    <col min="8452" max="8452" width="10.85546875" style="179" bestFit="1" customWidth="1"/>
    <col min="8453" max="8453" width="11.85546875" style="179" customWidth="1"/>
    <col min="8454" max="8454" width="12.85546875" style="179" bestFit="1" customWidth="1"/>
    <col min="8455" max="8456" width="10" style="179" customWidth="1"/>
    <col min="8457" max="8704" width="11.42578125" style="179"/>
    <col min="8705" max="8705" width="8.42578125" style="179" customWidth="1"/>
    <col min="8706" max="8706" width="10" style="179" customWidth="1"/>
    <col min="8707" max="8707" width="11" style="179" customWidth="1"/>
    <col min="8708" max="8708" width="10.85546875" style="179" bestFit="1" customWidth="1"/>
    <col min="8709" max="8709" width="11.85546875" style="179" customWidth="1"/>
    <col min="8710" max="8710" width="12.85546875" style="179" bestFit="1" customWidth="1"/>
    <col min="8711" max="8712" width="10" style="179" customWidth="1"/>
    <col min="8713" max="8960" width="11.42578125" style="179"/>
    <col min="8961" max="8961" width="8.42578125" style="179" customWidth="1"/>
    <col min="8962" max="8962" width="10" style="179" customWidth="1"/>
    <col min="8963" max="8963" width="11" style="179" customWidth="1"/>
    <col min="8964" max="8964" width="10.85546875" style="179" bestFit="1" customWidth="1"/>
    <col min="8965" max="8965" width="11.85546875" style="179" customWidth="1"/>
    <col min="8966" max="8966" width="12.85546875" style="179" bestFit="1" customWidth="1"/>
    <col min="8967" max="8968" width="10" style="179" customWidth="1"/>
    <col min="8969" max="9216" width="11.42578125" style="179"/>
    <col min="9217" max="9217" width="8.42578125" style="179" customWidth="1"/>
    <col min="9218" max="9218" width="10" style="179" customWidth="1"/>
    <col min="9219" max="9219" width="11" style="179" customWidth="1"/>
    <col min="9220" max="9220" width="10.85546875" style="179" bestFit="1" customWidth="1"/>
    <col min="9221" max="9221" width="11.85546875" style="179" customWidth="1"/>
    <col min="9222" max="9222" width="12.85546875" style="179" bestFit="1" customWidth="1"/>
    <col min="9223" max="9224" width="10" style="179" customWidth="1"/>
    <col min="9225" max="9472" width="11.42578125" style="179"/>
    <col min="9473" max="9473" width="8.42578125" style="179" customWidth="1"/>
    <col min="9474" max="9474" width="10" style="179" customWidth="1"/>
    <col min="9475" max="9475" width="11" style="179" customWidth="1"/>
    <col min="9476" max="9476" width="10.85546875" style="179" bestFit="1" customWidth="1"/>
    <col min="9477" max="9477" width="11.85546875" style="179" customWidth="1"/>
    <col min="9478" max="9478" width="12.85546875" style="179" bestFit="1" customWidth="1"/>
    <col min="9479" max="9480" width="10" style="179" customWidth="1"/>
    <col min="9481" max="9728" width="11.42578125" style="179"/>
    <col min="9729" max="9729" width="8.42578125" style="179" customWidth="1"/>
    <col min="9730" max="9730" width="10" style="179" customWidth="1"/>
    <col min="9731" max="9731" width="11" style="179" customWidth="1"/>
    <col min="9732" max="9732" width="10.85546875" style="179" bestFit="1" customWidth="1"/>
    <col min="9733" max="9733" width="11.85546875" style="179" customWidth="1"/>
    <col min="9734" max="9734" width="12.85546875" style="179" bestFit="1" customWidth="1"/>
    <col min="9735" max="9736" width="10" style="179" customWidth="1"/>
    <col min="9737" max="9984" width="11.42578125" style="179"/>
    <col min="9985" max="9985" width="8.42578125" style="179" customWidth="1"/>
    <col min="9986" max="9986" width="10" style="179" customWidth="1"/>
    <col min="9987" max="9987" width="11" style="179" customWidth="1"/>
    <col min="9988" max="9988" width="10.85546875" style="179" bestFit="1" customWidth="1"/>
    <col min="9989" max="9989" width="11.85546875" style="179" customWidth="1"/>
    <col min="9990" max="9990" width="12.85546875" style="179" bestFit="1" customWidth="1"/>
    <col min="9991" max="9992" width="10" style="179" customWidth="1"/>
    <col min="9993" max="10240" width="11.42578125" style="179"/>
    <col min="10241" max="10241" width="8.42578125" style="179" customWidth="1"/>
    <col min="10242" max="10242" width="10" style="179" customWidth="1"/>
    <col min="10243" max="10243" width="11" style="179" customWidth="1"/>
    <col min="10244" max="10244" width="10.85546875" style="179" bestFit="1" customWidth="1"/>
    <col min="10245" max="10245" width="11.85546875" style="179" customWidth="1"/>
    <col min="10246" max="10246" width="12.85546875" style="179" bestFit="1" customWidth="1"/>
    <col min="10247" max="10248" width="10" style="179" customWidth="1"/>
    <col min="10249" max="10496" width="11.42578125" style="179"/>
    <col min="10497" max="10497" width="8.42578125" style="179" customWidth="1"/>
    <col min="10498" max="10498" width="10" style="179" customWidth="1"/>
    <col min="10499" max="10499" width="11" style="179" customWidth="1"/>
    <col min="10500" max="10500" width="10.85546875" style="179" bestFit="1" customWidth="1"/>
    <col min="10501" max="10501" width="11.85546875" style="179" customWidth="1"/>
    <col min="10502" max="10502" width="12.85546875" style="179" bestFit="1" customWidth="1"/>
    <col min="10503" max="10504" width="10" style="179" customWidth="1"/>
    <col min="10505" max="10752" width="11.42578125" style="179"/>
    <col min="10753" max="10753" width="8.42578125" style="179" customWidth="1"/>
    <col min="10754" max="10754" width="10" style="179" customWidth="1"/>
    <col min="10755" max="10755" width="11" style="179" customWidth="1"/>
    <col min="10756" max="10756" width="10.85546875" style="179" bestFit="1" customWidth="1"/>
    <col min="10757" max="10757" width="11.85546875" style="179" customWidth="1"/>
    <col min="10758" max="10758" width="12.85546875" style="179" bestFit="1" customWidth="1"/>
    <col min="10759" max="10760" width="10" style="179" customWidth="1"/>
    <col min="10761" max="11008" width="11.42578125" style="179"/>
    <col min="11009" max="11009" width="8.42578125" style="179" customWidth="1"/>
    <col min="11010" max="11010" width="10" style="179" customWidth="1"/>
    <col min="11011" max="11011" width="11" style="179" customWidth="1"/>
    <col min="11012" max="11012" width="10.85546875" style="179" bestFit="1" customWidth="1"/>
    <col min="11013" max="11013" width="11.85546875" style="179" customWidth="1"/>
    <col min="11014" max="11014" width="12.85546875" style="179" bestFit="1" customWidth="1"/>
    <col min="11015" max="11016" width="10" style="179" customWidth="1"/>
    <col min="11017" max="11264" width="11.42578125" style="179"/>
    <col min="11265" max="11265" width="8.42578125" style="179" customWidth="1"/>
    <col min="11266" max="11266" width="10" style="179" customWidth="1"/>
    <col min="11267" max="11267" width="11" style="179" customWidth="1"/>
    <col min="11268" max="11268" width="10.85546875" style="179" bestFit="1" customWidth="1"/>
    <col min="11269" max="11269" width="11.85546875" style="179" customWidth="1"/>
    <col min="11270" max="11270" width="12.85546875" style="179" bestFit="1" customWidth="1"/>
    <col min="11271" max="11272" width="10" style="179" customWidth="1"/>
    <col min="11273" max="11520" width="11.42578125" style="179"/>
    <col min="11521" max="11521" width="8.42578125" style="179" customWidth="1"/>
    <col min="11522" max="11522" width="10" style="179" customWidth="1"/>
    <col min="11523" max="11523" width="11" style="179" customWidth="1"/>
    <col min="11524" max="11524" width="10.85546875" style="179" bestFit="1" customWidth="1"/>
    <col min="11525" max="11525" width="11.85546875" style="179" customWidth="1"/>
    <col min="11526" max="11526" width="12.85546875" style="179" bestFit="1" customWidth="1"/>
    <col min="11527" max="11528" width="10" style="179" customWidth="1"/>
    <col min="11529" max="11776" width="11.42578125" style="179"/>
    <col min="11777" max="11777" width="8.42578125" style="179" customWidth="1"/>
    <col min="11778" max="11778" width="10" style="179" customWidth="1"/>
    <col min="11779" max="11779" width="11" style="179" customWidth="1"/>
    <col min="11780" max="11780" width="10.85546875" style="179" bestFit="1" customWidth="1"/>
    <col min="11781" max="11781" width="11.85546875" style="179" customWidth="1"/>
    <col min="11782" max="11782" width="12.85546875" style="179" bestFit="1" customWidth="1"/>
    <col min="11783" max="11784" width="10" style="179" customWidth="1"/>
    <col min="11785" max="12032" width="11.42578125" style="179"/>
    <col min="12033" max="12033" width="8.42578125" style="179" customWidth="1"/>
    <col min="12034" max="12034" width="10" style="179" customWidth="1"/>
    <col min="12035" max="12035" width="11" style="179" customWidth="1"/>
    <col min="12036" max="12036" width="10.85546875" style="179" bestFit="1" customWidth="1"/>
    <col min="12037" max="12037" width="11.85546875" style="179" customWidth="1"/>
    <col min="12038" max="12038" width="12.85546875" style="179" bestFit="1" customWidth="1"/>
    <col min="12039" max="12040" width="10" style="179" customWidth="1"/>
    <col min="12041" max="12288" width="11.42578125" style="179"/>
    <col min="12289" max="12289" width="8.42578125" style="179" customWidth="1"/>
    <col min="12290" max="12290" width="10" style="179" customWidth="1"/>
    <col min="12291" max="12291" width="11" style="179" customWidth="1"/>
    <col min="12292" max="12292" width="10.85546875" style="179" bestFit="1" customWidth="1"/>
    <col min="12293" max="12293" width="11.85546875" style="179" customWidth="1"/>
    <col min="12294" max="12294" width="12.85546875" style="179" bestFit="1" customWidth="1"/>
    <col min="12295" max="12296" width="10" style="179" customWidth="1"/>
    <col min="12297" max="12544" width="11.42578125" style="179"/>
    <col min="12545" max="12545" width="8.42578125" style="179" customWidth="1"/>
    <col min="12546" max="12546" width="10" style="179" customWidth="1"/>
    <col min="12547" max="12547" width="11" style="179" customWidth="1"/>
    <col min="12548" max="12548" width="10.85546875" style="179" bestFit="1" customWidth="1"/>
    <col min="12549" max="12549" width="11.85546875" style="179" customWidth="1"/>
    <col min="12550" max="12550" width="12.85546875" style="179" bestFit="1" customWidth="1"/>
    <col min="12551" max="12552" width="10" style="179" customWidth="1"/>
    <col min="12553" max="12800" width="11.42578125" style="179"/>
    <col min="12801" max="12801" width="8.42578125" style="179" customWidth="1"/>
    <col min="12802" max="12802" width="10" style="179" customWidth="1"/>
    <col min="12803" max="12803" width="11" style="179" customWidth="1"/>
    <col min="12804" max="12804" width="10.85546875" style="179" bestFit="1" customWidth="1"/>
    <col min="12805" max="12805" width="11.85546875" style="179" customWidth="1"/>
    <col min="12806" max="12806" width="12.85546875" style="179" bestFit="1" customWidth="1"/>
    <col min="12807" max="12808" width="10" style="179" customWidth="1"/>
    <col min="12809" max="13056" width="11.42578125" style="179"/>
    <col min="13057" max="13057" width="8.42578125" style="179" customWidth="1"/>
    <col min="13058" max="13058" width="10" style="179" customWidth="1"/>
    <col min="13059" max="13059" width="11" style="179" customWidth="1"/>
    <col min="13060" max="13060" width="10.85546875" style="179" bestFit="1" customWidth="1"/>
    <col min="13061" max="13061" width="11.85546875" style="179" customWidth="1"/>
    <col min="13062" max="13062" width="12.85546875" style="179" bestFit="1" customWidth="1"/>
    <col min="13063" max="13064" width="10" style="179" customWidth="1"/>
    <col min="13065" max="13312" width="11.42578125" style="179"/>
    <col min="13313" max="13313" width="8.42578125" style="179" customWidth="1"/>
    <col min="13314" max="13314" width="10" style="179" customWidth="1"/>
    <col min="13315" max="13315" width="11" style="179" customWidth="1"/>
    <col min="13316" max="13316" width="10.85546875" style="179" bestFit="1" customWidth="1"/>
    <col min="13317" max="13317" width="11.85546875" style="179" customWidth="1"/>
    <col min="13318" max="13318" width="12.85546875" style="179" bestFit="1" customWidth="1"/>
    <col min="13319" max="13320" width="10" style="179" customWidth="1"/>
    <col min="13321" max="13568" width="11.42578125" style="179"/>
    <col min="13569" max="13569" width="8.42578125" style="179" customWidth="1"/>
    <col min="13570" max="13570" width="10" style="179" customWidth="1"/>
    <col min="13571" max="13571" width="11" style="179" customWidth="1"/>
    <col min="13572" max="13572" width="10.85546875" style="179" bestFit="1" customWidth="1"/>
    <col min="13573" max="13573" width="11.85546875" style="179" customWidth="1"/>
    <col min="13574" max="13574" width="12.85546875" style="179" bestFit="1" customWidth="1"/>
    <col min="13575" max="13576" width="10" style="179" customWidth="1"/>
    <col min="13577" max="13824" width="11.42578125" style="179"/>
    <col min="13825" max="13825" width="8.42578125" style="179" customWidth="1"/>
    <col min="13826" max="13826" width="10" style="179" customWidth="1"/>
    <col min="13827" max="13827" width="11" style="179" customWidth="1"/>
    <col min="13828" max="13828" width="10.85546875" style="179" bestFit="1" customWidth="1"/>
    <col min="13829" max="13829" width="11.85546875" style="179" customWidth="1"/>
    <col min="13830" max="13830" width="12.85546875" style="179" bestFit="1" customWidth="1"/>
    <col min="13831" max="13832" width="10" style="179" customWidth="1"/>
    <col min="13833" max="14080" width="11.42578125" style="179"/>
    <col min="14081" max="14081" width="8.42578125" style="179" customWidth="1"/>
    <col min="14082" max="14082" width="10" style="179" customWidth="1"/>
    <col min="14083" max="14083" width="11" style="179" customWidth="1"/>
    <col min="14084" max="14084" width="10.85546875" style="179" bestFit="1" customWidth="1"/>
    <col min="14085" max="14085" width="11.85546875" style="179" customWidth="1"/>
    <col min="14086" max="14086" width="12.85546875" style="179" bestFit="1" customWidth="1"/>
    <col min="14087" max="14088" width="10" style="179" customWidth="1"/>
    <col min="14089" max="14336" width="11.42578125" style="179"/>
    <col min="14337" max="14337" width="8.42578125" style="179" customWidth="1"/>
    <col min="14338" max="14338" width="10" style="179" customWidth="1"/>
    <col min="14339" max="14339" width="11" style="179" customWidth="1"/>
    <col min="14340" max="14340" width="10.85546875" style="179" bestFit="1" customWidth="1"/>
    <col min="14341" max="14341" width="11.85546875" style="179" customWidth="1"/>
    <col min="14342" max="14342" width="12.85546875" style="179" bestFit="1" customWidth="1"/>
    <col min="14343" max="14344" width="10" style="179" customWidth="1"/>
    <col min="14345" max="14592" width="11.42578125" style="179"/>
    <col min="14593" max="14593" width="8.42578125" style="179" customWidth="1"/>
    <col min="14594" max="14594" width="10" style="179" customWidth="1"/>
    <col min="14595" max="14595" width="11" style="179" customWidth="1"/>
    <col min="14596" max="14596" width="10.85546875" style="179" bestFit="1" customWidth="1"/>
    <col min="14597" max="14597" width="11.85546875" style="179" customWidth="1"/>
    <col min="14598" max="14598" width="12.85546875" style="179" bestFit="1" customWidth="1"/>
    <col min="14599" max="14600" width="10" style="179" customWidth="1"/>
    <col min="14601" max="14848" width="11.42578125" style="179"/>
    <col min="14849" max="14849" width="8.42578125" style="179" customWidth="1"/>
    <col min="14850" max="14850" width="10" style="179" customWidth="1"/>
    <col min="14851" max="14851" width="11" style="179" customWidth="1"/>
    <col min="14852" max="14852" width="10.85546875" style="179" bestFit="1" customWidth="1"/>
    <col min="14853" max="14853" width="11.85546875" style="179" customWidth="1"/>
    <col min="14854" max="14854" width="12.85546875" style="179" bestFit="1" customWidth="1"/>
    <col min="14855" max="14856" width="10" style="179" customWidth="1"/>
    <col min="14857" max="15104" width="11.42578125" style="179"/>
    <col min="15105" max="15105" width="8.42578125" style="179" customWidth="1"/>
    <col min="15106" max="15106" width="10" style="179" customWidth="1"/>
    <col min="15107" max="15107" width="11" style="179" customWidth="1"/>
    <col min="15108" max="15108" width="10.85546875" style="179" bestFit="1" customWidth="1"/>
    <col min="15109" max="15109" width="11.85546875" style="179" customWidth="1"/>
    <col min="15110" max="15110" width="12.85546875" style="179" bestFit="1" customWidth="1"/>
    <col min="15111" max="15112" width="10" style="179" customWidth="1"/>
    <col min="15113" max="15360" width="11.42578125" style="179"/>
    <col min="15361" max="15361" width="8.42578125" style="179" customWidth="1"/>
    <col min="15362" max="15362" width="10" style="179" customWidth="1"/>
    <col min="15363" max="15363" width="11" style="179" customWidth="1"/>
    <col min="15364" max="15364" width="10.85546875" style="179" bestFit="1" customWidth="1"/>
    <col min="15365" max="15365" width="11.85546875" style="179" customWidth="1"/>
    <col min="15366" max="15366" width="12.85546875" style="179" bestFit="1" customWidth="1"/>
    <col min="15367" max="15368" width="10" style="179" customWidth="1"/>
    <col min="15369" max="15616" width="11.42578125" style="179"/>
    <col min="15617" max="15617" width="8.42578125" style="179" customWidth="1"/>
    <col min="15618" max="15618" width="10" style="179" customWidth="1"/>
    <col min="15619" max="15619" width="11" style="179" customWidth="1"/>
    <col min="15620" max="15620" width="10.85546875" style="179" bestFit="1" customWidth="1"/>
    <col min="15621" max="15621" width="11.85546875" style="179" customWidth="1"/>
    <col min="15622" max="15622" width="12.85546875" style="179" bestFit="1" customWidth="1"/>
    <col min="15623" max="15624" width="10" style="179" customWidth="1"/>
    <col min="15625" max="15872" width="11.42578125" style="179"/>
    <col min="15873" max="15873" width="8.42578125" style="179" customWidth="1"/>
    <col min="15874" max="15874" width="10" style="179" customWidth="1"/>
    <col min="15875" max="15875" width="11" style="179" customWidth="1"/>
    <col min="15876" max="15876" width="10.85546875" style="179" bestFit="1" customWidth="1"/>
    <col min="15877" max="15877" width="11.85546875" style="179" customWidth="1"/>
    <col min="15878" max="15878" width="12.85546875" style="179" bestFit="1" customWidth="1"/>
    <col min="15879" max="15880" width="10" style="179" customWidth="1"/>
    <col min="15881" max="16128" width="11.42578125" style="179"/>
    <col min="16129" max="16129" width="8.42578125" style="179" customWidth="1"/>
    <col min="16130" max="16130" width="10" style="179" customWidth="1"/>
    <col min="16131" max="16131" width="11" style="179" customWidth="1"/>
    <col min="16132" max="16132" width="10.85546875" style="179" bestFit="1" customWidth="1"/>
    <col min="16133" max="16133" width="11.85546875" style="179" customWidth="1"/>
    <col min="16134" max="16134" width="12.85546875" style="179" bestFit="1" customWidth="1"/>
    <col min="16135" max="16136" width="10" style="179" customWidth="1"/>
    <col min="16137" max="16384" width="11.42578125" style="179"/>
  </cols>
  <sheetData>
    <row r="1" spans="1:11" ht="19.5" thickBot="1" x14ac:dyDescent="0.35">
      <c r="A1" s="340" t="s">
        <v>211</v>
      </c>
      <c r="B1" s="340"/>
      <c r="C1" s="340"/>
      <c r="D1" s="340"/>
      <c r="E1" s="340"/>
      <c r="F1" s="340"/>
      <c r="G1" s="340"/>
      <c r="H1" s="340"/>
      <c r="K1" s="253" t="s">
        <v>195</v>
      </c>
    </row>
    <row r="2" spans="1:11" x14ac:dyDescent="0.2">
      <c r="A2" s="341" t="s">
        <v>138</v>
      </c>
      <c r="B2" s="341"/>
      <c r="C2" s="341"/>
      <c r="D2" s="341"/>
      <c r="E2" s="341"/>
      <c r="F2" s="341"/>
      <c r="G2" s="341"/>
      <c r="H2" s="341"/>
    </row>
    <row r="3" spans="1:11" x14ac:dyDescent="0.2">
      <c r="A3" s="341" t="s">
        <v>368</v>
      </c>
      <c r="B3" s="341"/>
      <c r="C3" s="341"/>
      <c r="D3" s="341"/>
      <c r="E3" s="341"/>
      <c r="F3" s="341"/>
      <c r="G3" s="341"/>
      <c r="H3" s="341"/>
    </row>
    <row r="4" spans="1:11" x14ac:dyDescent="0.2">
      <c r="A4" s="340" t="s">
        <v>361</v>
      </c>
      <c r="B4" s="340"/>
      <c r="C4" s="340"/>
      <c r="D4" s="340"/>
      <c r="E4" s="340"/>
      <c r="F4" s="340"/>
      <c r="G4" s="340"/>
      <c r="H4" s="340"/>
    </row>
    <row r="5" spans="1:11" x14ac:dyDescent="0.2">
      <c r="A5" s="342" t="s">
        <v>400</v>
      </c>
      <c r="B5" s="342"/>
      <c r="C5" s="342"/>
      <c r="D5" s="342"/>
      <c r="E5" s="342"/>
      <c r="F5" s="342"/>
      <c r="G5" s="342"/>
      <c r="H5" s="342"/>
    </row>
    <row r="6" spans="1:11" ht="13.5" thickBot="1" x14ac:dyDescent="0.25">
      <c r="A6" s="180"/>
      <c r="B6" s="181"/>
      <c r="C6" s="181"/>
      <c r="D6" s="181"/>
      <c r="E6" s="181"/>
      <c r="F6" s="181"/>
      <c r="G6" s="181"/>
      <c r="H6" s="181"/>
    </row>
    <row r="7" spans="1:11" ht="39" thickBot="1" x14ac:dyDescent="0.25">
      <c r="A7" s="174" t="s">
        <v>126</v>
      </c>
      <c r="B7" s="175" t="s">
        <v>0</v>
      </c>
      <c r="C7" s="175" t="s">
        <v>127</v>
      </c>
      <c r="D7" s="176" t="s">
        <v>128</v>
      </c>
      <c r="E7" s="175" t="s">
        <v>132</v>
      </c>
      <c r="F7" s="175" t="s">
        <v>133</v>
      </c>
      <c r="G7" s="175" t="s">
        <v>134</v>
      </c>
      <c r="H7" s="175" t="s">
        <v>135</v>
      </c>
    </row>
    <row r="8" spans="1:11" x14ac:dyDescent="0.2">
      <c r="A8" s="182"/>
      <c r="B8" s="183"/>
      <c r="C8" s="183"/>
      <c r="D8" s="183"/>
      <c r="E8" s="183"/>
      <c r="F8" s="183"/>
      <c r="G8" s="183"/>
      <c r="H8" s="183"/>
    </row>
    <row r="9" spans="1:11" x14ac:dyDescent="0.2">
      <c r="A9" s="184">
        <v>1986</v>
      </c>
      <c r="B9" s="185">
        <f t="shared" ref="B9:B24" si="0">+C9+D9+E9+F9+G9</f>
        <v>4769</v>
      </c>
      <c r="C9" s="185">
        <v>290</v>
      </c>
      <c r="D9" s="185">
        <v>2577</v>
      </c>
      <c r="E9" s="185">
        <v>26</v>
      </c>
      <c r="F9" s="185">
        <v>1741</v>
      </c>
      <c r="G9" s="185">
        <v>135</v>
      </c>
      <c r="H9" s="185" t="s">
        <v>129</v>
      </c>
    </row>
    <row r="10" spans="1:11" x14ac:dyDescent="0.2">
      <c r="A10" s="184">
        <v>1987</v>
      </c>
      <c r="B10" s="185">
        <f t="shared" si="0"/>
        <v>5114</v>
      </c>
      <c r="C10" s="185">
        <v>289</v>
      </c>
      <c r="D10" s="185">
        <v>3093</v>
      </c>
      <c r="E10" s="185">
        <v>27</v>
      </c>
      <c r="F10" s="185">
        <v>1571</v>
      </c>
      <c r="G10" s="185">
        <v>134</v>
      </c>
      <c r="H10" s="185" t="s">
        <v>129</v>
      </c>
    </row>
    <row r="11" spans="1:11" x14ac:dyDescent="0.2">
      <c r="A11" s="184">
        <v>1988</v>
      </c>
      <c r="B11" s="185">
        <f t="shared" si="0"/>
        <v>3652</v>
      </c>
      <c r="C11" s="185">
        <v>172</v>
      </c>
      <c r="D11" s="185">
        <v>1731</v>
      </c>
      <c r="E11" s="185">
        <v>25</v>
      </c>
      <c r="F11" s="185">
        <v>1626</v>
      </c>
      <c r="G11" s="185">
        <v>98</v>
      </c>
      <c r="H11" s="185" t="s">
        <v>129</v>
      </c>
    </row>
    <row r="12" spans="1:11" x14ac:dyDescent="0.2">
      <c r="A12" s="184">
        <v>1989</v>
      </c>
      <c r="B12" s="185">
        <f t="shared" si="0"/>
        <v>5204</v>
      </c>
      <c r="C12" s="185">
        <v>154</v>
      </c>
      <c r="D12" s="185">
        <v>3245</v>
      </c>
      <c r="E12" s="185">
        <v>21</v>
      </c>
      <c r="F12" s="185">
        <v>1605</v>
      </c>
      <c r="G12" s="185">
        <v>179</v>
      </c>
      <c r="H12" s="185" t="s">
        <v>129</v>
      </c>
    </row>
    <row r="13" spans="1:11" x14ac:dyDescent="0.2">
      <c r="A13" s="184">
        <v>1990</v>
      </c>
      <c r="B13" s="185">
        <f t="shared" si="0"/>
        <v>5637</v>
      </c>
      <c r="C13" s="185">
        <v>455</v>
      </c>
      <c r="D13" s="185">
        <v>3128</v>
      </c>
      <c r="E13" s="185">
        <v>24</v>
      </c>
      <c r="F13" s="185">
        <v>1796</v>
      </c>
      <c r="G13" s="185">
        <v>234</v>
      </c>
      <c r="H13" s="185" t="s">
        <v>129</v>
      </c>
    </row>
    <row r="14" spans="1:11" x14ac:dyDescent="0.2">
      <c r="A14" s="184">
        <v>1991</v>
      </c>
      <c r="B14" s="185">
        <f t="shared" si="0"/>
        <v>3501</v>
      </c>
      <c r="C14" s="185">
        <v>166</v>
      </c>
      <c r="D14" s="185">
        <v>1738</v>
      </c>
      <c r="E14" s="185">
        <v>20</v>
      </c>
      <c r="F14" s="185">
        <v>1467</v>
      </c>
      <c r="G14" s="185">
        <v>110</v>
      </c>
      <c r="H14" s="185" t="s">
        <v>129</v>
      </c>
    </row>
    <row r="15" spans="1:11" x14ac:dyDescent="0.2">
      <c r="A15" s="184">
        <v>1992</v>
      </c>
      <c r="B15" s="185">
        <f t="shared" si="0"/>
        <v>3675</v>
      </c>
      <c r="C15" s="185">
        <v>165</v>
      </c>
      <c r="D15" s="185">
        <v>1764</v>
      </c>
      <c r="E15" s="185">
        <v>19</v>
      </c>
      <c r="F15" s="185">
        <v>1659</v>
      </c>
      <c r="G15" s="185">
        <v>68</v>
      </c>
      <c r="H15" s="185" t="s">
        <v>129</v>
      </c>
    </row>
    <row r="16" spans="1:11" x14ac:dyDescent="0.2">
      <c r="A16" s="184">
        <v>1993</v>
      </c>
      <c r="B16" s="185">
        <f t="shared" si="0"/>
        <v>3929</v>
      </c>
      <c r="C16" s="186">
        <v>152</v>
      </c>
      <c r="D16" s="185">
        <v>1996</v>
      </c>
      <c r="E16" s="185">
        <v>22</v>
      </c>
      <c r="F16" s="185">
        <v>1628</v>
      </c>
      <c r="G16" s="185">
        <v>131</v>
      </c>
      <c r="H16" s="185" t="s">
        <v>129</v>
      </c>
    </row>
    <row r="17" spans="1:11" x14ac:dyDescent="0.2">
      <c r="A17" s="184">
        <v>1994</v>
      </c>
      <c r="B17" s="185">
        <f t="shared" si="0"/>
        <v>5242</v>
      </c>
      <c r="C17" s="185">
        <v>313</v>
      </c>
      <c r="D17" s="185">
        <v>2787</v>
      </c>
      <c r="E17" s="185">
        <v>28</v>
      </c>
      <c r="F17" s="185">
        <v>1979</v>
      </c>
      <c r="G17" s="185">
        <v>135</v>
      </c>
      <c r="H17" s="185" t="s">
        <v>129</v>
      </c>
    </row>
    <row r="18" spans="1:11" x14ac:dyDescent="0.2">
      <c r="A18" s="184">
        <v>1995</v>
      </c>
      <c r="B18" s="185">
        <f t="shared" si="0"/>
        <v>5490</v>
      </c>
      <c r="C18" s="185">
        <v>253</v>
      </c>
      <c r="D18" s="185">
        <v>3020</v>
      </c>
      <c r="E18" s="185">
        <v>23</v>
      </c>
      <c r="F18" s="185">
        <v>2070</v>
      </c>
      <c r="G18" s="185">
        <v>124</v>
      </c>
      <c r="H18" s="185" t="s">
        <v>129</v>
      </c>
      <c r="K18" s="252"/>
    </row>
    <row r="19" spans="1:11" x14ac:dyDescent="0.2">
      <c r="A19" s="184">
        <v>1996</v>
      </c>
      <c r="B19" s="185">
        <f t="shared" si="0"/>
        <v>5883</v>
      </c>
      <c r="C19" s="185">
        <v>227</v>
      </c>
      <c r="D19" s="185">
        <v>3270</v>
      </c>
      <c r="E19" s="185">
        <v>20</v>
      </c>
      <c r="F19" s="185">
        <v>2245</v>
      </c>
      <c r="G19" s="185">
        <v>121</v>
      </c>
      <c r="H19" s="185" t="s">
        <v>129</v>
      </c>
    </row>
    <row r="20" spans="1:11" x14ac:dyDescent="0.2">
      <c r="A20" s="184">
        <v>1997</v>
      </c>
      <c r="B20" s="185">
        <f t="shared" si="0"/>
        <v>6143</v>
      </c>
      <c r="C20" s="185">
        <v>260</v>
      </c>
      <c r="D20" s="185">
        <v>3377</v>
      </c>
      <c r="E20" s="185">
        <v>16</v>
      </c>
      <c r="F20" s="185">
        <v>2331</v>
      </c>
      <c r="G20" s="185">
        <v>159</v>
      </c>
      <c r="H20" s="185" t="s">
        <v>129</v>
      </c>
    </row>
    <row r="21" spans="1:11" x14ac:dyDescent="0.2">
      <c r="A21" s="187">
        <v>1998</v>
      </c>
      <c r="B21" s="185">
        <f t="shared" si="0"/>
        <v>6647</v>
      </c>
      <c r="C21" s="186">
        <v>257</v>
      </c>
      <c r="D21" s="186">
        <v>3746</v>
      </c>
      <c r="E21" s="186">
        <v>16</v>
      </c>
      <c r="F21" s="186">
        <v>2467</v>
      </c>
      <c r="G21" s="186">
        <v>161</v>
      </c>
      <c r="H21" s="185" t="s">
        <v>129</v>
      </c>
      <c r="I21" s="188"/>
    </row>
    <row r="22" spans="1:11" x14ac:dyDescent="0.2">
      <c r="A22" s="187">
        <v>1999</v>
      </c>
      <c r="B22" s="185">
        <f t="shared" si="0"/>
        <v>7503</v>
      </c>
      <c r="C22" s="186">
        <v>293</v>
      </c>
      <c r="D22" s="186">
        <v>4371</v>
      </c>
      <c r="E22" s="186">
        <v>17</v>
      </c>
      <c r="F22" s="186">
        <v>2649</v>
      </c>
      <c r="G22" s="186">
        <v>173</v>
      </c>
      <c r="H22" s="185" t="s">
        <v>129</v>
      </c>
      <c r="I22" s="188"/>
    </row>
    <row r="23" spans="1:11" x14ac:dyDescent="0.2">
      <c r="A23" s="187">
        <v>2000</v>
      </c>
      <c r="B23" s="185">
        <f t="shared" si="0"/>
        <v>7985</v>
      </c>
      <c r="C23" s="186">
        <v>249</v>
      </c>
      <c r="D23" s="186">
        <v>4740</v>
      </c>
      <c r="E23" s="186">
        <v>17</v>
      </c>
      <c r="F23" s="186">
        <v>2797</v>
      </c>
      <c r="G23" s="186">
        <v>182</v>
      </c>
      <c r="H23" s="185" t="s">
        <v>129</v>
      </c>
      <c r="I23" s="188"/>
    </row>
    <row r="24" spans="1:11" x14ac:dyDescent="0.2">
      <c r="A24" s="187">
        <v>2001</v>
      </c>
      <c r="B24" s="185">
        <f t="shared" si="0"/>
        <v>8557</v>
      </c>
      <c r="C24" s="186">
        <v>343</v>
      </c>
      <c r="D24" s="186">
        <v>5134</v>
      </c>
      <c r="E24" s="186">
        <v>16</v>
      </c>
      <c r="F24" s="186">
        <v>2873</v>
      </c>
      <c r="G24" s="186">
        <v>191</v>
      </c>
      <c r="H24" s="185" t="s">
        <v>129</v>
      </c>
    </row>
    <row r="25" spans="1:11" x14ac:dyDescent="0.2">
      <c r="A25" s="187">
        <v>2002</v>
      </c>
      <c r="B25" s="186">
        <f t="shared" ref="B25:B34" si="1">+C25+D25+E25+F25+G25+H25</f>
        <v>9900</v>
      </c>
      <c r="C25" s="186">
        <v>510</v>
      </c>
      <c r="D25" s="186">
        <v>5687</v>
      </c>
      <c r="E25" s="186">
        <v>14</v>
      </c>
      <c r="F25" s="186">
        <v>3298</v>
      </c>
      <c r="G25" s="186">
        <v>236</v>
      </c>
      <c r="H25" s="186">
        <v>155</v>
      </c>
    </row>
    <row r="26" spans="1:11" x14ac:dyDescent="0.2">
      <c r="A26" s="187">
        <v>2003</v>
      </c>
      <c r="B26" s="186">
        <f t="shared" si="1"/>
        <v>10704</v>
      </c>
      <c r="C26" s="186">
        <v>672</v>
      </c>
      <c r="D26" s="186">
        <v>5934</v>
      </c>
      <c r="E26" s="186">
        <v>9</v>
      </c>
      <c r="F26" s="186">
        <v>3673</v>
      </c>
      <c r="G26" s="186">
        <v>278</v>
      </c>
      <c r="H26" s="186">
        <v>138</v>
      </c>
      <c r="I26" s="188"/>
    </row>
    <row r="27" spans="1:11" x14ac:dyDescent="0.2">
      <c r="A27" s="187">
        <v>2004</v>
      </c>
      <c r="B27" s="186">
        <f t="shared" si="1"/>
        <v>12119</v>
      </c>
      <c r="C27" s="186">
        <v>797</v>
      </c>
      <c r="D27" s="186">
        <v>6609</v>
      </c>
      <c r="E27" s="186">
        <v>18</v>
      </c>
      <c r="F27" s="186">
        <v>4161</v>
      </c>
      <c r="G27" s="186">
        <v>360</v>
      </c>
      <c r="H27" s="186">
        <v>174</v>
      </c>
      <c r="I27" s="188"/>
    </row>
    <row r="28" spans="1:11" x14ac:dyDescent="0.2">
      <c r="A28" s="187">
        <v>2005</v>
      </c>
      <c r="B28" s="186">
        <f t="shared" si="1"/>
        <v>12289</v>
      </c>
      <c r="C28" s="186">
        <v>773</v>
      </c>
      <c r="D28" s="186">
        <v>7037</v>
      </c>
      <c r="E28" s="186">
        <v>10</v>
      </c>
      <c r="F28" s="186">
        <v>3976</v>
      </c>
      <c r="G28" s="186">
        <v>272</v>
      </c>
      <c r="H28" s="186">
        <v>221</v>
      </c>
      <c r="I28" s="188"/>
    </row>
    <row r="29" spans="1:11" x14ac:dyDescent="0.2">
      <c r="A29" s="187">
        <v>2006</v>
      </c>
      <c r="B29" s="186">
        <f t="shared" si="1"/>
        <v>12938</v>
      </c>
      <c r="C29" s="186">
        <v>917</v>
      </c>
      <c r="D29" s="186">
        <v>7244</v>
      </c>
      <c r="E29" s="186">
        <v>16</v>
      </c>
      <c r="F29" s="186">
        <v>4154</v>
      </c>
      <c r="G29" s="186">
        <v>393</v>
      </c>
      <c r="H29" s="186">
        <v>214</v>
      </c>
      <c r="I29" s="188"/>
    </row>
    <row r="30" spans="1:11" x14ac:dyDescent="0.2">
      <c r="A30" s="187">
        <v>2007</v>
      </c>
      <c r="B30" s="186">
        <f>+C30+D30+E30+F30+G30+H30</f>
        <v>12804</v>
      </c>
      <c r="C30" s="186">
        <v>486</v>
      </c>
      <c r="D30" s="186">
        <v>7387</v>
      </c>
      <c r="E30" s="186">
        <v>16</v>
      </c>
      <c r="F30" s="186">
        <v>4421</v>
      </c>
      <c r="G30" s="186">
        <v>280</v>
      </c>
      <c r="H30" s="186">
        <v>214</v>
      </c>
      <c r="I30" s="188"/>
    </row>
    <row r="31" spans="1:11" s="188" customFormat="1" x14ac:dyDescent="0.2">
      <c r="A31" s="187">
        <v>2008</v>
      </c>
      <c r="B31" s="186">
        <f>+C31+D31+E31+F31+G31+H31</f>
        <v>14346</v>
      </c>
      <c r="C31" s="186">
        <v>936</v>
      </c>
      <c r="D31" s="186">
        <v>8034</v>
      </c>
      <c r="E31" s="186">
        <v>6</v>
      </c>
      <c r="F31" s="186">
        <v>4820</v>
      </c>
      <c r="G31" s="186">
        <v>319</v>
      </c>
      <c r="H31" s="186">
        <v>231</v>
      </c>
    </row>
    <row r="32" spans="1:11" s="188" customFormat="1" x14ac:dyDescent="0.2">
      <c r="A32" s="187">
        <v>2009</v>
      </c>
      <c r="B32" s="186">
        <f>+C32+D32+E32+F32+G32+H32</f>
        <v>15017</v>
      </c>
      <c r="C32" s="186">
        <v>1046</v>
      </c>
      <c r="D32" s="186">
        <v>8482</v>
      </c>
      <c r="E32" s="186">
        <v>17</v>
      </c>
      <c r="F32" s="186">
        <v>4940</v>
      </c>
      <c r="G32" s="186">
        <v>283</v>
      </c>
      <c r="H32" s="186">
        <v>249</v>
      </c>
    </row>
    <row r="33" spans="1:17" s="188" customFormat="1" x14ac:dyDescent="0.2">
      <c r="A33" s="187">
        <v>2010</v>
      </c>
      <c r="B33" s="186">
        <f>+C33+D33+E33+F33+G33+H33</f>
        <v>15512</v>
      </c>
      <c r="C33" s="186">
        <v>902</v>
      </c>
      <c r="D33" s="186">
        <v>8955</v>
      </c>
      <c r="E33" s="186">
        <v>16</v>
      </c>
      <c r="F33" s="186">
        <v>5080</v>
      </c>
      <c r="G33" s="186">
        <v>288</v>
      </c>
      <c r="H33" s="186">
        <v>271</v>
      </c>
    </row>
    <row r="34" spans="1:17" x14ac:dyDescent="0.2">
      <c r="A34" s="187">
        <v>2011</v>
      </c>
      <c r="B34" s="186">
        <f t="shared" si="1"/>
        <v>16251</v>
      </c>
      <c r="C34" s="186">
        <v>763</v>
      </c>
      <c r="D34" s="186">
        <v>9461</v>
      </c>
      <c r="E34" s="186">
        <v>15</v>
      </c>
      <c r="F34" s="186">
        <v>5443</v>
      </c>
      <c r="G34" s="186">
        <v>322</v>
      </c>
      <c r="H34" s="186">
        <v>247</v>
      </c>
    </row>
    <row r="35" spans="1:17" x14ac:dyDescent="0.2">
      <c r="A35" s="187">
        <v>2012</v>
      </c>
      <c r="B35" s="186" t="s">
        <v>131</v>
      </c>
      <c r="C35" s="186" t="s">
        <v>131</v>
      </c>
      <c r="D35" s="186" t="s">
        <v>131</v>
      </c>
      <c r="E35" s="186" t="s">
        <v>131</v>
      </c>
      <c r="F35" s="186" t="s">
        <v>131</v>
      </c>
      <c r="G35" s="186" t="s">
        <v>131</v>
      </c>
      <c r="H35" s="186" t="s">
        <v>131</v>
      </c>
      <c r="J35" s="189"/>
      <c r="K35" s="189"/>
      <c r="L35" s="189"/>
      <c r="M35" s="189"/>
      <c r="N35" s="189"/>
      <c r="O35" s="189"/>
      <c r="P35" s="189"/>
      <c r="Q35" s="189"/>
    </row>
    <row r="36" spans="1:17" x14ac:dyDescent="0.2">
      <c r="A36" s="187">
        <v>2013</v>
      </c>
      <c r="B36" s="186" t="s">
        <v>131</v>
      </c>
      <c r="C36" s="186" t="s">
        <v>131</v>
      </c>
      <c r="D36" s="186" t="s">
        <v>131</v>
      </c>
      <c r="E36" s="186" t="s">
        <v>131</v>
      </c>
      <c r="F36" s="186" t="s">
        <v>131</v>
      </c>
      <c r="G36" s="186" t="s">
        <v>131</v>
      </c>
      <c r="H36" s="186" t="s">
        <v>131</v>
      </c>
    </row>
    <row r="37" spans="1:17" x14ac:dyDescent="0.2">
      <c r="A37" s="187">
        <v>2014</v>
      </c>
      <c r="B37" s="186">
        <f t="shared" ref="B37:B38" si="2">+C37+D37+E37+F37+G37+H37</f>
        <v>18193</v>
      </c>
      <c r="C37" s="186">
        <v>899</v>
      </c>
      <c r="D37" s="186">
        <v>10186</v>
      </c>
      <c r="E37" s="186">
        <v>11</v>
      </c>
      <c r="F37" s="186">
        <v>6298</v>
      </c>
      <c r="G37" s="186">
        <v>452</v>
      </c>
      <c r="H37" s="186">
        <v>347</v>
      </c>
    </row>
    <row r="38" spans="1:17" x14ac:dyDescent="0.2">
      <c r="A38" s="187">
        <v>2015</v>
      </c>
      <c r="B38" s="186">
        <f t="shared" si="2"/>
        <v>18772</v>
      </c>
      <c r="C38" s="186">
        <v>1427</v>
      </c>
      <c r="D38" s="186">
        <v>10106</v>
      </c>
      <c r="E38" s="186">
        <v>15</v>
      </c>
      <c r="F38" s="186">
        <v>6085</v>
      </c>
      <c r="G38" s="186">
        <v>746</v>
      </c>
      <c r="H38" s="186">
        <v>393</v>
      </c>
    </row>
    <row r="39" spans="1:17" x14ac:dyDescent="0.2">
      <c r="A39" s="187">
        <v>2016</v>
      </c>
      <c r="B39" s="186">
        <v>19853</v>
      </c>
      <c r="C39" s="186">
        <v>1189</v>
      </c>
      <c r="D39" s="186">
        <v>10764</v>
      </c>
      <c r="E39" s="186">
        <v>16</v>
      </c>
      <c r="F39" s="186">
        <v>6697</v>
      </c>
      <c r="G39" s="186">
        <v>711</v>
      </c>
      <c r="H39" s="186">
        <v>476</v>
      </c>
    </row>
    <row r="40" spans="1:17" x14ac:dyDescent="0.2">
      <c r="A40" s="187">
        <v>2017</v>
      </c>
      <c r="B40" s="186">
        <f>+C40+D40+E40+F40+G40+H40</f>
        <v>20877</v>
      </c>
      <c r="C40" s="186">
        <v>1413</v>
      </c>
      <c r="D40" s="186">
        <v>11700</v>
      </c>
      <c r="E40" s="186">
        <v>16</v>
      </c>
      <c r="F40" s="186">
        <v>6664</v>
      </c>
      <c r="G40" s="186">
        <v>661</v>
      </c>
      <c r="H40" s="186">
        <v>423</v>
      </c>
    </row>
    <row r="41" spans="1:17" ht="13.5" thickBot="1" x14ac:dyDescent="0.25">
      <c r="A41" s="187">
        <v>2018</v>
      </c>
      <c r="B41" s="186">
        <f>+C41+D41+E41+F41+G41+H41</f>
        <v>21607</v>
      </c>
      <c r="C41" s="186">
        <v>1372</v>
      </c>
      <c r="D41" s="186">
        <v>12039</v>
      </c>
      <c r="E41" s="186">
        <v>14</v>
      </c>
      <c r="F41" s="186">
        <v>6925</v>
      </c>
      <c r="G41" s="186">
        <v>684</v>
      </c>
      <c r="H41" s="186">
        <v>573</v>
      </c>
    </row>
    <row r="42" spans="1:17" s="190" customFormat="1" ht="42" customHeight="1" x14ac:dyDescent="0.2">
      <c r="A42" s="343" t="s">
        <v>239</v>
      </c>
      <c r="B42" s="343"/>
      <c r="C42" s="343"/>
      <c r="D42" s="343"/>
      <c r="E42" s="343"/>
      <c r="F42" s="343"/>
      <c r="G42" s="343"/>
      <c r="H42" s="343"/>
    </row>
    <row r="43" spans="1:17" s="190" customFormat="1" ht="11.25" x14ac:dyDescent="0.2">
      <c r="A43" s="338" t="s">
        <v>236</v>
      </c>
      <c r="B43" s="338"/>
      <c r="C43" s="338"/>
      <c r="D43" s="338"/>
      <c r="E43" s="338"/>
      <c r="F43" s="338"/>
      <c r="G43" s="338"/>
      <c r="H43" s="338"/>
    </row>
    <row r="44" spans="1:17" s="190" customFormat="1" ht="11.25" x14ac:dyDescent="0.2">
      <c r="A44" s="339" t="s">
        <v>232</v>
      </c>
      <c r="B44" s="339"/>
      <c r="C44" s="339"/>
      <c r="D44" s="339"/>
      <c r="E44" s="339"/>
      <c r="F44" s="339"/>
      <c r="G44" s="339"/>
      <c r="H44" s="339"/>
    </row>
  </sheetData>
  <mergeCells count="8">
    <mergeCell ref="A42:H42"/>
    <mergeCell ref="A43:H43"/>
    <mergeCell ref="A44:H44"/>
    <mergeCell ref="A1:H1"/>
    <mergeCell ref="A2:H2"/>
    <mergeCell ref="A3:H3"/>
    <mergeCell ref="A4:H4"/>
    <mergeCell ref="A5:H5"/>
  </mergeCells>
  <hyperlinks>
    <hyperlink ref="K1" location="INDICE!A1" display="INDICE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1"/>
  <sheetViews>
    <sheetView topLeftCell="A13" zoomScaleNormal="100" workbookViewId="0">
      <selection activeCell="S33" sqref="S33"/>
    </sheetView>
  </sheetViews>
  <sheetFormatPr baseColWidth="10" defaultRowHeight="12.75" x14ac:dyDescent="0.2"/>
  <cols>
    <col min="1" max="1" width="6.5703125" style="152" customWidth="1"/>
    <col min="2" max="2" width="5.7109375" style="5" bestFit="1" customWidth="1"/>
    <col min="3" max="3" width="9.5703125" style="5" bestFit="1" customWidth="1"/>
    <col min="4" max="4" width="9.85546875" style="5" bestFit="1" customWidth="1"/>
    <col min="5" max="5" width="10.7109375" style="5" customWidth="1"/>
    <col min="6" max="6" width="15.42578125" style="5" customWidth="1"/>
    <col min="7" max="7" width="8.85546875" style="5" bestFit="1" customWidth="1"/>
    <col min="8" max="8" width="7.7109375" style="5" bestFit="1" customWidth="1"/>
    <col min="9" max="9" width="5.7109375" style="5" customWidth="1"/>
    <col min="10" max="10" width="5" style="5" bestFit="1" customWidth="1"/>
    <col min="11" max="11" width="10.7109375" style="5" customWidth="1"/>
    <col min="12" max="12" width="9.85546875" style="5" bestFit="1" customWidth="1"/>
    <col min="13" max="13" width="10.7109375" style="5" customWidth="1"/>
    <col min="14" max="14" width="11.28515625" style="5" bestFit="1" customWidth="1"/>
    <col min="15" max="15" width="8.85546875" style="5" bestFit="1" customWidth="1"/>
    <col min="16" max="16" width="7.7109375" style="5" bestFit="1" customWidth="1"/>
    <col min="17" max="256" width="11.42578125" style="5"/>
    <col min="257" max="257" width="6.5703125" style="5" customWidth="1"/>
    <col min="258" max="258" width="8.85546875" style="5" bestFit="1" customWidth="1"/>
    <col min="259" max="259" width="7.85546875" style="5" bestFit="1" customWidth="1"/>
    <col min="260" max="260" width="8.85546875" style="5" bestFit="1" customWidth="1"/>
    <col min="261" max="261" width="9.5703125" style="5" bestFit="1" customWidth="1"/>
    <col min="262" max="262" width="8.85546875" style="5" bestFit="1" customWidth="1"/>
    <col min="263" max="263" width="7.85546875" style="5" bestFit="1" customWidth="1"/>
    <col min="264" max="264" width="7.7109375" style="5" customWidth="1"/>
    <col min="265" max="265" width="1.7109375" style="5" customWidth="1"/>
    <col min="266" max="268" width="7" style="5" bestFit="1" customWidth="1"/>
    <col min="269" max="269" width="9.28515625" style="5" bestFit="1" customWidth="1"/>
    <col min="270" max="270" width="8.28515625" style="5" bestFit="1" customWidth="1"/>
    <col min="271" max="271" width="7.5703125" style="5" bestFit="1" customWidth="1"/>
    <col min="272" max="272" width="7.7109375" style="5" customWidth="1"/>
    <col min="273" max="512" width="11.42578125" style="5"/>
    <col min="513" max="513" width="6.5703125" style="5" customWidth="1"/>
    <col min="514" max="514" width="8.85546875" style="5" bestFit="1" customWidth="1"/>
    <col min="515" max="515" width="7.85546875" style="5" bestFit="1" customWidth="1"/>
    <col min="516" max="516" width="8.85546875" style="5" bestFit="1" customWidth="1"/>
    <col min="517" max="517" width="9.5703125" style="5" bestFit="1" customWidth="1"/>
    <col min="518" max="518" width="8.85546875" style="5" bestFit="1" customWidth="1"/>
    <col min="519" max="519" width="7.85546875" style="5" bestFit="1" customWidth="1"/>
    <col min="520" max="520" width="7.7109375" style="5" customWidth="1"/>
    <col min="521" max="521" width="1.7109375" style="5" customWidth="1"/>
    <col min="522" max="524" width="7" style="5" bestFit="1" customWidth="1"/>
    <col min="525" max="525" width="9.28515625" style="5" bestFit="1" customWidth="1"/>
    <col min="526" max="526" width="8.28515625" style="5" bestFit="1" customWidth="1"/>
    <col min="527" max="527" width="7.5703125" style="5" bestFit="1" customWidth="1"/>
    <col min="528" max="528" width="7.7109375" style="5" customWidth="1"/>
    <col min="529" max="768" width="11.42578125" style="5"/>
    <col min="769" max="769" width="6.5703125" style="5" customWidth="1"/>
    <col min="770" max="770" width="8.85546875" style="5" bestFit="1" customWidth="1"/>
    <col min="771" max="771" width="7.85546875" style="5" bestFit="1" customWidth="1"/>
    <col min="772" max="772" width="8.85546875" style="5" bestFit="1" customWidth="1"/>
    <col min="773" max="773" width="9.5703125" style="5" bestFit="1" customWidth="1"/>
    <col min="774" max="774" width="8.85546875" style="5" bestFit="1" customWidth="1"/>
    <col min="775" max="775" width="7.85546875" style="5" bestFit="1" customWidth="1"/>
    <col min="776" max="776" width="7.7109375" style="5" customWidth="1"/>
    <col min="777" max="777" width="1.7109375" style="5" customWidth="1"/>
    <col min="778" max="780" width="7" style="5" bestFit="1" customWidth="1"/>
    <col min="781" max="781" width="9.28515625" style="5" bestFit="1" customWidth="1"/>
    <col min="782" max="782" width="8.28515625" style="5" bestFit="1" customWidth="1"/>
    <col min="783" max="783" width="7.5703125" style="5" bestFit="1" customWidth="1"/>
    <col min="784" max="784" width="7.7109375" style="5" customWidth="1"/>
    <col min="785" max="1024" width="11.42578125" style="5"/>
    <col min="1025" max="1025" width="6.5703125" style="5" customWidth="1"/>
    <col min="1026" max="1026" width="8.85546875" style="5" bestFit="1" customWidth="1"/>
    <col min="1027" max="1027" width="7.85546875" style="5" bestFit="1" customWidth="1"/>
    <col min="1028" max="1028" width="8.85546875" style="5" bestFit="1" customWidth="1"/>
    <col min="1029" max="1029" width="9.5703125" style="5" bestFit="1" customWidth="1"/>
    <col min="1030" max="1030" width="8.85546875" style="5" bestFit="1" customWidth="1"/>
    <col min="1031" max="1031" width="7.85546875" style="5" bestFit="1" customWidth="1"/>
    <col min="1032" max="1032" width="7.7109375" style="5" customWidth="1"/>
    <col min="1033" max="1033" width="1.7109375" style="5" customWidth="1"/>
    <col min="1034" max="1036" width="7" style="5" bestFit="1" customWidth="1"/>
    <col min="1037" max="1037" width="9.28515625" style="5" bestFit="1" customWidth="1"/>
    <col min="1038" max="1038" width="8.28515625" style="5" bestFit="1" customWidth="1"/>
    <col min="1039" max="1039" width="7.5703125" style="5" bestFit="1" customWidth="1"/>
    <col min="1040" max="1040" width="7.7109375" style="5" customWidth="1"/>
    <col min="1041" max="1280" width="11.42578125" style="5"/>
    <col min="1281" max="1281" width="6.5703125" style="5" customWidth="1"/>
    <col min="1282" max="1282" width="8.85546875" style="5" bestFit="1" customWidth="1"/>
    <col min="1283" max="1283" width="7.85546875" style="5" bestFit="1" customWidth="1"/>
    <col min="1284" max="1284" width="8.85546875" style="5" bestFit="1" customWidth="1"/>
    <col min="1285" max="1285" width="9.5703125" style="5" bestFit="1" customWidth="1"/>
    <col min="1286" max="1286" width="8.85546875" style="5" bestFit="1" customWidth="1"/>
    <col min="1287" max="1287" width="7.85546875" style="5" bestFit="1" customWidth="1"/>
    <col min="1288" max="1288" width="7.7109375" style="5" customWidth="1"/>
    <col min="1289" max="1289" width="1.7109375" style="5" customWidth="1"/>
    <col min="1290" max="1292" width="7" style="5" bestFit="1" customWidth="1"/>
    <col min="1293" max="1293" width="9.28515625" style="5" bestFit="1" customWidth="1"/>
    <col min="1294" max="1294" width="8.28515625" style="5" bestFit="1" customWidth="1"/>
    <col min="1295" max="1295" width="7.5703125" style="5" bestFit="1" customWidth="1"/>
    <col min="1296" max="1296" width="7.7109375" style="5" customWidth="1"/>
    <col min="1297" max="1536" width="11.42578125" style="5"/>
    <col min="1537" max="1537" width="6.5703125" style="5" customWidth="1"/>
    <col min="1538" max="1538" width="8.85546875" style="5" bestFit="1" customWidth="1"/>
    <col min="1539" max="1539" width="7.85546875" style="5" bestFit="1" customWidth="1"/>
    <col min="1540" max="1540" width="8.85546875" style="5" bestFit="1" customWidth="1"/>
    <col min="1541" max="1541" width="9.5703125" style="5" bestFit="1" customWidth="1"/>
    <col min="1542" max="1542" width="8.85546875" style="5" bestFit="1" customWidth="1"/>
    <col min="1543" max="1543" width="7.85546875" style="5" bestFit="1" customWidth="1"/>
    <col min="1544" max="1544" width="7.7109375" style="5" customWidth="1"/>
    <col min="1545" max="1545" width="1.7109375" style="5" customWidth="1"/>
    <col min="1546" max="1548" width="7" style="5" bestFit="1" customWidth="1"/>
    <col min="1549" max="1549" width="9.28515625" style="5" bestFit="1" customWidth="1"/>
    <col min="1550" max="1550" width="8.28515625" style="5" bestFit="1" customWidth="1"/>
    <col min="1551" max="1551" width="7.5703125" style="5" bestFit="1" customWidth="1"/>
    <col min="1552" max="1552" width="7.7109375" style="5" customWidth="1"/>
    <col min="1553" max="1792" width="11.42578125" style="5"/>
    <col min="1793" max="1793" width="6.5703125" style="5" customWidth="1"/>
    <col min="1794" max="1794" width="8.85546875" style="5" bestFit="1" customWidth="1"/>
    <col min="1795" max="1795" width="7.85546875" style="5" bestFit="1" customWidth="1"/>
    <col min="1796" max="1796" width="8.85546875" style="5" bestFit="1" customWidth="1"/>
    <col min="1797" max="1797" width="9.5703125" style="5" bestFit="1" customWidth="1"/>
    <col min="1798" max="1798" width="8.85546875" style="5" bestFit="1" customWidth="1"/>
    <col min="1799" max="1799" width="7.85546875" style="5" bestFit="1" customWidth="1"/>
    <col min="1800" max="1800" width="7.7109375" style="5" customWidth="1"/>
    <col min="1801" max="1801" width="1.7109375" style="5" customWidth="1"/>
    <col min="1802" max="1804" width="7" style="5" bestFit="1" customWidth="1"/>
    <col min="1805" max="1805" width="9.28515625" style="5" bestFit="1" customWidth="1"/>
    <col min="1806" max="1806" width="8.28515625" style="5" bestFit="1" customWidth="1"/>
    <col min="1807" max="1807" width="7.5703125" style="5" bestFit="1" customWidth="1"/>
    <col min="1808" max="1808" width="7.7109375" style="5" customWidth="1"/>
    <col min="1809" max="2048" width="11.42578125" style="5"/>
    <col min="2049" max="2049" width="6.5703125" style="5" customWidth="1"/>
    <col min="2050" max="2050" width="8.85546875" style="5" bestFit="1" customWidth="1"/>
    <col min="2051" max="2051" width="7.85546875" style="5" bestFit="1" customWidth="1"/>
    <col min="2052" max="2052" width="8.85546875" style="5" bestFit="1" customWidth="1"/>
    <col min="2053" max="2053" width="9.5703125" style="5" bestFit="1" customWidth="1"/>
    <col min="2054" max="2054" width="8.85546875" style="5" bestFit="1" customWidth="1"/>
    <col min="2055" max="2055" width="7.85546875" style="5" bestFit="1" customWidth="1"/>
    <col min="2056" max="2056" width="7.7109375" style="5" customWidth="1"/>
    <col min="2057" max="2057" width="1.7109375" style="5" customWidth="1"/>
    <col min="2058" max="2060" width="7" style="5" bestFit="1" customWidth="1"/>
    <col min="2061" max="2061" width="9.28515625" style="5" bestFit="1" customWidth="1"/>
    <col min="2062" max="2062" width="8.28515625" style="5" bestFit="1" customWidth="1"/>
    <col min="2063" max="2063" width="7.5703125" style="5" bestFit="1" customWidth="1"/>
    <col min="2064" max="2064" width="7.7109375" style="5" customWidth="1"/>
    <col min="2065" max="2304" width="11.42578125" style="5"/>
    <col min="2305" max="2305" width="6.5703125" style="5" customWidth="1"/>
    <col min="2306" max="2306" width="8.85546875" style="5" bestFit="1" customWidth="1"/>
    <col min="2307" max="2307" width="7.85546875" style="5" bestFit="1" customWidth="1"/>
    <col min="2308" max="2308" width="8.85546875" style="5" bestFit="1" customWidth="1"/>
    <col min="2309" max="2309" width="9.5703125" style="5" bestFit="1" customWidth="1"/>
    <col min="2310" max="2310" width="8.85546875" style="5" bestFit="1" customWidth="1"/>
    <col min="2311" max="2311" width="7.85546875" style="5" bestFit="1" customWidth="1"/>
    <col min="2312" max="2312" width="7.7109375" style="5" customWidth="1"/>
    <col min="2313" max="2313" width="1.7109375" style="5" customWidth="1"/>
    <col min="2314" max="2316" width="7" style="5" bestFit="1" customWidth="1"/>
    <col min="2317" max="2317" width="9.28515625" style="5" bestFit="1" customWidth="1"/>
    <col min="2318" max="2318" width="8.28515625" style="5" bestFit="1" customWidth="1"/>
    <col min="2319" max="2319" width="7.5703125" style="5" bestFit="1" customWidth="1"/>
    <col min="2320" max="2320" width="7.7109375" style="5" customWidth="1"/>
    <col min="2321" max="2560" width="11.42578125" style="5"/>
    <col min="2561" max="2561" width="6.5703125" style="5" customWidth="1"/>
    <col min="2562" max="2562" width="8.85546875" style="5" bestFit="1" customWidth="1"/>
    <col min="2563" max="2563" width="7.85546875" style="5" bestFit="1" customWidth="1"/>
    <col min="2564" max="2564" width="8.85546875" style="5" bestFit="1" customWidth="1"/>
    <col min="2565" max="2565" width="9.5703125" style="5" bestFit="1" customWidth="1"/>
    <col min="2566" max="2566" width="8.85546875" style="5" bestFit="1" customWidth="1"/>
    <col min="2567" max="2567" width="7.85546875" style="5" bestFit="1" customWidth="1"/>
    <col min="2568" max="2568" width="7.7109375" style="5" customWidth="1"/>
    <col min="2569" max="2569" width="1.7109375" style="5" customWidth="1"/>
    <col min="2570" max="2572" width="7" style="5" bestFit="1" customWidth="1"/>
    <col min="2573" max="2573" width="9.28515625" style="5" bestFit="1" customWidth="1"/>
    <col min="2574" max="2574" width="8.28515625" style="5" bestFit="1" customWidth="1"/>
    <col min="2575" max="2575" width="7.5703125" style="5" bestFit="1" customWidth="1"/>
    <col min="2576" max="2576" width="7.7109375" style="5" customWidth="1"/>
    <col min="2577" max="2816" width="11.42578125" style="5"/>
    <col min="2817" max="2817" width="6.5703125" style="5" customWidth="1"/>
    <col min="2818" max="2818" width="8.85546875" style="5" bestFit="1" customWidth="1"/>
    <col min="2819" max="2819" width="7.85546875" style="5" bestFit="1" customWidth="1"/>
    <col min="2820" max="2820" width="8.85546875" style="5" bestFit="1" customWidth="1"/>
    <col min="2821" max="2821" width="9.5703125" style="5" bestFit="1" customWidth="1"/>
    <col min="2822" max="2822" width="8.85546875" style="5" bestFit="1" customWidth="1"/>
    <col min="2823" max="2823" width="7.85546875" style="5" bestFit="1" customWidth="1"/>
    <col min="2824" max="2824" width="7.7109375" style="5" customWidth="1"/>
    <col min="2825" max="2825" width="1.7109375" style="5" customWidth="1"/>
    <col min="2826" max="2828" width="7" style="5" bestFit="1" customWidth="1"/>
    <col min="2829" max="2829" width="9.28515625" style="5" bestFit="1" customWidth="1"/>
    <col min="2830" max="2830" width="8.28515625" style="5" bestFit="1" customWidth="1"/>
    <col min="2831" max="2831" width="7.5703125" style="5" bestFit="1" customWidth="1"/>
    <col min="2832" max="2832" width="7.7109375" style="5" customWidth="1"/>
    <col min="2833" max="3072" width="11.42578125" style="5"/>
    <col min="3073" max="3073" width="6.5703125" style="5" customWidth="1"/>
    <col min="3074" max="3074" width="8.85546875" style="5" bestFit="1" customWidth="1"/>
    <col min="3075" max="3075" width="7.85546875" style="5" bestFit="1" customWidth="1"/>
    <col min="3076" max="3076" width="8.85546875" style="5" bestFit="1" customWidth="1"/>
    <col min="3077" max="3077" width="9.5703125" style="5" bestFit="1" customWidth="1"/>
    <col min="3078" max="3078" width="8.85546875" style="5" bestFit="1" customWidth="1"/>
    <col min="3079" max="3079" width="7.85546875" style="5" bestFit="1" customWidth="1"/>
    <col min="3080" max="3080" width="7.7109375" style="5" customWidth="1"/>
    <col min="3081" max="3081" width="1.7109375" style="5" customWidth="1"/>
    <col min="3082" max="3084" width="7" style="5" bestFit="1" customWidth="1"/>
    <col min="3085" max="3085" width="9.28515625" style="5" bestFit="1" customWidth="1"/>
    <col min="3086" max="3086" width="8.28515625" style="5" bestFit="1" customWidth="1"/>
    <col min="3087" max="3087" width="7.5703125" style="5" bestFit="1" customWidth="1"/>
    <col min="3088" max="3088" width="7.7109375" style="5" customWidth="1"/>
    <col min="3089" max="3328" width="11.42578125" style="5"/>
    <col min="3329" max="3329" width="6.5703125" style="5" customWidth="1"/>
    <col min="3330" max="3330" width="8.85546875" style="5" bestFit="1" customWidth="1"/>
    <col min="3331" max="3331" width="7.85546875" style="5" bestFit="1" customWidth="1"/>
    <col min="3332" max="3332" width="8.85546875" style="5" bestFit="1" customWidth="1"/>
    <col min="3333" max="3333" width="9.5703125" style="5" bestFit="1" customWidth="1"/>
    <col min="3334" max="3334" width="8.85546875" style="5" bestFit="1" customWidth="1"/>
    <col min="3335" max="3335" width="7.85546875" style="5" bestFit="1" customWidth="1"/>
    <col min="3336" max="3336" width="7.7109375" style="5" customWidth="1"/>
    <col min="3337" max="3337" width="1.7109375" style="5" customWidth="1"/>
    <col min="3338" max="3340" width="7" style="5" bestFit="1" customWidth="1"/>
    <col min="3341" max="3341" width="9.28515625" style="5" bestFit="1" customWidth="1"/>
    <col min="3342" max="3342" width="8.28515625" style="5" bestFit="1" customWidth="1"/>
    <col min="3343" max="3343" width="7.5703125" style="5" bestFit="1" customWidth="1"/>
    <col min="3344" max="3344" width="7.7109375" style="5" customWidth="1"/>
    <col min="3345" max="3584" width="11.42578125" style="5"/>
    <col min="3585" max="3585" width="6.5703125" style="5" customWidth="1"/>
    <col min="3586" max="3586" width="8.85546875" style="5" bestFit="1" customWidth="1"/>
    <col min="3587" max="3587" width="7.85546875" style="5" bestFit="1" customWidth="1"/>
    <col min="3588" max="3588" width="8.85546875" style="5" bestFit="1" customWidth="1"/>
    <col min="3589" max="3589" width="9.5703125" style="5" bestFit="1" customWidth="1"/>
    <col min="3590" max="3590" width="8.85546875" style="5" bestFit="1" customWidth="1"/>
    <col min="3591" max="3591" width="7.85546875" style="5" bestFit="1" customWidth="1"/>
    <col min="3592" max="3592" width="7.7109375" style="5" customWidth="1"/>
    <col min="3593" max="3593" width="1.7109375" style="5" customWidth="1"/>
    <col min="3594" max="3596" width="7" style="5" bestFit="1" customWidth="1"/>
    <col min="3597" max="3597" width="9.28515625" style="5" bestFit="1" customWidth="1"/>
    <col min="3598" max="3598" width="8.28515625" style="5" bestFit="1" customWidth="1"/>
    <col min="3599" max="3599" width="7.5703125" style="5" bestFit="1" customWidth="1"/>
    <col min="3600" max="3600" width="7.7109375" style="5" customWidth="1"/>
    <col min="3601" max="3840" width="11.42578125" style="5"/>
    <col min="3841" max="3841" width="6.5703125" style="5" customWidth="1"/>
    <col min="3842" max="3842" width="8.85546875" style="5" bestFit="1" customWidth="1"/>
    <col min="3843" max="3843" width="7.85546875" style="5" bestFit="1" customWidth="1"/>
    <col min="3844" max="3844" width="8.85546875" style="5" bestFit="1" customWidth="1"/>
    <col min="3845" max="3845" width="9.5703125" style="5" bestFit="1" customWidth="1"/>
    <col min="3846" max="3846" width="8.85546875" style="5" bestFit="1" customWidth="1"/>
    <col min="3847" max="3847" width="7.85546875" style="5" bestFit="1" customWidth="1"/>
    <col min="3848" max="3848" width="7.7109375" style="5" customWidth="1"/>
    <col min="3849" max="3849" width="1.7109375" style="5" customWidth="1"/>
    <col min="3850" max="3852" width="7" style="5" bestFit="1" customWidth="1"/>
    <col min="3853" max="3853" width="9.28515625" style="5" bestFit="1" customWidth="1"/>
    <col min="3854" max="3854" width="8.28515625" style="5" bestFit="1" customWidth="1"/>
    <col min="3855" max="3855" width="7.5703125" style="5" bestFit="1" customWidth="1"/>
    <col min="3856" max="3856" width="7.7109375" style="5" customWidth="1"/>
    <col min="3857" max="4096" width="11.42578125" style="5"/>
    <col min="4097" max="4097" width="6.5703125" style="5" customWidth="1"/>
    <col min="4098" max="4098" width="8.85546875" style="5" bestFit="1" customWidth="1"/>
    <col min="4099" max="4099" width="7.85546875" style="5" bestFit="1" customWidth="1"/>
    <col min="4100" max="4100" width="8.85546875" style="5" bestFit="1" customWidth="1"/>
    <col min="4101" max="4101" width="9.5703125" style="5" bestFit="1" customWidth="1"/>
    <col min="4102" max="4102" width="8.85546875" style="5" bestFit="1" customWidth="1"/>
    <col min="4103" max="4103" width="7.85546875" style="5" bestFit="1" customWidth="1"/>
    <col min="4104" max="4104" width="7.7109375" style="5" customWidth="1"/>
    <col min="4105" max="4105" width="1.7109375" style="5" customWidth="1"/>
    <col min="4106" max="4108" width="7" style="5" bestFit="1" customWidth="1"/>
    <col min="4109" max="4109" width="9.28515625" style="5" bestFit="1" customWidth="1"/>
    <col min="4110" max="4110" width="8.28515625" style="5" bestFit="1" customWidth="1"/>
    <col min="4111" max="4111" width="7.5703125" style="5" bestFit="1" customWidth="1"/>
    <col min="4112" max="4112" width="7.7109375" style="5" customWidth="1"/>
    <col min="4113" max="4352" width="11.42578125" style="5"/>
    <col min="4353" max="4353" width="6.5703125" style="5" customWidth="1"/>
    <col min="4354" max="4354" width="8.85546875" style="5" bestFit="1" customWidth="1"/>
    <col min="4355" max="4355" width="7.85546875" style="5" bestFit="1" customWidth="1"/>
    <col min="4356" max="4356" width="8.85546875" style="5" bestFit="1" customWidth="1"/>
    <col min="4357" max="4357" width="9.5703125" style="5" bestFit="1" customWidth="1"/>
    <col min="4358" max="4358" width="8.85546875" style="5" bestFit="1" customWidth="1"/>
    <col min="4359" max="4359" width="7.85546875" style="5" bestFit="1" customWidth="1"/>
    <col min="4360" max="4360" width="7.7109375" style="5" customWidth="1"/>
    <col min="4361" max="4361" width="1.7109375" style="5" customWidth="1"/>
    <col min="4362" max="4364" width="7" style="5" bestFit="1" customWidth="1"/>
    <col min="4365" max="4365" width="9.28515625" style="5" bestFit="1" customWidth="1"/>
    <col min="4366" max="4366" width="8.28515625" style="5" bestFit="1" customWidth="1"/>
    <col min="4367" max="4367" width="7.5703125" style="5" bestFit="1" customWidth="1"/>
    <col min="4368" max="4368" width="7.7109375" style="5" customWidth="1"/>
    <col min="4369" max="4608" width="11.42578125" style="5"/>
    <col min="4609" max="4609" width="6.5703125" style="5" customWidth="1"/>
    <col min="4610" max="4610" width="8.85546875" style="5" bestFit="1" customWidth="1"/>
    <col min="4611" max="4611" width="7.85546875" style="5" bestFit="1" customWidth="1"/>
    <col min="4612" max="4612" width="8.85546875" style="5" bestFit="1" customWidth="1"/>
    <col min="4613" max="4613" width="9.5703125" style="5" bestFit="1" customWidth="1"/>
    <col min="4614" max="4614" width="8.85546875" style="5" bestFit="1" customWidth="1"/>
    <col min="4615" max="4615" width="7.85546875" style="5" bestFit="1" customWidth="1"/>
    <col min="4616" max="4616" width="7.7109375" style="5" customWidth="1"/>
    <col min="4617" max="4617" width="1.7109375" style="5" customWidth="1"/>
    <col min="4618" max="4620" width="7" style="5" bestFit="1" customWidth="1"/>
    <col min="4621" max="4621" width="9.28515625" style="5" bestFit="1" customWidth="1"/>
    <col min="4622" max="4622" width="8.28515625" style="5" bestFit="1" customWidth="1"/>
    <col min="4623" max="4623" width="7.5703125" style="5" bestFit="1" customWidth="1"/>
    <col min="4624" max="4624" width="7.7109375" style="5" customWidth="1"/>
    <col min="4625" max="4864" width="11.42578125" style="5"/>
    <col min="4865" max="4865" width="6.5703125" style="5" customWidth="1"/>
    <col min="4866" max="4866" width="8.85546875" style="5" bestFit="1" customWidth="1"/>
    <col min="4867" max="4867" width="7.85546875" style="5" bestFit="1" customWidth="1"/>
    <col min="4868" max="4868" width="8.85546875" style="5" bestFit="1" customWidth="1"/>
    <col min="4869" max="4869" width="9.5703125" style="5" bestFit="1" customWidth="1"/>
    <col min="4870" max="4870" width="8.85546875" style="5" bestFit="1" customWidth="1"/>
    <col min="4871" max="4871" width="7.85546875" style="5" bestFit="1" customWidth="1"/>
    <col min="4872" max="4872" width="7.7109375" style="5" customWidth="1"/>
    <col min="4873" max="4873" width="1.7109375" style="5" customWidth="1"/>
    <col min="4874" max="4876" width="7" style="5" bestFit="1" customWidth="1"/>
    <col min="4877" max="4877" width="9.28515625" style="5" bestFit="1" customWidth="1"/>
    <col min="4878" max="4878" width="8.28515625" style="5" bestFit="1" customWidth="1"/>
    <col min="4879" max="4879" width="7.5703125" style="5" bestFit="1" customWidth="1"/>
    <col min="4880" max="4880" width="7.7109375" style="5" customWidth="1"/>
    <col min="4881" max="5120" width="11.42578125" style="5"/>
    <col min="5121" max="5121" width="6.5703125" style="5" customWidth="1"/>
    <col min="5122" max="5122" width="8.85546875" style="5" bestFit="1" customWidth="1"/>
    <col min="5123" max="5123" width="7.85546875" style="5" bestFit="1" customWidth="1"/>
    <col min="5124" max="5124" width="8.85546875" style="5" bestFit="1" customWidth="1"/>
    <col min="5125" max="5125" width="9.5703125" style="5" bestFit="1" customWidth="1"/>
    <col min="5126" max="5126" width="8.85546875" style="5" bestFit="1" customWidth="1"/>
    <col min="5127" max="5127" width="7.85546875" style="5" bestFit="1" customWidth="1"/>
    <col min="5128" max="5128" width="7.7109375" style="5" customWidth="1"/>
    <col min="5129" max="5129" width="1.7109375" style="5" customWidth="1"/>
    <col min="5130" max="5132" width="7" style="5" bestFit="1" customWidth="1"/>
    <col min="5133" max="5133" width="9.28515625" style="5" bestFit="1" customWidth="1"/>
    <col min="5134" max="5134" width="8.28515625" style="5" bestFit="1" customWidth="1"/>
    <col min="5135" max="5135" width="7.5703125" style="5" bestFit="1" customWidth="1"/>
    <col min="5136" max="5136" width="7.7109375" style="5" customWidth="1"/>
    <col min="5137" max="5376" width="11.42578125" style="5"/>
    <col min="5377" max="5377" width="6.5703125" style="5" customWidth="1"/>
    <col min="5378" max="5378" width="8.85546875" style="5" bestFit="1" customWidth="1"/>
    <col min="5379" max="5379" width="7.85546875" style="5" bestFit="1" customWidth="1"/>
    <col min="5380" max="5380" width="8.85546875" style="5" bestFit="1" customWidth="1"/>
    <col min="5381" max="5381" width="9.5703125" style="5" bestFit="1" customWidth="1"/>
    <col min="5382" max="5382" width="8.85546875" style="5" bestFit="1" customWidth="1"/>
    <col min="5383" max="5383" width="7.85546875" style="5" bestFit="1" customWidth="1"/>
    <col min="5384" max="5384" width="7.7109375" style="5" customWidth="1"/>
    <col min="5385" max="5385" width="1.7109375" style="5" customWidth="1"/>
    <col min="5386" max="5388" width="7" style="5" bestFit="1" customWidth="1"/>
    <col min="5389" max="5389" width="9.28515625" style="5" bestFit="1" customWidth="1"/>
    <col min="5390" max="5390" width="8.28515625" style="5" bestFit="1" customWidth="1"/>
    <col min="5391" max="5391" width="7.5703125" style="5" bestFit="1" customWidth="1"/>
    <col min="5392" max="5392" width="7.7109375" style="5" customWidth="1"/>
    <col min="5393" max="5632" width="11.42578125" style="5"/>
    <col min="5633" max="5633" width="6.5703125" style="5" customWidth="1"/>
    <col min="5634" max="5634" width="8.85546875" style="5" bestFit="1" customWidth="1"/>
    <col min="5635" max="5635" width="7.85546875" style="5" bestFit="1" customWidth="1"/>
    <col min="5636" max="5636" width="8.85546875" style="5" bestFit="1" customWidth="1"/>
    <col min="5637" max="5637" width="9.5703125" style="5" bestFit="1" customWidth="1"/>
    <col min="5638" max="5638" width="8.85546875" style="5" bestFit="1" customWidth="1"/>
    <col min="5639" max="5639" width="7.85546875" style="5" bestFit="1" customWidth="1"/>
    <col min="5640" max="5640" width="7.7109375" style="5" customWidth="1"/>
    <col min="5641" max="5641" width="1.7109375" style="5" customWidth="1"/>
    <col min="5642" max="5644" width="7" style="5" bestFit="1" customWidth="1"/>
    <col min="5645" max="5645" width="9.28515625" style="5" bestFit="1" customWidth="1"/>
    <col min="5646" max="5646" width="8.28515625" style="5" bestFit="1" customWidth="1"/>
    <col min="5647" max="5647" width="7.5703125" style="5" bestFit="1" customWidth="1"/>
    <col min="5648" max="5648" width="7.7109375" style="5" customWidth="1"/>
    <col min="5649" max="5888" width="11.42578125" style="5"/>
    <col min="5889" max="5889" width="6.5703125" style="5" customWidth="1"/>
    <col min="5890" max="5890" width="8.85546875" style="5" bestFit="1" customWidth="1"/>
    <col min="5891" max="5891" width="7.85546875" style="5" bestFit="1" customWidth="1"/>
    <col min="5892" max="5892" width="8.85546875" style="5" bestFit="1" customWidth="1"/>
    <col min="5893" max="5893" width="9.5703125" style="5" bestFit="1" customWidth="1"/>
    <col min="5894" max="5894" width="8.85546875" style="5" bestFit="1" customWidth="1"/>
    <col min="5895" max="5895" width="7.85546875" style="5" bestFit="1" customWidth="1"/>
    <col min="5896" max="5896" width="7.7109375" style="5" customWidth="1"/>
    <col min="5897" max="5897" width="1.7109375" style="5" customWidth="1"/>
    <col min="5898" max="5900" width="7" style="5" bestFit="1" customWidth="1"/>
    <col min="5901" max="5901" width="9.28515625" style="5" bestFit="1" customWidth="1"/>
    <col min="5902" max="5902" width="8.28515625" style="5" bestFit="1" customWidth="1"/>
    <col min="5903" max="5903" width="7.5703125" style="5" bestFit="1" customWidth="1"/>
    <col min="5904" max="5904" width="7.7109375" style="5" customWidth="1"/>
    <col min="5905" max="6144" width="11.42578125" style="5"/>
    <col min="6145" max="6145" width="6.5703125" style="5" customWidth="1"/>
    <col min="6146" max="6146" width="8.85546875" style="5" bestFit="1" customWidth="1"/>
    <col min="6147" max="6147" width="7.85546875" style="5" bestFit="1" customWidth="1"/>
    <col min="6148" max="6148" width="8.85546875" style="5" bestFit="1" customWidth="1"/>
    <col min="6149" max="6149" width="9.5703125" style="5" bestFit="1" customWidth="1"/>
    <col min="6150" max="6150" width="8.85546875" style="5" bestFit="1" customWidth="1"/>
    <col min="6151" max="6151" width="7.85546875" style="5" bestFit="1" customWidth="1"/>
    <col min="6152" max="6152" width="7.7109375" style="5" customWidth="1"/>
    <col min="6153" max="6153" width="1.7109375" style="5" customWidth="1"/>
    <col min="6154" max="6156" width="7" style="5" bestFit="1" customWidth="1"/>
    <col min="6157" max="6157" width="9.28515625" style="5" bestFit="1" customWidth="1"/>
    <col min="6158" max="6158" width="8.28515625" style="5" bestFit="1" customWidth="1"/>
    <col min="6159" max="6159" width="7.5703125" style="5" bestFit="1" customWidth="1"/>
    <col min="6160" max="6160" width="7.7109375" style="5" customWidth="1"/>
    <col min="6161" max="6400" width="11.42578125" style="5"/>
    <col min="6401" max="6401" width="6.5703125" style="5" customWidth="1"/>
    <col min="6402" max="6402" width="8.85546875" style="5" bestFit="1" customWidth="1"/>
    <col min="6403" max="6403" width="7.85546875" style="5" bestFit="1" customWidth="1"/>
    <col min="6404" max="6404" width="8.85546875" style="5" bestFit="1" customWidth="1"/>
    <col min="6405" max="6405" width="9.5703125" style="5" bestFit="1" customWidth="1"/>
    <col min="6406" max="6406" width="8.85546875" style="5" bestFit="1" customWidth="1"/>
    <col min="6407" max="6407" width="7.85546875" style="5" bestFit="1" customWidth="1"/>
    <col min="6408" max="6408" width="7.7109375" style="5" customWidth="1"/>
    <col min="6409" max="6409" width="1.7109375" style="5" customWidth="1"/>
    <col min="6410" max="6412" width="7" style="5" bestFit="1" customWidth="1"/>
    <col min="6413" max="6413" width="9.28515625" style="5" bestFit="1" customWidth="1"/>
    <col min="6414" max="6414" width="8.28515625" style="5" bestFit="1" customWidth="1"/>
    <col min="6415" max="6415" width="7.5703125" style="5" bestFit="1" customWidth="1"/>
    <col min="6416" max="6416" width="7.7109375" style="5" customWidth="1"/>
    <col min="6417" max="6656" width="11.42578125" style="5"/>
    <col min="6657" max="6657" width="6.5703125" style="5" customWidth="1"/>
    <col min="6658" max="6658" width="8.85546875" style="5" bestFit="1" customWidth="1"/>
    <col min="6659" max="6659" width="7.85546875" style="5" bestFit="1" customWidth="1"/>
    <col min="6660" max="6660" width="8.85546875" style="5" bestFit="1" customWidth="1"/>
    <col min="6661" max="6661" width="9.5703125" style="5" bestFit="1" customWidth="1"/>
    <col min="6662" max="6662" width="8.85546875" style="5" bestFit="1" customWidth="1"/>
    <col min="6663" max="6663" width="7.85546875" style="5" bestFit="1" customWidth="1"/>
    <col min="6664" max="6664" width="7.7109375" style="5" customWidth="1"/>
    <col min="6665" max="6665" width="1.7109375" style="5" customWidth="1"/>
    <col min="6666" max="6668" width="7" style="5" bestFit="1" customWidth="1"/>
    <col min="6669" max="6669" width="9.28515625" style="5" bestFit="1" customWidth="1"/>
    <col min="6670" max="6670" width="8.28515625" style="5" bestFit="1" customWidth="1"/>
    <col min="6671" max="6671" width="7.5703125" style="5" bestFit="1" customWidth="1"/>
    <col min="6672" max="6672" width="7.7109375" style="5" customWidth="1"/>
    <col min="6673" max="6912" width="11.42578125" style="5"/>
    <col min="6913" max="6913" width="6.5703125" style="5" customWidth="1"/>
    <col min="6914" max="6914" width="8.85546875" style="5" bestFit="1" customWidth="1"/>
    <col min="6915" max="6915" width="7.85546875" style="5" bestFit="1" customWidth="1"/>
    <col min="6916" max="6916" width="8.85546875" style="5" bestFit="1" customWidth="1"/>
    <col min="6917" max="6917" width="9.5703125" style="5" bestFit="1" customWidth="1"/>
    <col min="6918" max="6918" width="8.85546875" style="5" bestFit="1" customWidth="1"/>
    <col min="6919" max="6919" width="7.85546875" style="5" bestFit="1" customWidth="1"/>
    <col min="6920" max="6920" width="7.7109375" style="5" customWidth="1"/>
    <col min="6921" max="6921" width="1.7109375" style="5" customWidth="1"/>
    <col min="6922" max="6924" width="7" style="5" bestFit="1" customWidth="1"/>
    <col min="6925" max="6925" width="9.28515625" style="5" bestFit="1" customWidth="1"/>
    <col min="6926" max="6926" width="8.28515625" style="5" bestFit="1" customWidth="1"/>
    <col min="6927" max="6927" width="7.5703125" style="5" bestFit="1" customWidth="1"/>
    <col min="6928" max="6928" width="7.7109375" style="5" customWidth="1"/>
    <col min="6929" max="7168" width="11.42578125" style="5"/>
    <col min="7169" max="7169" width="6.5703125" style="5" customWidth="1"/>
    <col min="7170" max="7170" width="8.85546875" style="5" bestFit="1" customWidth="1"/>
    <col min="7171" max="7171" width="7.85546875" style="5" bestFit="1" customWidth="1"/>
    <col min="7172" max="7172" width="8.85546875" style="5" bestFit="1" customWidth="1"/>
    <col min="7173" max="7173" width="9.5703125" style="5" bestFit="1" customWidth="1"/>
    <col min="7174" max="7174" width="8.85546875" style="5" bestFit="1" customWidth="1"/>
    <col min="7175" max="7175" width="7.85546875" style="5" bestFit="1" customWidth="1"/>
    <col min="7176" max="7176" width="7.7109375" style="5" customWidth="1"/>
    <col min="7177" max="7177" width="1.7109375" style="5" customWidth="1"/>
    <col min="7178" max="7180" width="7" style="5" bestFit="1" customWidth="1"/>
    <col min="7181" max="7181" width="9.28515625" style="5" bestFit="1" customWidth="1"/>
    <col min="7182" max="7182" width="8.28515625" style="5" bestFit="1" customWidth="1"/>
    <col min="7183" max="7183" width="7.5703125" style="5" bestFit="1" customWidth="1"/>
    <col min="7184" max="7184" width="7.7109375" style="5" customWidth="1"/>
    <col min="7185" max="7424" width="11.42578125" style="5"/>
    <col min="7425" max="7425" width="6.5703125" style="5" customWidth="1"/>
    <col min="7426" max="7426" width="8.85546875" style="5" bestFit="1" customWidth="1"/>
    <col min="7427" max="7427" width="7.85546875" style="5" bestFit="1" customWidth="1"/>
    <col min="7428" max="7428" width="8.85546875" style="5" bestFit="1" customWidth="1"/>
    <col min="7429" max="7429" width="9.5703125" style="5" bestFit="1" customWidth="1"/>
    <col min="7430" max="7430" width="8.85546875" style="5" bestFit="1" customWidth="1"/>
    <col min="7431" max="7431" width="7.85546875" style="5" bestFit="1" customWidth="1"/>
    <col min="7432" max="7432" width="7.7109375" style="5" customWidth="1"/>
    <col min="7433" max="7433" width="1.7109375" style="5" customWidth="1"/>
    <col min="7434" max="7436" width="7" style="5" bestFit="1" customWidth="1"/>
    <col min="7437" max="7437" width="9.28515625" style="5" bestFit="1" customWidth="1"/>
    <col min="7438" max="7438" width="8.28515625" style="5" bestFit="1" customWidth="1"/>
    <col min="7439" max="7439" width="7.5703125" style="5" bestFit="1" customWidth="1"/>
    <col min="7440" max="7440" width="7.7109375" style="5" customWidth="1"/>
    <col min="7441" max="7680" width="11.42578125" style="5"/>
    <col min="7681" max="7681" width="6.5703125" style="5" customWidth="1"/>
    <col min="7682" max="7682" width="8.85546875" style="5" bestFit="1" customWidth="1"/>
    <col min="7683" max="7683" width="7.85546875" style="5" bestFit="1" customWidth="1"/>
    <col min="7684" max="7684" width="8.85546875" style="5" bestFit="1" customWidth="1"/>
    <col min="7685" max="7685" width="9.5703125" style="5" bestFit="1" customWidth="1"/>
    <col min="7686" max="7686" width="8.85546875" style="5" bestFit="1" customWidth="1"/>
    <col min="7687" max="7687" width="7.85546875" style="5" bestFit="1" customWidth="1"/>
    <col min="7688" max="7688" width="7.7109375" style="5" customWidth="1"/>
    <col min="7689" max="7689" width="1.7109375" style="5" customWidth="1"/>
    <col min="7690" max="7692" width="7" style="5" bestFit="1" customWidth="1"/>
    <col min="7693" max="7693" width="9.28515625" style="5" bestFit="1" customWidth="1"/>
    <col min="7694" max="7694" width="8.28515625" style="5" bestFit="1" customWidth="1"/>
    <col min="7695" max="7695" width="7.5703125" style="5" bestFit="1" customWidth="1"/>
    <col min="7696" max="7696" width="7.7109375" style="5" customWidth="1"/>
    <col min="7697" max="7936" width="11.42578125" style="5"/>
    <col min="7937" max="7937" width="6.5703125" style="5" customWidth="1"/>
    <col min="7938" max="7938" width="8.85546875" style="5" bestFit="1" customWidth="1"/>
    <col min="7939" max="7939" width="7.85546875" style="5" bestFit="1" customWidth="1"/>
    <col min="7940" max="7940" width="8.85546875" style="5" bestFit="1" customWidth="1"/>
    <col min="7941" max="7941" width="9.5703125" style="5" bestFit="1" customWidth="1"/>
    <col min="7942" max="7942" width="8.85546875" style="5" bestFit="1" customWidth="1"/>
    <col min="7943" max="7943" width="7.85546875" style="5" bestFit="1" customWidth="1"/>
    <col min="7944" max="7944" width="7.7109375" style="5" customWidth="1"/>
    <col min="7945" max="7945" width="1.7109375" style="5" customWidth="1"/>
    <col min="7946" max="7948" width="7" style="5" bestFit="1" customWidth="1"/>
    <col min="7949" max="7949" width="9.28515625" style="5" bestFit="1" customWidth="1"/>
    <col min="7950" max="7950" width="8.28515625" style="5" bestFit="1" customWidth="1"/>
    <col min="7951" max="7951" width="7.5703125" style="5" bestFit="1" customWidth="1"/>
    <col min="7952" max="7952" width="7.7109375" style="5" customWidth="1"/>
    <col min="7953" max="8192" width="11.42578125" style="5"/>
    <col min="8193" max="8193" width="6.5703125" style="5" customWidth="1"/>
    <col min="8194" max="8194" width="8.85546875" style="5" bestFit="1" customWidth="1"/>
    <col min="8195" max="8195" width="7.85546875" style="5" bestFit="1" customWidth="1"/>
    <col min="8196" max="8196" width="8.85546875" style="5" bestFit="1" customWidth="1"/>
    <col min="8197" max="8197" width="9.5703125" style="5" bestFit="1" customWidth="1"/>
    <col min="8198" max="8198" width="8.85546875" style="5" bestFit="1" customWidth="1"/>
    <col min="8199" max="8199" width="7.85546875" style="5" bestFit="1" customWidth="1"/>
    <col min="8200" max="8200" width="7.7109375" style="5" customWidth="1"/>
    <col min="8201" max="8201" width="1.7109375" style="5" customWidth="1"/>
    <col min="8202" max="8204" width="7" style="5" bestFit="1" customWidth="1"/>
    <col min="8205" max="8205" width="9.28515625" style="5" bestFit="1" customWidth="1"/>
    <col min="8206" max="8206" width="8.28515625" style="5" bestFit="1" customWidth="1"/>
    <col min="8207" max="8207" width="7.5703125" style="5" bestFit="1" customWidth="1"/>
    <col min="8208" max="8208" width="7.7109375" style="5" customWidth="1"/>
    <col min="8209" max="8448" width="11.42578125" style="5"/>
    <col min="8449" max="8449" width="6.5703125" style="5" customWidth="1"/>
    <col min="8450" max="8450" width="8.85546875" style="5" bestFit="1" customWidth="1"/>
    <col min="8451" max="8451" width="7.85546875" style="5" bestFit="1" customWidth="1"/>
    <col min="8452" max="8452" width="8.85546875" style="5" bestFit="1" customWidth="1"/>
    <col min="8453" max="8453" width="9.5703125" style="5" bestFit="1" customWidth="1"/>
    <col min="8454" max="8454" width="8.85546875" style="5" bestFit="1" customWidth="1"/>
    <col min="8455" max="8455" width="7.85546875" style="5" bestFit="1" customWidth="1"/>
    <col min="8456" max="8456" width="7.7109375" style="5" customWidth="1"/>
    <col min="8457" max="8457" width="1.7109375" style="5" customWidth="1"/>
    <col min="8458" max="8460" width="7" style="5" bestFit="1" customWidth="1"/>
    <col min="8461" max="8461" width="9.28515625" style="5" bestFit="1" customWidth="1"/>
    <col min="8462" max="8462" width="8.28515625" style="5" bestFit="1" customWidth="1"/>
    <col min="8463" max="8463" width="7.5703125" style="5" bestFit="1" customWidth="1"/>
    <col min="8464" max="8464" width="7.7109375" style="5" customWidth="1"/>
    <col min="8465" max="8704" width="11.42578125" style="5"/>
    <col min="8705" max="8705" width="6.5703125" style="5" customWidth="1"/>
    <col min="8706" max="8706" width="8.85546875" style="5" bestFit="1" customWidth="1"/>
    <col min="8707" max="8707" width="7.85546875" style="5" bestFit="1" customWidth="1"/>
    <col min="8708" max="8708" width="8.85546875" style="5" bestFit="1" customWidth="1"/>
    <col min="8709" max="8709" width="9.5703125" style="5" bestFit="1" customWidth="1"/>
    <col min="8710" max="8710" width="8.85546875" style="5" bestFit="1" customWidth="1"/>
    <col min="8711" max="8711" width="7.85546875" style="5" bestFit="1" customWidth="1"/>
    <col min="8712" max="8712" width="7.7109375" style="5" customWidth="1"/>
    <col min="8713" max="8713" width="1.7109375" style="5" customWidth="1"/>
    <col min="8714" max="8716" width="7" style="5" bestFit="1" customWidth="1"/>
    <col min="8717" max="8717" width="9.28515625" style="5" bestFit="1" customWidth="1"/>
    <col min="8718" max="8718" width="8.28515625" style="5" bestFit="1" customWidth="1"/>
    <col min="8719" max="8719" width="7.5703125" style="5" bestFit="1" customWidth="1"/>
    <col min="8720" max="8720" width="7.7109375" style="5" customWidth="1"/>
    <col min="8721" max="8960" width="11.42578125" style="5"/>
    <col min="8961" max="8961" width="6.5703125" style="5" customWidth="1"/>
    <col min="8962" max="8962" width="8.85546875" style="5" bestFit="1" customWidth="1"/>
    <col min="8963" max="8963" width="7.85546875" style="5" bestFit="1" customWidth="1"/>
    <col min="8964" max="8964" width="8.85546875" style="5" bestFit="1" customWidth="1"/>
    <col min="8965" max="8965" width="9.5703125" style="5" bestFit="1" customWidth="1"/>
    <col min="8966" max="8966" width="8.85546875" style="5" bestFit="1" customWidth="1"/>
    <col min="8967" max="8967" width="7.85546875" style="5" bestFit="1" customWidth="1"/>
    <col min="8968" max="8968" width="7.7109375" style="5" customWidth="1"/>
    <col min="8969" max="8969" width="1.7109375" style="5" customWidth="1"/>
    <col min="8970" max="8972" width="7" style="5" bestFit="1" customWidth="1"/>
    <col min="8973" max="8973" width="9.28515625" style="5" bestFit="1" customWidth="1"/>
    <col min="8974" max="8974" width="8.28515625" style="5" bestFit="1" customWidth="1"/>
    <col min="8975" max="8975" width="7.5703125" style="5" bestFit="1" customWidth="1"/>
    <col min="8976" max="8976" width="7.7109375" style="5" customWidth="1"/>
    <col min="8977" max="9216" width="11.42578125" style="5"/>
    <col min="9217" max="9217" width="6.5703125" style="5" customWidth="1"/>
    <col min="9218" max="9218" width="8.85546875" style="5" bestFit="1" customWidth="1"/>
    <col min="9219" max="9219" width="7.85546875" style="5" bestFit="1" customWidth="1"/>
    <col min="9220" max="9220" width="8.85546875" style="5" bestFit="1" customWidth="1"/>
    <col min="9221" max="9221" width="9.5703125" style="5" bestFit="1" customWidth="1"/>
    <col min="9222" max="9222" width="8.85546875" style="5" bestFit="1" customWidth="1"/>
    <col min="9223" max="9223" width="7.85546875" style="5" bestFit="1" customWidth="1"/>
    <col min="9224" max="9224" width="7.7109375" style="5" customWidth="1"/>
    <col min="9225" max="9225" width="1.7109375" style="5" customWidth="1"/>
    <col min="9226" max="9228" width="7" style="5" bestFit="1" customWidth="1"/>
    <col min="9229" max="9229" width="9.28515625" style="5" bestFit="1" customWidth="1"/>
    <col min="9230" max="9230" width="8.28515625" style="5" bestFit="1" customWidth="1"/>
    <col min="9231" max="9231" width="7.5703125" style="5" bestFit="1" customWidth="1"/>
    <col min="9232" max="9232" width="7.7109375" style="5" customWidth="1"/>
    <col min="9233" max="9472" width="11.42578125" style="5"/>
    <col min="9473" max="9473" width="6.5703125" style="5" customWidth="1"/>
    <col min="9474" max="9474" width="8.85546875" style="5" bestFit="1" customWidth="1"/>
    <col min="9475" max="9475" width="7.85546875" style="5" bestFit="1" customWidth="1"/>
    <col min="9476" max="9476" width="8.85546875" style="5" bestFit="1" customWidth="1"/>
    <col min="9477" max="9477" width="9.5703125" style="5" bestFit="1" customWidth="1"/>
    <col min="9478" max="9478" width="8.85546875" style="5" bestFit="1" customWidth="1"/>
    <col min="9479" max="9479" width="7.85546875" style="5" bestFit="1" customWidth="1"/>
    <col min="9480" max="9480" width="7.7109375" style="5" customWidth="1"/>
    <col min="9481" max="9481" width="1.7109375" style="5" customWidth="1"/>
    <col min="9482" max="9484" width="7" style="5" bestFit="1" customWidth="1"/>
    <col min="9485" max="9485" width="9.28515625" style="5" bestFit="1" customWidth="1"/>
    <col min="9486" max="9486" width="8.28515625" style="5" bestFit="1" customWidth="1"/>
    <col min="9487" max="9487" width="7.5703125" style="5" bestFit="1" customWidth="1"/>
    <col min="9488" max="9488" width="7.7109375" style="5" customWidth="1"/>
    <col min="9489" max="9728" width="11.42578125" style="5"/>
    <col min="9729" max="9729" width="6.5703125" style="5" customWidth="1"/>
    <col min="9730" max="9730" width="8.85546875" style="5" bestFit="1" customWidth="1"/>
    <col min="9731" max="9731" width="7.85546875" style="5" bestFit="1" customWidth="1"/>
    <col min="9732" max="9732" width="8.85546875" style="5" bestFit="1" customWidth="1"/>
    <col min="9733" max="9733" width="9.5703125" style="5" bestFit="1" customWidth="1"/>
    <col min="9734" max="9734" width="8.85546875" style="5" bestFit="1" customWidth="1"/>
    <col min="9735" max="9735" width="7.85546875" style="5" bestFit="1" customWidth="1"/>
    <col min="9736" max="9736" width="7.7109375" style="5" customWidth="1"/>
    <col min="9737" max="9737" width="1.7109375" style="5" customWidth="1"/>
    <col min="9738" max="9740" width="7" style="5" bestFit="1" customWidth="1"/>
    <col min="9741" max="9741" width="9.28515625" style="5" bestFit="1" customWidth="1"/>
    <col min="9742" max="9742" width="8.28515625" style="5" bestFit="1" customWidth="1"/>
    <col min="9743" max="9743" width="7.5703125" style="5" bestFit="1" customWidth="1"/>
    <col min="9744" max="9744" width="7.7109375" style="5" customWidth="1"/>
    <col min="9745" max="9984" width="11.42578125" style="5"/>
    <col min="9985" max="9985" width="6.5703125" style="5" customWidth="1"/>
    <col min="9986" max="9986" width="8.85546875" style="5" bestFit="1" customWidth="1"/>
    <col min="9987" max="9987" width="7.85546875" style="5" bestFit="1" customWidth="1"/>
    <col min="9988" max="9988" width="8.85546875" style="5" bestFit="1" customWidth="1"/>
    <col min="9989" max="9989" width="9.5703125" style="5" bestFit="1" customWidth="1"/>
    <col min="9990" max="9990" width="8.85546875" style="5" bestFit="1" customWidth="1"/>
    <col min="9991" max="9991" width="7.85546875" style="5" bestFit="1" customWidth="1"/>
    <col min="9992" max="9992" width="7.7109375" style="5" customWidth="1"/>
    <col min="9993" max="9993" width="1.7109375" style="5" customWidth="1"/>
    <col min="9994" max="9996" width="7" style="5" bestFit="1" customWidth="1"/>
    <col min="9997" max="9997" width="9.28515625" style="5" bestFit="1" customWidth="1"/>
    <col min="9998" max="9998" width="8.28515625" style="5" bestFit="1" customWidth="1"/>
    <col min="9999" max="9999" width="7.5703125" style="5" bestFit="1" customWidth="1"/>
    <col min="10000" max="10000" width="7.7109375" style="5" customWidth="1"/>
    <col min="10001" max="10240" width="11.42578125" style="5"/>
    <col min="10241" max="10241" width="6.5703125" style="5" customWidth="1"/>
    <col min="10242" max="10242" width="8.85546875" style="5" bestFit="1" customWidth="1"/>
    <col min="10243" max="10243" width="7.85546875" style="5" bestFit="1" customWidth="1"/>
    <col min="10244" max="10244" width="8.85546875" style="5" bestFit="1" customWidth="1"/>
    <col min="10245" max="10245" width="9.5703125" style="5" bestFit="1" customWidth="1"/>
    <col min="10246" max="10246" width="8.85546875" style="5" bestFit="1" customWidth="1"/>
    <col min="10247" max="10247" width="7.85546875" style="5" bestFit="1" customWidth="1"/>
    <col min="10248" max="10248" width="7.7109375" style="5" customWidth="1"/>
    <col min="10249" max="10249" width="1.7109375" style="5" customWidth="1"/>
    <col min="10250" max="10252" width="7" style="5" bestFit="1" customWidth="1"/>
    <col min="10253" max="10253" width="9.28515625" style="5" bestFit="1" customWidth="1"/>
    <col min="10254" max="10254" width="8.28515625" style="5" bestFit="1" customWidth="1"/>
    <col min="10255" max="10255" width="7.5703125" style="5" bestFit="1" customWidth="1"/>
    <col min="10256" max="10256" width="7.7109375" style="5" customWidth="1"/>
    <col min="10257" max="10496" width="11.42578125" style="5"/>
    <col min="10497" max="10497" width="6.5703125" style="5" customWidth="1"/>
    <col min="10498" max="10498" width="8.85546875" style="5" bestFit="1" customWidth="1"/>
    <col min="10499" max="10499" width="7.85546875" style="5" bestFit="1" customWidth="1"/>
    <col min="10500" max="10500" width="8.85546875" style="5" bestFit="1" customWidth="1"/>
    <col min="10501" max="10501" width="9.5703125" style="5" bestFit="1" customWidth="1"/>
    <col min="10502" max="10502" width="8.85546875" style="5" bestFit="1" customWidth="1"/>
    <col min="10503" max="10503" width="7.85546875" style="5" bestFit="1" customWidth="1"/>
    <col min="10504" max="10504" width="7.7109375" style="5" customWidth="1"/>
    <col min="10505" max="10505" width="1.7109375" style="5" customWidth="1"/>
    <col min="10506" max="10508" width="7" style="5" bestFit="1" customWidth="1"/>
    <col min="10509" max="10509" width="9.28515625" style="5" bestFit="1" customWidth="1"/>
    <col min="10510" max="10510" width="8.28515625" style="5" bestFit="1" customWidth="1"/>
    <col min="10511" max="10511" width="7.5703125" style="5" bestFit="1" customWidth="1"/>
    <col min="10512" max="10512" width="7.7109375" style="5" customWidth="1"/>
    <col min="10513" max="10752" width="11.42578125" style="5"/>
    <col min="10753" max="10753" width="6.5703125" style="5" customWidth="1"/>
    <col min="10754" max="10754" width="8.85546875" style="5" bestFit="1" customWidth="1"/>
    <col min="10755" max="10755" width="7.85546875" style="5" bestFit="1" customWidth="1"/>
    <col min="10756" max="10756" width="8.85546875" style="5" bestFit="1" customWidth="1"/>
    <col min="10757" max="10757" width="9.5703125" style="5" bestFit="1" customWidth="1"/>
    <col min="10758" max="10758" width="8.85546875" style="5" bestFit="1" customWidth="1"/>
    <col min="10759" max="10759" width="7.85546875" style="5" bestFit="1" customWidth="1"/>
    <col min="10760" max="10760" width="7.7109375" style="5" customWidth="1"/>
    <col min="10761" max="10761" width="1.7109375" style="5" customWidth="1"/>
    <col min="10762" max="10764" width="7" style="5" bestFit="1" customWidth="1"/>
    <col min="10765" max="10765" width="9.28515625" style="5" bestFit="1" customWidth="1"/>
    <col min="10766" max="10766" width="8.28515625" style="5" bestFit="1" customWidth="1"/>
    <col min="10767" max="10767" width="7.5703125" style="5" bestFit="1" customWidth="1"/>
    <col min="10768" max="10768" width="7.7109375" style="5" customWidth="1"/>
    <col min="10769" max="11008" width="11.42578125" style="5"/>
    <col min="11009" max="11009" width="6.5703125" style="5" customWidth="1"/>
    <col min="11010" max="11010" width="8.85546875" style="5" bestFit="1" customWidth="1"/>
    <col min="11011" max="11011" width="7.85546875" style="5" bestFit="1" customWidth="1"/>
    <col min="11012" max="11012" width="8.85546875" style="5" bestFit="1" customWidth="1"/>
    <col min="11013" max="11013" width="9.5703125" style="5" bestFit="1" customWidth="1"/>
    <col min="11014" max="11014" width="8.85546875" style="5" bestFit="1" customWidth="1"/>
    <col min="11015" max="11015" width="7.85546875" style="5" bestFit="1" customWidth="1"/>
    <col min="11016" max="11016" width="7.7109375" style="5" customWidth="1"/>
    <col min="11017" max="11017" width="1.7109375" style="5" customWidth="1"/>
    <col min="11018" max="11020" width="7" style="5" bestFit="1" customWidth="1"/>
    <col min="11021" max="11021" width="9.28515625" style="5" bestFit="1" customWidth="1"/>
    <col min="11022" max="11022" width="8.28515625" style="5" bestFit="1" customWidth="1"/>
    <col min="11023" max="11023" width="7.5703125" style="5" bestFit="1" customWidth="1"/>
    <col min="11024" max="11024" width="7.7109375" style="5" customWidth="1"/>
    <col min="11025" max="11264" width="11.42578125" style="5"/>
    <col min="11265" max="11265" width="6.5703125" style="5" customWidth="1"/>
    <col min="11266" max="11266" width="8.85546875" style="5" bestFit="1" customWidth="1"/>
    <col min="11267" max="11267" width="7.85546875" style="5" bestFit="1" customWidth="1"/>
    <col min="11268" max="11268" width="8.85546875" style="5" bestFit="1" customWidth="1"/>
    <col min="11269" max="11269" width="9.5703125" style="5" bestFit="1" customWidth="1"/>
    <col min="11270" max="11270" width="8.85546875" style="5" bestFit="1" customWidth="1"/>
    <col min="11271" max="11271" width="7.85546875" style="5" bestFit="1" customWidth="1"/>
    <col min="11272" max="11272" width="7.7109375" style="5" customWidth="1"/>
    <col min="11273" max="11273" width="1.7109375" style="5" customWidth="1"/>
    <col min="11274" max="11276" width="7" style="5" bestFit="1" customWidth="1"/>
    <col min="11277" max="11277" width="9.28515625" style="5" bestFit="1" customWidth="1"/>
    <col min="11278" max="11278" width="8.28515625" style="5" bestFit="1" customWidth="1"/>
    <col min="11279" max="11279" width="7.5703125" style="5" bestFit="1" customWidth="1"/>
    <col min="11280" max="11280" width="7.7109375" style="5" customWidth="1"/>
    <col min="11281" max="11520" width="11.42578125" style="5"/>
    <col min="11521" max="11521" width="6.5703125" style="5" customWidth="1"/>
    <col min="11522" max="11522" width="8.85546875" style="5" bestFit="1" customWidth="1"/>
    <col min="11523" max="11523" width="7.85546875" style="5" bestFit="1" customWidth="1"/>
    <col min="11524" max="11524" width="8.85546875" style="5" bestFit="1" customWidth="1"/>
    <col min="11525" max="11525" width="9.5703125" style="5" bestFit="1" customWidth="1"/>
    <col min="11526" max="11526" width="8.85546875" style="5" bestFit="1" customWidth="1"/>
    <col min="11527" max="11527" width="7.85546875" style="5" bestFit="1" customWidth="1"/>
    <col min="11528" max="11528" width="7.7109375" style="5" customWidth="1"/>
    <col min="11529" max="11529" width="1.7109375" style="5" customWidth="1"/>
    <col min="11530" max="11532" width="7" style="5" bestFit="1" customWidth="1"/>
    <col min="11533" max="11533" width="9.28515625" style="5" bestFit="1" customWidth="1"/>
    <col min="11534" max="11534" width="8.28515625" style="5" bestFit="1" customWidth="1"/>
    <col min="11535" max="11535" width="7.5703125" style="5" bestFit="1" customWidth="1"/>
    <col min="11536" max="11536" width="7.7109375" style="5" customWidth="1"/>
    <col min="11537" max="11776" width="11.42578125" style="5"/>
    <col min="11777" max="11777" width="6.5703125" style="5" customWidth="1"/>
    <col min="11778" max="11778" width="8.85546875" style="5" bestFit="1" customWidth="1"/>
    <col min="11779" max="11779" width="7.85546875" style="5" bestFit="1" customWidth="1"/>
    <col min="11780" max="11780" width="8.85546875" style="5" bestFit="1" customWidth="1"/>
    <col min="11781" max="11781" width="9.5703125" style="5" bestFit="1" customWidth="1"/>
    <col min="11782" max="11782" width="8.85546875" style="5" bestFit="1" customWidth="1"/>
    <col min="11783" max="11783" width="7.85546875" style="5" bestFit="1" customWidth="1"/>
    <col min="11784" max="11784" width="7.7109375" style="5" customWidth="1"/>
    <col min="11785" max="11785" width="1.7109375" style="5" customWidth="1"/>
    <col min="11786" max="11788" width="7" style="5" bestFit="1" customWidth="1"/>
    <col min="11789" max="11789" width="9.28515625" style="5" bestFit="1" customWidth="1"/>
    <col min="11790" max="11790" width="8.28515625" style="5" bestFit="1" customWidth="1"/>
    <col min="11791" max="11791" width="7.5703125" style="5" bestFit="1" customWidth="1"/>
    <col min="11792" max="11792" width="7.7109375" style="5" customWidth="1"/>
    <col min="11793" max="12032" width="11.42578125" style="5"/>
    <col min="12033" max="12033" width="6.5703125" style="5" customWidth="1"/>
    <col min="12034" max="12034" width="8.85546875" style="5" bestFit="1" customWidth="1"/>
    <col min="12035" max="12035" width="7.85546875" style="5" bestFit="1" customWidth="1"/>
    <col min="12036" max="12036" width="8.85546875" style="5" bestFit="1" customWidth="1"/>
    <col min="12037" max="12037" width="9.5703125" style="5" bestFit="1" customWidth="1"/>
    <col min="12038" max="12038" width="8.85546875" style="5" bestFit="1" customWidth="1"/>
    <col min="12039" max="12039" width="7.85546875" style="5" bestFit="1" customWidth="1"/>
    <col min="12040" max="12040" width="7.7109375" style="5" customWidth="1"/>
    <col min="12041" max="12041" width="1.7109375" style="5" customWidth="1"/>
    <col min="12042" max="12044" width="7" style="5" bestFit="1" customWidth="1"/>
    <col min="12045" max="12045" width="9.28515625" style="5" bestFit="1" customWidth="1"/>
    <col min="12046" max="12046" width="8.28515625" style="5" bestFit="1" customWidth="1"/>
    <col min="12047" max="12047" width="7.5703125" style="5" bestFit="1" customWidth="1"/>
    <col min="12048" max="12048" width="7.7109375" style="5" customWidth="1"/>
    <col min="12049" max="12288" width="11.42578125" style="5"/>
    <col min="12289" max="12289" width="6.5703125" style="5" customWidth="1"/>
    <col min="12290" max="12290" width="8.85546875" style="5" bestFit="1" customWidth="1"/>
    <col min="12291" max="12291" width="7.85546875" style="5" bestFit="1" customWidth="1"/>
    <col min="12292" max="12292" width="8.85546875" style="5" bestFit="1" customWidth="1"/>
    <col min="12293" max="12293" width="9.5703125" style="5" bestFit="1" customWidth="1"/>
    <col min="12294" max="12294" width="8.85546875" style="5" bestFit="1" customWidth="1"/>
    <col min="12295" max="12295" width="7.85546875" style="5" bestFit="1" customWidth="1"/>
    <col min="12296" max="12296" width="7.7109375" style="5" customWidth="1"/>
    <col min="12297" max="12297" width="1.7109375" style="5" customWidth="1"/>
    <col min="12298" max="12300" width="7" style="5" bestFit="1" customWidth="1"/>
    <col min="12301" max="12301" width="9.28515625" style="5" bestFit="1" customWidth="1"/>
    <col min="12302" max="12302" width="8.28515625" style="5" bestFit="1" customWidth="1"/>
    <col min="12303" max="12303" width="7.5703125" style="5" bestFit="1" customWidth="1"/>
    <col min="12304" max="12304" width="7.7109375" style="5" customWidth="1"/>
    <col min="12305" max="12544" width="11.42578125" style="5"/>
    <col min="12545" max="12545" width="6.5703125" style="5" customWidth="1"/>
    <col min="12546" max="12546" width="8.85546875" style="5" bestFit="1" customWidth="1"/>
    <col min="12547" max="12547" width="7.85546875" style="5" bestFit="1" customWidth="1"/>
    <col min="12548" max="12548" width="8.85546875" style="5" bestFit="1" customWidth="1"/>
    <col min="12549" max="12549" width="9.5703125" style="5" bestFit="1" customWidth="1"/>
    <col min="12550" max="12550" width="8.85546875" style="5" bestFit="1" customWidth="1"/>
    <col min="12551" max="12551" width="7.85546875" style="5" bestFit="1" customWidth="1"/>
    <col min="12552" max="12552" width="7.7109375" style="5" customWidth="1"/>
    <col min="12553" max="12553" width="1.7109375" style="5" customWidth="1"/>
    <col min="12554" max="12556" width="7" style="5" bestFit="1" customWidth="1"/>
    <col min="12557" max="12557" width="9.28515625" style="5" bestFit="1" customWidth="1"/>
    <col min="12558" max="12558" width="8.28515625" style="5" bestFit="1" customWidth="1"/>
    <col min="12559" max="12559" width="7.5703125" style="5" bestFit="1" customWidth="1"/>
    <col min="12560" max="12560" width="7.7109375" style="5" customWidth="1"/>
    <col min="12561" max="12800" width="11.42578125" style="5"/>
    <col min="12801" max="12801" width="6.5703125" style="5" customWidth="1"/>
    <col min="12802" max="12802" width="8.85546875" style="5" bestFit="1" customWidth="1"/>
    <col min="12803" max="12803" width="7.85546875" style="5" bestFit="1" customWidth="1"/>
    <col min="12804" max="12804" width="8.85546875" style="5" bestFit="1" customWidth="1"/>
    <col min="12805" max="12805" width="9.5703125" style="5" bestFit="1" customWidth="1"/>
    <col min="12806" max="12806" width="8.85546875" style="5" bestFit="1" customWidth="1"/>
    <col min="12807" max="12807" width="7.85546875" style="5" bestFit="1" customWidth="1"/>
    <col min="12808" max="12808" width="7.7109375" style="5" customWidth="1"/>
    <col min="12809" max="12809" width="1.7109375" style="5" customWidth="1"/>
    <col min="12810" max="12812" width="7" style="5" bestFit="1" customWidth="1"/>
    <col min="12813" max="12813" width="9.28515625" style="5" bestFit="1" customWidth="1"/>
    <col min="12814" max="12814" width="8.28515625" style="5" bestFit="1" customWidth="1"/>
    <col min="12815" max="12815" width="7.5703125" style="5" bestFit="1" customWidth="1"/>
    <col min="12816" max="12816" width="7.7109375" style="5" customWidth="1"/>
    <col min="12817" max="13056" width="11.42578125" style="5"/>
    <col min="13057" max="13057" width="6.5703125" style="5" customWidth="1"/>
    <col min="13058" max="13058" width="8.85546875" style="5" bestFit="1" customWidth="1"/>
    <col min="13059" max="13059" width="7.85546875" style="5" bestFit="1" customWidth="1"/>
    <col min="13060" max="13060" width="8.85546875" style="5" bestFit="1" customWidth="1"/>
    <col min="13061" max="13061" width="9.5703125" style="5" bestFit="1" customWidth="1"/>
    <col min="13062" max="13062" width="8.85546875" style="5" bestFit="1" customWidth="1"/>
    <col min="13063" max="13063" width="7.85546875" style="5" bestFit="1" customWidth="1"/>
    <col min="13064" max="13064" width="7.7109375" style="5" customWidth="1"/>
    <col min="13065" max="13065" width="1.7109375" style="5" customWidth="1"/>
    <col min="13066" max="13068" width="7" style="5" bestFit="1" customWidth="1"/>
    <col min="13069" max="13069" width="9.28515625" style="5" bestFit="1" customWidth="1"/>
    <col min="13070" max="13070" width="8.28515625" style="5" bestFit="1" customWidth="1"/>
    <col min="13071" max="13071" width="7.5703125" style="5" bestFit="1" customWidth="1"/>
    <col min="13072" max="13072" width="7.7109375" style="5" customWidth="1"/>
    <col min="13073" max="13312" width="11.42578125" style="5"/>
    <col min="13313" max="13313" width="6.5703125" style="5" customWidth="1"/>
    <col min="13314" max="13314" width="8.85546875" style="5" bestFit="1" customWidth="1"/>
    <col min="13315" max="13315" width="7.85546875" style="5" bestFit="1" customWidth="1"/>
    <col min="13316" max="13316" width="8.85546875" style="5" bestFit="1" customWidth="1"/>
    <col min="13317" max="13317" width="9.5703125" style="5" bestFit="1" customWidth="1"/>
    <col min="13318" max="13318" width="8.85546875" style="5" bestFit="1" customWidth="1"/>
    <col min="13319" max="13319" width="7.85546875" style="5" bestFit="1" customWidth="1"/>
    <col min="13320" max="13320" width="7.7109375" style="5" customWidth="1"/>
    <col min="13321" max="13321" width="1.7109375" style="5" customWidth="1"/>
    <col min="13322" max="13324" width="7" style="5" bestFit="1" customWidth="1"/>
    <col min="13325" max="13325" width="9.28515625" style="5" bestFit="1" customWidth="1"/>
    <col min="13326" max="13326" width="8.28515625" style="5" bestFit="1" customWidth="1"/>
    <col min="13327" max="13327" width="7.5703125" style="5" bestFit="1" customWidth="1"/>
    <col min="13328" max="13328" width="7.7109375" style="5" customWidth="1"/>
    <col min="13329" max="13568" width="11.42578125" style="5"/>
    <col min="13569" max="13569" width="6.5703125" style="5" customWidth="1"/>
    <col min="13570" max="13570" width="8.85546875" style="5" bestFit="1" customWidth="1"/>
    <col min="13571" max="13571" width="7.85546875" style="5" bestFit="1" customWidth="1"/>
    <col min="13572" max="13572" width="8.85546875" style="5" bestFit="1" customWidth="1"/>
    <col min="13573" max="13573" width="9.5703125" style="5" bestFit="1" customWidth="1"/>
    <col min="13574" max="13574" width="8.85546875" style="5" bestFit="1" customWidth="1"/>
    <col min="13575" max="13575" width="7.85546875" style="5" bestFit="1" customWidth="1"/>
    <col min="13576" max="13576" width="7.7109375" style="5" customWidth="1"/>
    <col min="13577" max="13577" width="1.7109375" style="5" customWidth="1"/>
    <col min="13578" max="13580" width="7" style="5" bestFit="1" customWidth="1"/>
    <col min="13581" max="13581" width="9.28515625" style="5" bestFit="1" customWidth="1"/>
    <col min="13582" max="13582" width="8.28515625" style="5" bestFit="1" customWidth="1"/>
    <col min="13583" max="13583" width="7.5703125" style="5" bestFit="1" customWidth="1"/>
    <col min="13584" max="13584" width="7.7109375" style="5" customWidth="1"/>
    <col min="13585" max="13824" width="11.42578125" style="5"/>
    <col min="13825" max="13825" width="6.5703125" style="5" customWidth="1"/>
    <col min="13826" max="13826" width="8.85546875" style="5" bestFit="1" customWidth="1"/>
    <col min="13827" max="13827" width="7.85546875" style="5" bestFit="1" customWidth="1"/>
    <col min="13828" max="13828" width="8.85546875" style="5" bestFit="1" customWidth="1"/>
    <col min="13829" max="13829" width="9.5703125" style="5" bestFit="1" customWidth="1"/>
    <col min="13830" max="13830" width="8.85546875" style="5" bestFit="1" customWidth="1"/>
    <col min="13831" max="13831" width="7.85546875" style="5" bestFit="1" customWidth="1"/>
    <col min="13832" max="13832" width="7.7109375" style="5" customWidth="1"/>
    <col min="13833" max="13833" width="1.7109375" style="5" customWidth="1"/>
    <col min="13834" max="13836" width="7" style="5" bestFit="1" customWidth="1"/>
    <col min="13837" max="13837" width="9.28515625" style="5" bestFit="1" customWidth="1"/>
    <col min="13838" max="13838" width="8.28515625" style="5" bestFit="1" customWidth="1"/>
    <col min="13839" max="13839" width="7.5703125" style="5" bestFit="1" customWidth="1"/>
    <col min="13840" max="13840" width="7.7109375" style="5" customWidth="1"/>
    <col min="13841" max="14080" width="11.42578125" style="5"/>
    <col min="14081" max="14081" width="6.5703125" style="5" customWidth="1"/>
    <col min="14082" max="14082" width="8.85546875" style="5" bestFit="1" customWidth="1"/>
    <col min="14083" max="14083" width="7.85546875" style="5" bestFit="1" customWidth="1"/>
    <col min="14084" max="14084" width="8.85546875" style="5" bestFit="1" customWidth="1"/>
    <col min="14085" max="14085" width="9.5703125" style="5" bestFit="1" customWidth="1"/>
    <col min="14086" max="14086" width="8.85546875" style="5" bestFit="1" customWidth="1"/>
    <col min="14087" max="14087" width="7.85546875" style="5" bestFit="1" customWidth="1"/>
    <col min="14088" max="14088" width="7.7109375" style="5" customWidth="1"/>
    <col min="14089" max="14089" width="1.7109375" style="5" customWidth="1"/>
    <col min="14090" max="14092" width="7" style="5" bestFit="1" customWidth="1"/>
    <col min="14093" max="14093" width="9.28515625" style="5" bestFit="1" customWidth="1"/>
    <col min="14094" max="14094" width="8.28515625" style="5" bestFit="1" customWidth="1"/>
    <col min="14095" max="14095" width="7.5703125" style="5" bestFit="1" customWidth="1"/>
    <col min="14096" max="14096" width="7.7109375" style="5" customWidth="1"/>
    <col min="14097" max="14336" width="11.42578125" style="5"/>
    <col min="14337" max="14337" width="6.5703125" style="5" customWidth="1"/>
    <col min="14338" max="14338" width="8.85546875" style="5" bestFit="1" customWidth="1"/>
    <col min="14339" max="14339" width="7.85546875" style="5" bestFit="1" customWidth="1"/>
    <col min="14340" max="14340" width="8.85546875" style="5" bestFit="1" customWidth="1"/>
    <col min="14341" max="14341" width="9.5703125" style="5" bestFit="1" customWidth="1"/>
    <col min="14342" max="14342" width="8.85546875" style="5" bestFit="1" customWidth="1"/>
    <col min="14343" max="14343" width="7.85546875" style="5" bestFit="1" customWidth="1"/>
    <col min="14344" max="14344" width="7.7109375" style="5" customWidth="1"/>
    <col min="14345" max="14345" width="1.7109375" style="5" customWidth="1"/>
    <col min="14346" max="14348" width="7" style="5" bestFit="1" customWidth="1"/>
    <col min="14349" max="14349" width="9.28515625" style="5" bestFit="1" customWidth="1"/>
    <col min="14350" max="14350" width="8.28515625" style="5" bestFit="1" customWidth="1"/>
    <col min="14351" max="14351" width="7.5703125" style="5" bestFit="1" customWidth="1"/>
    <col min="14352" max="14352" width="7.7109375" style="5" customWidth="1"/>
    <col min="14353" max="14592" width="11.42578125" style="5"/>
    <col min="14593" max="14593" width="6.5703125" style="5" customWidth="1"/>
    <col min="14594" max="14594" width="8.85546875" style="5" bestFit="1" customWidth="1"/>
    <col min="14595" max="14595" width="7.85546875" style="5" bestFit="1" customWidth="1"/>
    <col min="14596" max="14596" width="8.85546875" style="5" bestFit="1" customWidth="1"/>
    <col min="14597" max="14597" width="9.5703125" style="5" bestFit="1" customWidth="1"/>
    <col min="14598" max="14598" width="8.85546875" style="5" bestFit="1" customWidth="1"/>
    <col min="14599" max="14599" width="7.85546875" style="5" bestFit="1" customWidth="1"/>
    <col min="14600" max="14600" width="7.7109375" style="5" customWidth="1"/>
    <col min="14601" max="14601" width="1.7109375" style="5" customWidth="1"/>
    <col min="14602" max="14604" width="7" style="5" bestFit="1" customWidth="1"/>
    <col min="14605" max="14605" width="9.28515625" style="5" bestFit="1" customWidth="1"/>
    <col min="14606" max="14606" width="8.28515625" style="5" bestFit="1" customWidth="1"/>
    <col min="14607" max="14607" width="7.5703125" style="5" bestFit="1" customWidth="1"/>
    <col min="14608" max="14608" width="7.7109375" style="5" customWidth="1"/>
    <col min="14609" max="14848" width="11.42578125" style="5"/>
    <col min="14849" max="14849" width="6.5703125" style="5" customWidth="1"/>
    <col min="14850" max="14850" width="8.85546875" style="5" bestFit="1" customWidth="1"/>
    <col min="14851" max="14851" width="7.85546875" style="5" bestFit="1" customWidth="1"/>
    <col min="14852" max="14852" width="8.85546875" style="5" bestFit="1" customWidth="1"/>
    <col min="14853" max="14853" width="9.5703125" style="5" bestFit="1" customWidth="1"/>
    <col min="14854" max="14854" width="8.85546875" style="5" bestFit="1" customWidth="1"/>
    <col min="14855" max="14855" width="7.85546875" style="5" bestFit="1" customWidth="1"/>
    <col min="14856" max="14856" width="7.7109375" style="5" customWidth="1"/>
    <col min="14857" max="14857" width="1.7109375" style="5" customWidth="1"/>
    <col min="14858" max="14860" width="7" style="5" bestFit="1" customWidth="1"/>
    <col min="14861" max="14861" width="9.28515625" style="5" bestFit="1" customWidth="1"/>
    <col min="14862" max="14862" width="8.28515625" style="5" bestFit="1" customWidth="1"/>
    <col min="14863" max="14863" width="7.5703125" style="5" bestFit="1" customWidth="1"/>
    <col min="14864" max="14864" width="7.7109375" style="5" customWidth="1"/>
    <col min="14865" max="15104" width="11.42578125" style="5"/>
    <col min="15105" max="15105" width="6.5703125" style="5" customWidth="1"/>
    <col min="15106" max="15106" width="8.85546875" style="5" bestFit="1" customWidth="1"/>
    <col min="15107" max="15107" width="7.85546875" style="5" bestFit="1" customWidth="1"/>
    <col min="15108" max="15108" width="8.85546875" style="5" bestFit="1" customWidth="1"/>
    <col min="15109" max="15109" width="9.5703125" style="5" bestFit="1" customWidth="1"/>
    <col min="15110" max="15110" width="8.85546875" style="5" bestFit="1" customWidth="1"/>
    <col min="15111" max="15111" width="7.85546875" style="5" bestFit="1" customWidth="1"/>
    <col min="15112" max="15112" width="7.7109375" style="5" customWidth="1"/>
    <col min="15113" max="15113" width="1.7109375" style="5" customWidth="1"/>
    <col min="15114" max="15116" width="7" style="5" bestFit="1" customWidth="1"/>
    <col min="15117" max="15117" width="9.28515625" style="5" bestFit="1" customWidth="1"/>
    <col min="15118" max="15118" width="8.28515625" style="5" bestFit="1" customWidth="1"/>
    <col min="15119" max="15119" width="7.5703125" style="5" bestFit="1" customWidth="1"/>
    <col min="15120" max="15120" width="7.7109375" style="5" customWidth="1"/>
    <col min="15121" max="15360" width="11.42578125" style="5"/>
    <col min="15361" max="15361" width="6.5703125" style="5" customWidth="1"/>
    <col min="15362" max="15362" width="8.85546875" style="5" bestFit="1" customWidth="1"/>
    <col min="15363" max="15363" width="7.85546875" style="5" bestFit="1" customWidth="1"/>
    <col min="15364" max="15364" width="8.85546875" style="5" bestFit="1" customWidth="1"/>
    <col min="15365" max="15365" width="9.5703125" style="5" bestFit="1" customWidth="1"/>
    <col min="15366" max="15366" width="8.85546875" style="5" bestFit="1" customWidth="1"/>
    <col min="15367" max="15367" width="7.85546875" style="5" bestFit="1" customWidth="1"/>
    <col min="15368" max="15368" width="7.7109375" style="5" customWidth="1"/>
    <col min="15369" max="15369" width="1.7109375" style="5" customWidth="1"/>
    <col min="15370" max="15372" width="7" style="5" bestFit="1" customWidth="1"/>
    <col min="15373" max="15373" width="9.28515625" style="5" bestFit="1" customWidth="1"/>
    <col min="15374" max="15374" width="8.28515625" style="5" bestFit="1" customWidth="1"/>
    <col min="15375" max="15375" width="7.5703125" style="5" bestFit="1" customWidth="1"/>
    <col min="15376" max="15376" width="7.7109375" style="5" customWidth="1"/>
    <col min="15377" max="15616" width="11.42578125" style="5"/>
    <col min="15617" max="15617" width="6.5703125" style="5" customWidth="1"/>
    <col min="15618" max="15618" width="8.85546875" style="5" bestFit="1" customWidth="1"/>
    <col min="15619" max="15619" width="7.85546875" style="5" bestFit="1" customWidth="1"/>
    <col min="15620" max="15620" width="8.85546875" style="5" bestFit="1" customWidth="1"/>
    <col min="15621" max="15621" width="9.5703125" style="5" bestFit="1" customWidth="1"/>
    <col min="15622" max="15622" width="8.85546875" style="5" bestFit="1" customWidth="1"/>
    <col min="15623" max="15623" width="7.85546875" style="5" bestFit="1" customWidth="1"/>
    <col min="15624" max="15624" width="7.7109375" style="5" customWidth="1"/>
    <col min="15625" max="15625" width="1.7109375" style="5" customWidth="1"/>
    <col min="15626" max="15628" width="7" style="5" bestFit="1" customWidth="1"/>
    <col min="15629" max="15629" width="9.28515625" style="5" bestFit="1" customWidth="1"/>
    <col min="15630" max="15630" width="8.28515625" style="5" bestFit="1" customWidth="1"/>
    <col min="15631" max="15631" width="7.5703125" style="5" bestFit="1" customWidth="1"/>
    <col min="15632" max="15632" width="7.7109375" style="5" customWidth="1"/>
    <col min="15633" max="15872" width="11.42578125" style="5"/>
    <col min="15873" max="15873" width="6.5703125" style="5" customWidth="1"/>
    <col min="15874" max="15874" width="8.85546875" style="5" bestFit="1" customWidth="1"/>
    <col min="15875" max="15875" width="7.85546875" style="5" bestFit="1" customWidth="1"/>
    <col min="15876" max="15876" width="8.85546875" style="5" bestFit="1" customWidth="1"/>
    <col min="15877" max="15877" width="9.5703125" style="5" bestFit="1" customWidth="1"/>
    <col min="15878" max="15878" width="8.85546875" style="5" bestFit="1" customWidth="1"/>
    <col min="15879" max="15879" width="7.85546875" style="5" bestFit="1" customWidth="1"/>
    <col min="15880" max="15880" width="7.7109375" style="5" customWidth="1"/>
    <col min="15881" max="15881" width="1.7109375" style="5" customWidth="1"/>
    <col min="15882" max="15884" width="7" style="5" bestFit="1" customWidth="1"/>
    <col min="15885" max="15885" width="9.28515625" style="5" bestFit="1" customWidth="1"/>
    <col min="15886" max="15886" width="8.28515625" style="5" bestFit="1" customWidth="1"/>
    <col min="15887" max="15887" width="7.5703125" style="5" bestFit="1" customWidth="1"/>
    <col min="15888" max="15888" width="7.7109375" style="5" customWidth="1"/>
    <col min="15889" max="16128" width="11.42578125" style="5"/>
    <col min="16129" max="16129" width="6.5703125" style="5" customWidth="1"/>
    <col min="16130" max="16130" width="8.85546875" style="5" bestFit="1" customWidth="1"/>
    <col min="16131" max="16131" width="7.85546875" style="5" bestFit="1" customWidth="1"/>
    <col min="16132" max="16132" width="8.85546875" style="5" bestFit="1" customWidth="1"/>
    <col min="16133" max="16133" width="9.5703125" style="5" bestFit="1" customWidth="1"/>
    <col min="16134" max="16134" width="8.85546875" style="5" bestFit="1" customWidth="1"/>
    <col min="16135" max="16135" width="7.85546875" style="5" bestFit="1" customWidth="1"/>
    <col min="16136" max="16136" width="7.7109375" style="5" customWidth="1"/>
    <col min="16137" max="16137" width="1.7109375" style="5" customWidth="1"/>
    <col min="16138" max="16140" width="7" style="5" bestFit="1" customWidth="1"/>
    <col min="16141" max="16141" width="9.28515625" style="5" bestFit="1" customWidth="1"/>
    <col min="16142" max="16142" width="8.28515625" style="5" bestFit="1" customWidth="1"/>
    <col min="16143" max="16143" width="7.5703125" style="5" bestFit="1" customWidth="1"/>
    <col min="16144" max="16144" width="7.7109375" style="5" customWidth="1"/>
    <col min="16145" max="16384" width="11.42578125" style="5"/>
  </cols>
  <sheetData>
    <row r="1" spans="1:19" ht="19.5" thickBot="1" x14ac:dyDescent="0.35">
      <c r="A1" s="345" t="s">
        <v>212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179"/>
      <c r="R1" s="285" t="s">
        <v>195</v>
      </c>
      <c r="S1" s="179"/>
    </row>
    <row r="2" spans="1:19" x14ac:dyDescent="0.2">
      <c r="A2" s="345" t="s">
        <v>136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179"/>
      <c r="R2" s="179"/>
      <c r="S2" s="179"/>
    </row>
    <row r="3" spans="1:19" x14ac:dyDescent="0.2">
      <c r="A3" s="345" t="s">
        <v>392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</row>
    <row r="4" spans="1:19" x14ac:dyDescent="0.2">
      <c r="A4" s="345" t="s">
        <v>361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</row>
    <row r="5" spans="1:19" x14ac:dyDescent="0.2">
      <c r="A5" s="345" t="s">
        <v>402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</row>
    <row r="6" spans="1:19" ht="13.5" thickBot="1" x14ac:dyDescent="0.25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</row>
    <row r="7" spans="1:19" ht="13.5" x14ac:dyDescent="0.25">
      <c r="A7" s="172"/>
      <c r="B7" s="347" t="s">
        <v>140</v>
      </c>
      <c r="C7" s="347"/>
      <c r="D7" s="347"/>
      <c r="E7" s="347"/>
      <c r="F7" s="347"/>
      <c r="G7" s="347"/>
      <c r="H7" s="347"/>
      <c r="I7" s="173"/>
      <c r="J7" s="347" t="s">
        <v>141</v>
      </c>
      <c r="K7" s="347"/>
      <c r="L7" s="347"/>
      <c r="M7" s="347"/>
      <c r="N7" s="347"/>
      <c r="O7" s="347"/>
      <c r="P7" s="347"/>
    </row>
    <row r="8" spans="1:19" ht="39" thickBot="1" x14ac:dyDescent="0.25">
      <c r="A8" s="174" t="s">
        <v>126</v>
      </c>
      <c r="B8" s="175" t="s">
        <v>0</v>
      </c>
      <c r="C8" s="175" t="s">
        <v>127</v>
      </c>
      <c r="D8" s="176" t="s">
        <v>128</v>
      </c>
      <c r="E8" s="175" t="s">
        <v>132</v>
      </c>
      <c r="F8" s="175" t="s">
        <v>133</v>
      </c>
      <c r="G8" s="175" t="s">
        <v>134</v>
      </c>
      <c r="H8" s="175" t="s">
        <v>135</v>
      </c>
      <c r="I8" s="64"/>
      <c r="J8" s="175" t="s">
        <v>0</v>
      </c>
      <c r="K8" s="175" t="s">
        <v>127</v>
      </c>
      <c r="L8" s="176" t="s">
        <v>128</v>
      </c>
      <c r="M8" s="175" t="s">
        <v>132</v>
      </c>
      <c r="N8" s="175" t="s">
        <v>133</v>
      </c>
      <c r="O8" s="175" t="s">
        <v>134</v>
      </c>
      <c r="P8" s="175" t="s">
        <v>135</v>
      </c>
    </row>
    <row r="9" spans="1:19" ht="15" customHeight="1" x14ac:dyDescent="0.25">
      <c r="A9" s="156"/>
      <c r="B9" s="346" t="s">
        <v>0</v>
      </c>
      <c r="C9" s="346"/>
      <c r="D9" s="346"/>
      <c r="E9" s="346"/>
      <c r="F9" s="346"/>
      <c r="G9" s="346"/>
      <c r="H9" s="346"/>
      <c r="I9" s="346"/>
      <c r="J9" s="346"/>
      <c r="K9" s="346"/>
      <c r="L9" s="346"/>
      <c r="M9" s="346"/>
      <c r="N9" s="346"/>
      <c r="O9" s="346"/>
      <c r="P9" s="346"/>
    </row>
    <row r="10" spans="1:19" x14ac:dyDescent="0.2">
      <c r="A10" s="177">
        <v>2000</v>
      </c>
      <c r="B10" s="48">
        <f t="shared" ref="B10:G21" si="0">+B30+B50</f>
        <v>5283</v>
      </c>
      <c r="C10" s="48">
        <f t="shared" si="0"/>
        <v>171</v>
      </c>
      <c r="D10" s="48">
        <f t="shared" si="0"/>
        <v>2684</v>
      </c>
      <c r="E10" s="48">
        <f t="shared" si="0"/>
        <v>10</v>
      </c>
      <c r="F10" s="48">
        <f t="shared" si="0"/>
        <v>2388</v>
      </c>
      <c r="G10" s="48">
        <f t="shared" si="0"/>
        <v>30</v>
      </c>
      <c r="H10" s="48" t="s">
        <v>131</v>
      </c>
      <c r="I10" s="82"/>
      <c r="J10" s="58">
        <f t="shared" ref="J10:O21" si="1">+J30+J50</f>
        <v>100</v>
      </c>
      <c r="K10" s="58">
        <f t="shared" si="1"/>
        <v>100</v>
      </c>
      <c r="L10" s="58">
        <f t="shared" si="1"/>
        <v>100</v>
      </c>
      <c r="M10" s="58">
        <f t="shared" si="1"/>
        <v>100</v>
      </c>
      <c r="N10" s="58">
        <f t="shared" si="1"/>
        <v>100</v>
      </c>
      <c r="O10" s="58">
        <f t="shared" si="1"/>
        <v>100</v>
      </c>
      <c r="P10" s="82" t="s">
        <v>131</v>
      </c>
    </row>
    <row r="11" spans="1:19" x14ac:dyDescent="0.2">
      <c r="A11" s="177">
        <v>2001</v>
      </c>
      <c r="B11" s="48">
        <f t="shared" si="0"/>
        <v>5427</v>
      </c>
      <c r="C11" s="48">
        <f t="shared" si="0"/>
        <v>187</v>
      </c>
      <c r="D11" s="48">
        <f t="shared" si="0"/>
        <v>2737</v>
      </c>
      <c r="E11" s="48">
        <f t="shared" si="0"/>
        <v>11</v>
      </c>
      <c r="F11" s="48">
        <f t="shared" si="0"/>
        <v>2461</v>
      </c>
      <c r="G11" s="48">
        <f t="shared" si="0"/>
        <v>31</v>
      </c>
      <c r="H11" s="48" t="s">
        <v>131</v>
      </c>
      <c r="I11" s="82"/>
      <c r="J11" s="58">
        <f t="shared" si="1"/>
        <v>100</v>
      </c>
      <c r="K11" s="58">
        <f t="shared" si="1"/>
        <v>100</v>
      </c>
      <c r="L11" s="58">
        <f t="shared" si="1"/>
        <v>100</v>
      </c>
      <c r="M11" s="58">
        <f t="shared" si="1"/>
        <v>100.00000000000001</v>
      </c>
      <c r="N11" s="58">
        <f t="shared" si="1"/>
        <v>100</v>
      </c>
      <c r="O11" s="58">
        <f t="shared" si="1"/>
        <v>100</v>
      </c>
      <c r="P11" s="82" t="s">
        <v>131</v>
      </c>
    </row>
    <row r="12" spans="1:19" x14ac:dyDescent="0.2">
      <c r="A12" s="177">
        <v>2002</v>
      </c>
      <c r="B12" s="48">
        <f t="shared" si="0"/>
        <v>5702</v>
      </c>
      <c r="C12" s="48">
        <f t="shared" si="0"/>
        <v>266</v>
      </c>
      <c r="D12" s="48">
        <f t="shared" si="0"/>
        <v>2761</v>
      </c>
      <c r="E12" s="48">
        <f t="shared" si="0"/>
        <v>8</v>
      </c>
      <c r="F12" s="48">
        <f t="shared" si="0"/>
        <v>2516</v>
      </c>
      <c r="G12" s="48">
        <f t="shared" si="0"/>
        <v>46</v>
      </c>
      <c r="H12" s="48">
        <f t="shared" ref="H12:H21" si="2">+H32+H52</f>
        <v>105</v>
      </c>
      <c r="I12" s="82"/>
      <c r="J12" s="58">
        <f t="shared" si="1"/>
        <v>100</v>
      </c>
      <c r="K12" s="58">
        <f t="shared" si="1"/>
        <v>100</v>
      </c>
      <c r="L12" s="58">
        <f t="shared" si="1"/>
        <v>100</v>
      </c>
      <c r="M12" s="58">
        <f t="shared" si="1"/>
        <v>100</v>
      </c>
      <c r="N12" s="58">
        <f t="shared" si="1"/>
        <v>100</v>
      </c>
      <c r="O12" s="58">
        <f t="shared" si="1"/>
        <v>100</v>
      </c>
      <c r="P12" s="58">
        <f t="shared" ref="P12:P21" si="3">+P32+P52</f>
        <v>100</v>
      </c>
    </row>
    <row r="13" spans="1:19" x14ac:dyDescent="0.2">
      <c r="A13" s="177">
        <v>2003</v>
      </c>
      <c r="B13" s="48">
        <f t="shared" si="0"/>
        <v>6005</v>
      </c>
      <c r="C13" s="48">
        <f t="shared" si="0"/>
        <v>344</v>
      </c>
      <c r="D13" s="48">
        <f t="shared" si="0"/>
        <v>2831</v>
      </c>
      <c r="E13" s="48">
        <f t="shared" si="0"/>
        <v>8</v>
      </c>
      <c r="F13" s="48">
        <f t="shared" si="0"/>
        <v>2688</v>
      </c>
      <c r="G13" s="48">
        <f t="shared" si="0"/>
        <v>41</v>
      </c>
      <c r="H13" s="48">
        <f t="shared" si="2"/>
        <v>93</v>
      </c>
      <c r="I13" s="82"/>
      <c r="J13" s="58">
        <f t="shared" si="1"/>
        <v>100</v>
      </c>
      <c r="K13" s="58">
        <f t="shared" si="1"/>
        <v>100</v>
      </c>
      <c r="L13" s="58">
        <f t="shared" si="1"/>
        <v>100</v>
      </c>
      <c r="M13" s="58">
        <f t="shared" si="1"/>
        <v>100</v>
      </c>
      <c r="N13" s="58">
        <f t="shared" si="1"/>
        <v>100</v>
      </c>
      <c r="O13" s="58">
        <f t="shared" si="1"/>
        <v>100</v>
      </c>
      <c r="P13" s="58">
        <f t="shared" si="3"/>
        <v>100</v>
      </c>
    </row>
    <row r="14" spans="1:19" x14ac:dyDescent="0.2">
      <c r="A14" s="177">
        <v>2004</v>
      </c>
      <c r="B14" s="48">
        <f t="shared" si="0"/>
        <v>6055</v>
      </c>
      <c r="C14" s="48">
        <f t="shared" si="0"/>
        <v>362</v>
      </c>
      <c r="D14" s="48">
        <f t="shared" si="0"/>
        <v>2860</v>
      </c>
      <c r="E14" s="48">
        <f t="shared" si="0"/>
        <v>9</v>
      </c>
      <c r="F14" s="48">
        <f t="shared" si="0"/>
        <v>2658</v>
      </c>
      <c r="G14" s="48">
        <f t="shared" si="0"/>
        <v>42</v>
      </c>
      <c r="H14" s="48">
        <f t="shared" si="2"/>
        <v>124</v>
      </c>
      <c r="I14" s="82"/>
      <c r="J14" s="58">
        <f t="shared" si="1"/>
        <v>100</v>
      </c>
      <c r="K14" s="58">
        <f t="shared" si="1"/>
        <v>100</v>
      </c>
      <c r="L14" s="58">
        <f t="shared" si="1"/>
        <v>100</v>
      </c>
      <c r="M14" s="58">
        <f t="shared" si="1"/>
        <v>100</v>
      </c>
      <c r="N14" s="58">
        <f t="shared" si="1"/>
        <v>100</v>
      </c>
      <c r="O14" s="58">
        <f t="shared" si="1"/>
        <v>100</v>
      </c>
      <c r="P14" s="58">
        <f t="shared" si="3"/>
        <v>100</v>
      </c>
    </row>
    <row r="15" spans="1:19" x14ac:dyDescent="0.2">
      <c r="A15" s="177">
        <v>2005</v>
      </c>
      <c r="B15" s="48">
        <f t="shared" si="0"/>
        <v>6404</v>
      </c>
      <c r="C15" s="48">
        <f t="shared" si="0"/>
        <v>444</v>
      </c>
      <c r="D15" s="48">
        <f t="shared" si="0"/>
        <v>3007</v>
      </c>
      <c r="E15" s="48">
        <f t="shared" si="0"/>
        <v>6</v>
      </c>
      <c r="F15" s="48">
        <f t="shared" si="0"/>
        <v>2763</v>
      </c>
      <c r="G15" s="48">
        <f t="shared" si="0"/>
        <v>33</v>
      </c>
      <c r="H15" s="48">
        <f t="shared" si="2"/>
        <v>151</v>
      </c>
      <c r="I15" s="82"/>
      <c r="J15" s="58">
        <f t="shared" si="1"/>
        <v>99.999999999999986</v>
      </c>
      <c r="K15" s="58">
        <f t="shared" si="1"/>
        <v>100</v>
      </c>
      <c r="L15" s="58">
        <f t="shared" si="1"/>
        <v>100</v>
      </c>
      <c r="M15" s="58">
        <f t="shared" si="1"/>
        <v>100</v>
      </c>
      <c r="N15" s="58">
        <f t="shared" si="1"/>
        <v>100</v>
      </c>
      <c r="O15" s="58">
        <f t="shared" si="1"/>
        <v>100</v>
      </c>
      <c r="P15" s="58">
        <f t="shared" si="3"/>
        <v>100</v>
      </c>
    </row>
    <row r="16" spans="1:19" x14ac:dyDescent="0.2">
      <c r="A16" s="177">
        <v>2006</v>
      </c>
      <c r="B16" s="48">
        <f t="shared" si="0"/>
        <v>6574</v>
      </c>
      <c r="C16" s="48">
        <f t="shared" si="0"/>
        <v>508</v>
      </c>
      <c r="D16" s="48">
        <f t="shared" si="0"/>
        <v>2899</v>
      </c>
      <c r="E16" s="48">
        <f t="shared" si="0"/>
        <v>11</v>
      </c>
      <c r="F16" s="48">
        <f t="shared" si="0"/>
        <v>2958</v>
      </c>
      <c r="G16" s="48">
        <f t="shared" si="0"/>
        <v>43</v>
      </c>
      <c r="H16" s="48">
        <f t="shared" si="2"/>
        <v>155</v>
      </c>
      <c r="I16" s="82"/>
      <c r="J16" s="58">
        <f t="shared" si="1"/>
        <v>100</v>
      </c>
      <c r="K16" s="58">
        <f t="shared" si="1"/>
        <v>100</v>
      </c>
      <c r="L16" s="58">
        <f t="shared" si="1"/>
        <v>100</v>
      </c>
      <c r="M16" s="58">
        <f t="shared" si="1"/>
        <v>100.00000000000001</v>
      </c>
      <c r="N16" s="58">
        <f t="shared" si="1"/>
        <v>100</v>
      </c>
      <c r="O16" s="58">
        <f t="shared" si="1"/>
        <v>100</v>
      </c>
      <c r="P16" s="58">
        <f t="shared" si="3"/>
        <v>100</v>
      </c>
    </row>
    <row r="17" spans="1:16" x14ac:dyDescent="0.2">
      <c r="A17" s="177">
        <v>2007</v>
      </c>
      <c r="B17" s="48">
        <f t="shared" si="0"/>
        <v>6620</v>
      </c>
      <c r="C17" s="48">
        <f t="shared" si="0"/>
        <v>275</v>
      </c>
      <c r="D17" s="48">
        <f t="shared" si="0"/>
        <v>3005</v>
      </c>
      <c r="E17" s="48">
        <f t="shared" si="0"/>
        <v>6</v>
      </c>
      <c r="F17" s="48">
        <f t="shared" si="0"/>
        <v>3100</v>
      </c>
      <c r="G17" s="48">
        <f t="shared" si="0"/>
        <v>43</v>
      </c>
      <c r="H17" s="48">
        <f t="shared" si="2"/>
        <v>191</v>
      </c>
      <c r="I17" s="82"/>
      <c r="J17" s="58">
        <f t="shared" si="1"/>
        <v>100</v>
      </c>
      <c r="K17" s="58">
        <f t="shared" si="1"/>
        <v>100</v>
      </c>
      <c r="L17" s="58">
        <f t="shared" si="1"/>
        <v>100</v>
      </c>
      <c r="M17" s="58">
        <f t="shared" si="1"/>
        <v>99.999999999999986</v>
      </c>
      <c r="N17" s="58">
        <f t="shared" si="1"/>
        <v>100</v>
      </c>
      <c r="O17" s="58">
        <f t="shared" si="1"/>
        <v>100</v>
      </c>
      <c r="P17" s="58">
        <f t="shared" si="3"/>
        <v>100</v>
      </c>
    </row>
    <row r="18" spans="1:16" x14ac:dyDescent="0.2">
      <c r="A18" s="177">
        <v>2008</v>
      </c>
      <c r="B18" s="48">
        <f t="shared" si="0"/>
        <v>7277</v>
      </c>
      <c r="C18" s="48">
        <f t="shared" si="0"/>
        <v>495</v>
      </c>
      <c r="D18" s="48">
        <f t="shared" si="0"/>
        <v>3095</v>
      </c>
      <c r="E18" s="48">
        <f t="shared" si="0"/>
        <v>5</v>
      </c>
      <c r="F18" s="48">
        <f t="shared" si="0"/>
        <v>3472</v>
      </c>
      <c r="G18" s="48">
        <f t="shared" si="0"/>
        <v>39</v>
      </c>
      <c r="H18" s="48">
        <f t="shared" si="2"/>
        <v>171</v>
      </c>
      <c r="I18" s="82"/>
      <c r="J18" s="58">
        <f t="shared" si="1"/>
        <v>100</v>
      </c>
      <c r="K18" s="58">
        <f t="shared" si="1"/>
        <v>100</v>
      </c>
      <c r="L18" s="58">
        <f t="shared" si="1"/>
        <v>100</v>
      </c>
      <c r="M18" s="58">
        <f t="shared" si="1"/>
        <v>100</v>
      </c>
      <c r="N18" s="58">
        <f t="shared" si="1"/>
        <v>100</v>
      </c>
      <c r="O18" s="58">
        <f t="shared" si="1"/>
        <v>99.999999999999986</v>
      </c>
      <c r="P18" s="58">
        <f t="shared" si="3"/>
        <v>100</v>
      </c>
    </row>
    <row r="19" spans="1:16" x14ac:dyDescent="0.2">
      <c r="A19" s="177">
        <v>2009</v>
      </c>
      <c r="B19" s="48">
        <f t="shared" si="0"/>
        <v>7382</v>
      </c>
      <c r="C19" s="48">
        <f t="shared" si="0"/>
        <v>611</v>
      </c>
      <c r="D19" s="48">
        <f t="shared" si="0"/>
        <v>3075</v>
      </c>
      <c r="E19" s="48">
        <f t="shared" si="0"/>
        <v>8</v>
      </c>
      <c r="F19" s="48">
        <f t="shared" si="0"/>
        <v>3481</v>
      </c>
      <c r="G19" s="48">
        <f t="shared" si="0"/>
        <v>36</v>
      </c>
      <c r="H19" s="48">
        <f t="shared" si="2"/>
        <v>171</v>
      </c>
      <c r="I19" s="82"/>
      <c r="J19" s="58">
        <f t="shared" si="1"/>
        <v>100</v>
      </c>
      <c r="K19" s="58">
        <f t="shared" si="1"/>
        <v>100.00000000000001</v>
      </c>
      <c r="L19" s="58">
        <f t="shared" si="1"/>
        <v>100</v>
      </c>
      <c r="M19" s="58">
        <f t="shared" si="1"/>
        <v>100</v>
      </c>
      <c r="N19" s="58">
        <f t="shared" si="1"/>
        <v>100</v>
      </c>
      <c r="O19" s="58">
        <f t="shared" si="1"/>
        <v>100</v>
      </c>
      <c r="P19" s="58">
        <f t="shared" si="3"/>
        <v>100</v>
      </c>
    </row>
    <row r="20" spans="1:16" x14ac:dyDescent="0.2">
      <c r="A20" s="177">
        <v>2010</v>
      </c>
      <c r="B20" s="48">
        <f t="shared" si="0"/>
        <v>7871</v>
      </c>
      <c r="C20" s="48">
        <f t="shared" si="0"/>
        <v>460</v>
      </c>
      <c r="D20" s="48">
        <f t="shared" si="0"/>
        <v>3589</v>
      </c>
      <c r="E20" s="48">
        <f t="shared" si="0"/>
        <v>8</v>
      </c>
      <c r="F20" s="48">
        <f t="shared" si="0"/>
        <v>3505</v>
      </c>
      <c r="G20" s="48">
        <f t="shared" si="0"/>
        <v>24</v>
      </c>
      <c r="H20" s="48">
        <f t="shared" si="2"/>
        <v>285</v>
      </c>
      <c r="I20" s="82"/>
      <c r="J20" s="58">
        <f t="shared" si="1"/>
        <v>100</v>
      </c>
      <c r="K20" s="58">
        <f t="shared" si="1"/>
        <v>100.00000000000001</v>
      </c>
      <c r="L20" s="58">
        <f t="shared" si="1"/>
        <v>100</v>
      </c>
      <c r="M20" s="58">
        <f t="shared" si="1"/>
        <v>100</v>
      </c>
      <c r="N20" s="58">
        <f t="shared" si="1"/>
        <v>100</v>
      </c>
      <c r="O20" s="58">
        <f t="shared" si="1"/>
        <v>100</v>
      </c>
      <c r="P20" s="58">
        <f t="shared" si="3"/>
        <v>100</v>
      </c>
    </row>
    <row r="21" spans="1:16" x14ac:dyDescent="0.2">
      <c r="A21" s="177">
        <v>2011</v>
      </c>
      <c r="B21" s="48">
        <f t="shared" si="0"/>
        <v>7947</v>
      </c>
      <c r="C21" s="48">
        <f t="shared" si="0"/>
        <v>400</v>
      </c>
      <c r="D21" s="48">
        <f t="shared" si="0"/>
        <v>3575</v>
      </c>
      <c r="E21" s="48">
        <f t="shared" si="0"/>
        <v>7</v>
      </c>
      <c r="F21" s="48">
        <f t="shared" si="0"/>
        <v>3712</v>
      </c>
      <c r="G21" s="48">
        <f t="shared" si="0"/>
        <v>41</v>
      </c>
      <c r="H21" s="48">
        <f t="shared" si="2"/>
        <v>212</v>
      </c>
      <c r="I21" s="82"/>
      <c r="J21" s="58">
        <f t="shared" si="1"/>
        <v>100</v>
      </c>
      <c r="K21" s="58">
        <f t="shared" si="1"/>
        <v>100</v>
      </c>
      <c r="L21" s="58">
        <f t="shared" si="1"/>
        <v>100</v>
      </c>
      <c r="M21" s="58">
        <f t="shared" si="1"/>
        <v>100</v>
      </c>
      <c r="N21" s="58">
        <f t="shared" si="1"/>
        <v>100.00000000000001</v>
      </c>
      <c r="O21" s="58">
        <f t="shared" si="1"/>
        <v>100</v>
      </c>
      <c r="P21" s="58">
        <f t="shared" si="3"/>
        <v>100</v>
      </c>
    </row>
    <row r="22" spans="1:16" x14ac:dyDescent="0.2">
      <c r="A22" s="149">
        <v>2012</v>
      </c>
      <c r="B22" s="48" t="s">
        <v>131</v>
      </c>
      <c r="C22" s="35" t="s">
        <v>131</v>
      </c>
      <c r="D22" s="35" t="s">
        <v>131</v>
      </c>
      <c r="E22" s="35" t="s">
        <v>131</v>
      </c>
      <c r="F22" s="35" t="s">
        <v>131</v>
      </c>
      <c r="G22" s="35" t="s">
        <v>131</v>
      </c>
      <c r="H22" s="35" t="s">
        <v>131</v>
      </c>
      <c r="I22" s="79"/>
      <c r="J22" s="48" t="s">
        <v>131</v>
      </c>
      <c r="K22" s="35" t="s">
        <v>131</v>
      </c>
      <c r="L22" s="35" t="s">
        <v>131</v>
      </c>
      <c r="M22" s="35" t="s">
        <v>131</v>
      </c>
      <c r="N22" s="35" t="s">
        <v>131</v>
      </c>
      <c r="O22" s="35" t="s">
        <v>131</v>
      </c>
      <c r="P22" s="35" t="s">
        <v>131</v>
      </c>
    </row>
    <row r="23" spans="1:16" x14ac:dyDescent="0.2">
      <c r="A23" s="149">
        <v>2013</v>
      </c>
      <c r="B23" s="48" t="s">
        <v>131</v>
      </c>
      <c r="C23" s="35" t="s">
        <v>131</v>
      </c>
      <c r="D23" s="35" t="s">
        <v>131</v>
      </c>
      <c r="E23" s="35" t="s">
        <v>131</v>
      </c>
      <c r="F23" s="35" t="s">
        <v>131</v>
      </c>
      <c r="G23" s="35" t="s">
        <v>131</v>
      </c>
      <c r="H23" s="35" t="s">
        <v>131</v>
      </c>
      <c r="I23" s="79"/>
      <c r="J23" s="48" t="s">
        <v>131</v>
      </c>
      <c r="K23" s="35" t="s">
        <v>131</v>
      </c>
      <c r="L23" s="35" t="s">
        <v>131</v>
      </c>
      <c r="M23" s="35" t="s">
        <v>131</v>
      </c>
      <c r="N23" s="35" t="s">
        <v>131</v>
      </c>
      <c r="O23" s="35" t="s">
        <v>131</v>
      </c>
      <c r="P23" s="35" t="s">
        <v>131</v>
      </c>
    </row>
    <row r="24" spans="1:16" x14ac:dyDescent="0.2">
      <c r="A24" s="149">
        <v>2014</v>
      </c>
      <c r="B24" s="48">
        <f t="shared" ref="B24:H28" si="4">+B44+B64</f>
        <v>9187</v>
      </c>
      <c r="C24" s="48">
        <f t="shared" si="4"/>
        <v>497</v>
      </c>
      <c r="D24" s="48">
        <f t="shared" si="4"/>
        <v>3958</v>
      </c>
      <c r="E24" s="48">
        <f t="shared" si="4"/>
        <v>5</v>
      </c>
      <c r="F24" s="48">
        <f t="shared" si="4"/>
        <v>4401</v>
      </c>
      <c r="G24" s="48">
        <f t="shared" si="4"/>
        <v>87</v>
      </c>
      <c r="H24" s="48">
        <f t="shared" si="4"/>
        <v>239</v>
      </c>
      <c r="I24" s="79"/>
      <c r="J24" s="58">
        <f t="shared" ref="J24:P28" si="5">+J44+J64</f>
        <v>100</v>
      </c>
      <c r="K24" s="58">
        <f t="shared" si="5"/>
        <v>100.00000000000001</v>
      </c>
      <c r="L24" s="58">
        <f t="shared" si="5"/>
        <v>100</v>
      </c>
      <c r="M24" s="58">
        <f t="shared" si="5"/>
        <v>100</v>
      </c>
      <c r="N24" s="58">
        <f t="shared" si="5"/>
        <v>100</v>
      </c>
      <c r="O24" s="58">
        <f t="shared" si="5"/>
        <v>100</v>
      </c>
      <c r="P24" s="58">
        <f t="shared" si="5"/>
        <v>100</v>
      </c>
    </row>
    <row r="25" spans="1:16" x14ac:dyDescent="0.2">
      <c r="A25" s="149">
        <v>2015</v>
      </c>
      <c r="B25" s="48">
        <f t="shared" si="4"/>
        <v>9866</v>
      </c>
      <c r="C25" s="48">
        <f t="shared" si="4"/>
        <v>704</v>
      </c>
      <c r="D25" s="48">
        <f t="shared" si="4"/>
        <v>4164</v>
      </c>
      <c r="E25" s="48">
        <f t="shared" si="4"/>
        <v>4</v>
      </c>
      <c r="F25" s="48">
        <f t="shared" si="4"/>
        <v>4539</v>
      </c>
      <c r="G25" s="48">
        <f t="shared" si="4"/>
        <v>120</v>
      </c>
      <c r="H25" s="48">
        <f t="shared" si="4"/>
        <v>335</v>
      </c>
      <c r="I25" s="79"/>
      <c r="J25" s="58">
        <f t="shared" si="5"/>
        <v>100</v>
      </c>
      <c r="K25" s="58">
        <f t="shared" si="5"/>
        <v>100</v>
      </c>
      <c r="L25" s="58">
        <f t="shared" si="5"/>
        <v>100</v>
      </c>
      <c r="M25" s="58">
        <f t="shared" si="5"/>
        <v>100</v>
      </c>
      <c r="N25" s="58">
        <f t="shared" si="5"/>
        <v>100</v>
      </c>
      <c r="O25" s="58">
        <f t="shared" si="5"/>
        <v>100</v>
      </c>
      <c r="P25" s="58">
        <f t="shared" si="5"/>
        <v>100</v>
      </c>
    </row>
    <row r="26" spans="1:16" x14ac:dyDescent="0.2">
      <c r="A26" s="149">
        <v>2016</v>
      </c>
      <c r="B26" s="48">
        <f t="shared" si="4"/>
        <v>9982</v>
      </c>
      <c r="C26" s="48">
        <f t="shared" si="4"/>
        <v>608</v>
      </c>
      <c r="D26" s="48">
        <f t="shared" si="4"/>
        <v>4169</v>
      </c>
      <c r="E26" s="48">
        <f t="shared" si="4"/>
        <v>6</v>
      </c>
      <c r="F26" s="48">
        <f t="shared" si="4"/>
        <v>4720</v>
      </c>
      <c r="G26" s="48">
        <f t="shared" si="4"/>
        <v>65</v>
      </c>
      <c r="H26" s="48">
        <f t="shared" si="4"/>
        <v>414</v>
      </c>
      <c r="I26" s="79"/>
      <c r="J26" s="58">
        <f t="shared" si="5"/>
        <v>100</v>
      </c>
      <c r="K26" s="58">
        <f t="shared" si="5"/>
        <v>100</v>
      </c>
      <c r="L26" s="58">
        <f t="shared" si="5"/>
        <v>100</v>
      </c>
      <c r="M26" s="58">
        <f t="shared" si="5"/>
        <v>100</v>
      </c>
      <c r="N26" s="58">
        <f t="shared" si="5"/>
        <v>100</v>
      </c>
      <c r="O26" s="58">
        <f t="shared" si="5"/>
        <v>100.00000000000001</v>
      </c>
      <c r="P26" s="58">
        <f t="shared" si="5"/>
        <v>99.999999999999986</v>
      </c>
    </row>
    <row r="27" spans="1:16" x14ac:dyDescent="0.2">
      <c r="A27" s="258">
        <v>2017</v>
      </c>
      <c r="B27" s="48">
        <f t="shared" si="4"/>
        <v>10018</v>
      </c>
      <c r="C27" s="48">
        <f t="shared" si="4"/>
        <v>550</v>
      </c>
      <c r="D27" s="48">
        <f t="shared" si="4"/>
        <v>4398</v>
      </c>
      <c r="E27" s="48">
        <f t="shared" si="4"/>
        <v>8</v>
      </c>
      <c r="F27" s="48">
        <f t="shared" si="4"/>
        <v>4671</v>
      </c>
      <c r="G27" s="48">
        <f t="shared" si="4"/>
        <v>56</v>
      </c>
      <c r="H27" s="48">
        <f t="shared" si="4"/>
        <v>335</v>
      </c>
      <c r="I27" s="79"/>
      <c r="J27" s="58">
        <f t="shared" si="5"/>
        <v>100</v>
      </c>
      <c r="K27" s="58">
        <f t="shared" si="5"/>
        <v>100</v>
      </c>
      <c r="L27" s="58">
        <f t="shared" si="5"/>
        <v>100</v>
      </c>
      <c r="M27" s="58">
        <f t="shared" si="5"/>
        <v>100</v>
      </c>
      <c r="N27" s="58">
        <f t="shared" si="5"/>
        <v>100</v>
      </c>
      <c r="O27" s="58">
        <f t="shared" si="5"/>
        <v>100</v>
      </c>
      <c r="P27" s="58">
        <f t="shared" si="5"/>
        <v>100</v>
      </c>
    </row>
    <row r="28" spans="1:16" x14ac:dyDescent="0.2">
      <c r="A28" s="289">
        <v>2018</v>
      </c>
      <c r="B28" s="48">
        <f t="shared" si="4"/>
        <v>9853</v>
      </c>
      <c r="C28" s="48">
        <f t="shared" si="4"/>
        <v>445</v>
      </c>
      <c r="D28" s="48">
        <f t="shared" si="4"/>
        <v>4219</v>
      </c>
      <c r="E28" s="48">
        <f t="shared" si="4"/>
        <v>8</v>
      </c>
      <c r="F28" s="48">
        <f t="shared" si="4"/>
        <v>4710</v>
      </c>
      <c r="G28" s="48">
        <f t="shared" si="4"/>
        <v>76</v>
      </c>
      <c r="H28" s="48">
        <f t="shared" si="4"/>
        <v>395</v>
      </c>
      <c r="I28" s="79"/>
      <c r="J28" s="58">
        <f t="shared" si="5"/>
        <v>100</v>
      </c>
      <c r="K28" s="58">
        <f t="shared" si="5"/>
        <v>100</v>
      </c>
      <c r="L28" s="58">
        <f t="shared" si="5"/>
        <v>100</v>
      </c>
      <c r="M28" s="58">
        <f t="shared" si="5"/>
        <v>100</v>
      </c>
      <c r="N28" s="58">
        <f t="shared" si="5"/>
        <v>100</v>
      </c>
      <c r="O28" s="58">
        <f t="shared" si="5"/>
        <v>100</v>
      </c>
      <c r="P28" s="58">
        <f t="shared" si="5"/>
        <v>100</v>
      </c>
    </row>
    <row r="29" spans="1:16" ht="13.5" x14ac:dyDescent="0.25">
      <c r="A29" s="156"/>
      <c r="B29" s="346" t="s">
        <v>142</v>
      </c>
      <c r="C29" s="346"/>
      <c r="D29" s="346"/>
      <c r="E29" s="346"/>
      <c r="F29" s="346"/>
      <c r="G29" s="346"/>
      <c r="H29" s="346"/>
      <c r="I29" s="346"/>
      <c r="J29" s="346"/>
      <c r="K29" s="346"/>
      <c r="L29" s="346"/>
      <c r="M29" s="346"/>
      <c r="N29" s="346"/>
      <c r="O29" s="346"/>
      <c r="P29" s="346"/>
    </row>
    <row r="30" spans="1:16" x14ac:dyDescent="0.2">
      <c r="A30" s="177">
        <v>2000</v>
      </c>
      <c r="B30" s="48">
        <f>+C30+D30+E30+F30+G30</f>
        <v>1911</v>
      </c>
      <c r="C30" s="48">
        <v>4</v>
      </c>
      <c r="D30" s="48">
        <v>1164</v>
      </c>
      <c r="E30" s="48">
        <v>2</v>
      </c>
      <c r="F30" s="48">
        <v>737</v>
      </c>
      <c r="G30" s="48">
        <v>4</v>
      </c>
      <c r="H30" s="48" t="s">
        <v>131</v>
      </c>
      <c r="I30" s="82"/>
      <c r="J30" s="58">
        <f t="shared" ref="J30:J41" si="6">+B30/B10*100</f>
        <v>36.172629187961384</v>
      </c>
      <c r="K30" s="58">
        <f t="shared" ref="K30:K41" si="7">+C30/C10*100</f>
        <v>2.3391812865497075</v>
      </c>
      <c r="L30" s="58">
        <f t="shared" ref="L30:L41" si="8">+D30/D10*100</f>
        <v>43.368107302533531</v>
      </c>
      <c r="M30" s="58">
        <f t="shared" ref="M30:M41" si="9">+E30/E10*100</f>
        <v>20</v>
      </c>
      <c r="N30" s="58">
        <f t="shared" ref="N30:N41" si="10">+F30/F10*100</f>
        <v>30.862646566164152</v>
      </c>
      <c r="O30" s="58">
        <f t="shared" ref="O30:O41" si="11">+G30/G10*100</f>
        <v>13.333333333333334</v>
      </c>
      <c r="P30" s="82" t="s">
        <v>131</v>
      </c>
    </row>
    <row r="31" spans="1:16" x14ac:dyDescent="0.2">
      <c r="A31" s="177">
        <v>2001</v>
      </c>
      <c r="B31" s="48">
        <f>+C31+D31+E31+F31+G31</f>
        <v>1923</v>
      </c>
      <c r="C31" s="48">
        <v>14</v>
      </c>
      <c r="D31" s="48">
        <v>1132</v>
      </c>
      <c r="E31" s="48">
        <v>2</v>
      </c>
      <c r="F31" s="48">
        <v>770</v>
      </c>
      <c r="G31" s="48">
        <v>5</v>
      </c>
      <c r="H31" s="48" t="s">
        <v>131</v>
      </c>
      <c r="I31" s="82"/>
      <c r="J31" s="58">
        <f t="shared" si="6"/>
        <v>35.43394140409066</v>
      </c>
      <c r="K31" s="58">
        <f t="shared" si="7"/>
        <v>7.4866310160427805</v>
      </c>
      <c r="L31" s="58">
        <f t="shared" si="8"/>
        <v>41.359152356594812</v>
      </c>
      <c r="M31" s="58">
        <f t="shared" si="9"/>
        <v>18.181818181818183</v>
      </c>
      <c r="N31" s="58">
        <f t="shared" si="10"/>
        <v>31.288094270621698</v>
      </c>
      <c r="O31" s="58">
        <f t="shared" si="11"/>
        <v>16.129032258064516</v>
      </c>
      <c r="P31" s="82" t="s">
        <v>131</v>
      </c>
    </row>
    <row r="32" spans="1:16" x14ac:dyDescent="0.2">
      <c r="A32" s="177">
        <v>2002</v>
      </c>
      <c r="B32" s="48">
        <f t="shared" ref="B32:B37" si="12">+C32+D32+E32+F32+G32+H32</f>
        <v>1910</v>
      </c>
      <c r="C32" s="48">
        <v>24</v>
      </c>
      <c r="D32" s="48">
        <v>1083</v>
      </c>
      <c r="E32" s="48">
        <v>2</v>
      </c>
      <c r="F32" s="48">
        <v>770</v>
      </c>
      <c r="G32" s="48">
        <v>5</v>
      </c>
      <c r="H32" s="48">
        <v>26</v>
      </c>
      <c r="I32" s="82"/>
      <c r="J32" s="58">
        <f t="shared" si="6"/>
        <v>33.497018589968434</v>
      </c>
      <c r="K32" s="58">
        <f t="shared" si="7"/>
        <v>9.0225563909774422</v>
      </c>
      <c r="L32" s="58">
        <f t="shared" si="8"/>
        <v>39.224918507787031</v>
      </c>
      <c r="M32" s="58">
        <f t="shared" si="9"/>
        <v>25</v>
      </c>
      <c r="N32" s="58">
        <f t="shared" si="10"/>
        <v>30.604133545310013</v>
      </c>
      <c r="O32" s="58">
        <f t="shared" si="11"/>
        <v>10.869565217391305</v>
      </c>
      <c r="P32" s="58">
        <f t="shared" ref="P32:P41" si="13">+H32/H12*100</f>
        <v>24.761904761904763</v>
      </c>
    </row>
    <row r="33" spans="1:16" x14ac:dyDescent="0.2">
      <c r="A33" s="177">
        <v>2003</v>
      </c>
      <c r="B33" s="48">
        <f t="shared" si="12"/>
        <v>1984</v>
      </c>
      <c r="C33" s="48">
        <v>44</v>
      </c>
      <c r="D33" s="48">
        <v>1080</v>
      </c>
      <c r="E33" s="48">
        <v>1</v>
      </c>
      <c r="F33" s="48">
        <v>813</v>
      </c>
      <c r="G33" s="48">
        <v>9</v>
      </c>
      <c r="H33" s="48">
        <v>37</v>
      </c>
      <c r="I33" s="82"/>
      <c r="J33" s="58">
        <f t="shared" si="6"/>
        <v>33.039134054954204</v>
      </c>
      <c r="K33" s="58">
        <f t="shared" si="7"/>
        <v>12.790697674418606</v>
      </c>
      <c r="L33" s="58">
        <f t="shared" si="8"/>
        <v>38.149063935005302</v>
      </c>
      <c r="M33" s="58">
        <f t="shared" si="9"/>
        <v>12.5</v>
      </c>
      <c r="N33" s="58">
        <f t="shared" si="10"/>
        <v>30.245535714285715</v>
      </c>
      <c r="O33" s="58">
        <f t="shared" si="11"/>
        <v>21.951219512195124</v>
      </c>
      <c r="P33" s="58">
        <f t="shared" si="13"/>
        <v>39.784946236559136</v>
      </c>
    </row>
    <row r="34" spans="1:16" x14ac:dyDescent="0.2">
      <c r="A34" s="177">
        <v>2004</v>
      </c>
      <c r="B34" s="48">
        <f t="shared" si="12"/>
        <v>1917</v>
      </c>
      <c r="C34" s="48">
        <v>39</v>
      </c>
      <c r="D34" s="48">
        <v>1053</v>
      </c>
      <c r="E34" s="48">
        <v>2</v>
      </c>
      <c r="F34" s="48">
        <v>783</v>
      </c>
      <c r="G34" s="48">
        <v>4</v>
      </c>
      <c r="H34" s="48">
        <v>36</v>
      </c>
      <c r="I34" s="82"/>
      <c r="J34" s="58">
        <f t="shared" si="6"/>
        <v>31.659785301403797</v>
      </c>
      <c r="K34" s="58">
        <f t="shared" si="7"/>
        <v>10.773480662983426</v>
      </c>
      <c r="L34" s="58">
        <f t="shared" si="8"/>
        <v>36.818181818181813</v>
      </c>
      <c r="M34" s="58">
        <f t="shared" si="9"/>
        <v>22.222222222222221</v>
      </c>
      <c r="N34" s="58">
        <f t="shared" si="10"/>
        <v>29.458239277652371</v>
      </c>
      <c r="O34" s="58">
        <f t="shared" si="11"/>
        <v>9.5238095238095237</v>
      </c>
      <c r="P34" s="58">
        <f t="shared" si="13"/>
        <v>29.032258064516132</v>
      </c>
    </row>
    <row r="35" spans="1:16" x14ac:dyDescent="0.2">
      <c r="A35" s="177">
        <v>2005</v>
      </c>
      <c r="B35" s="48">
        <f t="shared" si="12"/>
        <v>1949</v>
      </c>
      <c r="C35" s="48">
        <v>57</v>
      </c>
      <c r="D35" s="48">
        <v>1046</v>
      </c>
      <c r="E35" s="48">
        <v>1</v>
      </c>
      <c r="F35" s="48">
        <v>791</v>
      </c>
      <c r="G35" s="48">
        <v>2</v>
      </c>
      <c r="H35" s="48">
        <v>52</v>
      </c>
      <c r="I35" s="82"/>
      <c r="J35" s="58">
        <f t="shared" si="6"/>
        <v>30.434103685196749</v>
      </c>
      <c r="K35" s="58">
        <f t="shared" si="7"/>
        <v>12.837837837837837</v>
      </c>
      <c r="L35" s="58">
        <f t="shared" si="8"/>
        <v>34.785500498836051</v>
      </c>
      <c r="M35" s="58">
        <f t="shared" si="9"/>
        <v>16.666666666666664</v>
      </c>
      <c r="N35" s="58">
        <f t="shared" si="10"/>
        <v>28.628302569670648</v>
      </c>
      <c r="O35" s="58">
        <f t="shared" si="11"/>
        <v>6.0606060606060606</v>
      </c>
      <c r="P35" s="58">
        <f t="shared" si="13"/>
        <v>34.437086092715234</v>
      </c>
    </row>
    <row r="36" spans="1:16" x14ac:dyDescent="0.2">
      <c r="A36" s="177"/>
      <c r="B36" s="48">
        <f t="shared" si="12"/>
        <v>1980</v>
      </c>
      <c r="C36" s="48">
        <v>57</v>
      </c>
      <c r="D36" s="48">
        <v>992</v>
      </c>
      <c r="E36" s="48">
        <v>2</v>
      </c>
      <c r="F36" s="48">
        <v>865</v>
      </c>
      <c r="G36" s="48">
        <v>5</v>
      </c>
      <c r="H36" s="48">
        <v>59</v>
      </c>
      <c r="I36" s="82"/>
      <c r="J36" s="58">
        <f t="shared" si="6"/>
        <v>30.118649224216611</v>
      </c>
      <c r="K36" s="58">
        <f t="shared" si="7"/>
        <v>11.220472440944881</v>
      </c>
      <c r="L36" s="58">
        <f t="shared" si="8"/>
        <v>34.218696102104175</v>
      </c>
      <c r="M36" s="58">
        <f t="shared" si="9"/>
        <v>18.181818181818183</v>
      </c>
      <c r="N36" s="58">
        <f t="shared" si="10"/>
        <v>29.242731575388774</v>
      </c>
      <c r="O36" s="58">
        <f t="shared" si="11"/>
        <v>11.627906976744185</v>
      </c>
      <c r="P36" s="58">
        <f t="shared" si="13"/>
        <v>38.064516129032256</v>
      </c>
    </row>
    <row r="37" spans="1:16" x14ac:dyDescent="0.2">
      <c r="A37" s="177">
        <v>2007</v>
      </c>
      <c r="B37" s="48">
        <f t="shared" si="12"/>
        <v>2013</v>
      </c>
      <c r="C37" s="48">
        <v>22</v>
      </c>
      <c r="D37" s="48">
        <v>1009</v>
      </c>
      <c r="E37" s="48">
        <v>2</v>
      </c>
      <c r="F37" s="48">
        <v>882</v>
      </c>
      <c r="G37" s="48">
        <v>5</v>
      </c>
      <c r="H37" s="48">
        <v>93</v>
      </c>
      <c r="I37" s="82"/>
      <c r="J37" s="58">
        <f t="shared" si="6"/>
        <v>30.407854984894261</v>
      </c>
      <c r="K37" s="58">
        <f t="shared" si="7"/>
        <v>8</v>
      </c>
      <c r="L37" s="58">
        <f t="shared" si="8"/>
        <v>33.577371048252914</v>
      </c>
      <c r="M37" s="58">
        <f t="shared" si="9"/>
        <v>33.333333333333329</v>
      </c>
      <c r="N37" s="58">
        <f t="shared" si="10"/>
        <v>28.451612903225808</v>
      </c>
      <c r="O37" s="58">
        <f t="shared" si="11"/>
        <v>11.627906976744185</v>
      </c>
      <c r="P37" s="58">
        <f t="shared" si="13"/>
        <v>48.691099476439788</v>
      </c>
    </row>
    <row r="38" spans="1:16" x14ac:dyDescent="0.2">
      <c r="A38" s="177">
        <v>2008</v>
      </c>
      <c r="B38" s="48">
        <f>+C38+D38+E38+F38+G38+H38</f>
        <v>2175</v>
      </c>
      <c r="C38" s="48">
        <v>44</v>
      </c>
      <c r="D38" s="48">
        <v>1067</v>
      </c>
      <c r="E38" s="48">
        <v>1</v>
      </c>
      <c r="F38" s="48">
        <v>999</v>
      </c>
      <c r="G38" s="48">
        <v>2</v>
      </c>
      <c r="H38" s="48">
        <v>62</v>
      </c>
      <c r="I38" s="82"/>
      <c r="J38" s="58">
        <f t="shared" si="6"/>
        <v>29.88869039439329</v>
      </c>
      <c r="K38" s="58">
        <f t="shared" si="7"/>
        <v>8.8888888888888893</v>
      </c>
      <c r="L38" s="58">
        <f t="shared" si="8"/>
        <v>34.474959612277864</v>
      </c>
      <c r="M38" s="58">
        <f t="shared" si="9"/>
        <v>20</v>
      </c>
      <c r="N38" s="58">
        <f t="shared" si="10"/>
        <v>28.773041474654377</v>
      </c>
      <c r="O38" s="58">
        <f t="shared" si="11"/>
        <v>5.1282051282051277</v>
      </c>
      <c r="P38" s="58">
        <f t="shared" si="13"/>
        <v>36.257309941520468</v>
      </c>
    </row>
    <row r="39" spans="1:16" x14ac:dyDescent="0.2">
      <c r="A39" s="177">
        <v>2009</v>
      </c>
      <c r="B39" s="48">
        <f>+C39+D39+E39+F39+G39+H39</f>
        <v>2215</v>
      </c>
      <c r="C39" s="48">
        <v>75</v>
      </c>
      <c r="D39" s="48">
        <v>1057</v>
      </c>
      <c r="E39" s="48">
        <v>2</v>
      </c>
      <c r="F39" s="48">
        <v>1025</v>
      </c>
      <c r="G39" s="48">
        <v>2</v>
      </c>
      <c r="H39" s="48">
        <v>54</v>
      </c>
      <c r="I39" s="82"/>
      <c r="J39" s="58">
        <f t="shared" si="6"/>
        <v>30.005418585749123</v>
      </c>
      <c r="K39" s="58">
        <f t="shared" si="7"/>
        <v>12.274959083469723</v>
      </c>
      <c r="L39" s="58">
        <f t="shared" si="8"/>
        <v>34.373983739837399</v>
      </c>
      <c r="M39" s="58">
        <f t="shared" si="9"/>
        <v>25</v>
      </c>
      <c r="N39" s="58">
        <f t="shared" si="10"/>
        <v>29.445561620224076</v>
      </c>
      <c r="O39" s="58">
        <f t="shared" si="11"/>
        <v>5.5555555555555554</v>
      </c>
      <c r="P39" s="58">
        <f t="shared" si="13"/>
        <v>31.578947368421051</v>
      </c>
    </row>
    <row r="40" spans="1:16" x14ac:dyDescent="0.2">
      <c r="A40" s="177">
        <v>2010</v>
      </c>
      <c r="B40" s="48">
        <f>+C40+D40+E40+F40+G40+H40</f>
        <v>2408</v>
      </c>
      <c r="C40" s="48">
        <v>48</v>
      </c>
      <c r="D40" s="48">
        <v>1266</v>
      </c>
      <c r="E40" s="48">
        <v>1</v>
      </c>
      <c r="F40" s="48">
        <v>978</v>
      </c>
      <c r="G40" s="48">
        <v>0</v>
      </c>
      <c r="H40" s="48">
        <v>115</v>
      </c>
      <c r="I40" s="82"/>
      <c r="J40" s="58">
        <f t="shared" si="6"/>
        <v>30.593317240503115</v>
      </c>
      <c r="K40" s="58">
        <f t="shared" si="7"/>
        <v>10.434782608695652</v>
      </c>
      <c r="L40" s="58">
        <f t="shared" si="8"/>
        <v>35.274449707439395</v>
      </c>
      <c r="M40" s="58">
        <f t="shared" si="9"/>
        <v>12.5</v>
      </c>
      <c r="N40" s="58">
        <f t="shared" si="10"/>
        <v>27.902995720399431</v>
      </c>
      <c r="O40" s="58">
        <f t="shared" si="11"/>
        <v>0</v>
      </c>
      <c r="P40" s="58">
        <f t="shared" si="13"/>
        <v>40.350877192982452</v>
      </c>
    </row>
    <row r="41" spans="1:16" x14ac:dyDescent="0.2">
      <c r="A41" s="177">
        <v>2011</v>
      </c>
      <c r="B41" s="48">
        <f>+C41+D41+E41+F41+G41+H41</f>
        <v>2431</v>
      </c>
      <c r="C41" s="48">
        <v>41</v>
      </c>
      <c r="D41" s="48">
        <v>1255</v>
      </c>
      <c r="E41" s="48">
        <v>1</v>
      </c>
      <c r="F41" s="48">
        <v>1054</v>
      </c>
      <c r="G41" s="48">
        <v>2</v>
      </c>
      <c r="H41" s="48">
        <v>78</v>
      </c>
      <c r="I41" s="82"/>
      <c r="J41" s="58">
        <f t="shared" si="6"/>
        <v>30.590159808732853</v>
      </c>
      <c r="K41" s="58">
        <f t="shared" si="7"/>
        <v>10.25</v>
      </c>
      <c r="L41" s="58">
        <f t="shared" si="8"/>
        <v>35.104895104895107</v>
      </c>
      <c r="M41" s="58">
        <f t="shared" si="9"/>
        <v>14.285714285714285</v>
      </c>
      <c r="N41" s="58">
        <f t="shared" si="10"/>
        <v>28.394396551724139</v>
      </c>
      <c r="O41" s="58">
        <f t="shared" si="11"/>
        <v>4.8780487804878048</v>
      </c>
      <c r="P41" s="58">
        <f t="shared" si="13"/>
        <v>36.79245283018868</v>
      </c>
    </row>
    <row r="42" spans="1:16" x14ac:dyDescent="0.2">
      <c r="A42" s="149">
        <v>2012</v>
      </c>
      <c r="B42" s="48" t="s">
        <v>131</v>
      </c>
      <c r="C42" s="35" t="s">
        <v>131</v>
      </c>
      <c r="D42" s="35" t="s">
        <v>131</v>
      </c>
      <c r="E42" s="35" t="s">
        <v>131</v>
      </c>
      <c r="F42" s="35" t="s">
        <v>131</v>
      </c>
      <c r="G42" s="35" t="s">
        <v>131</v>
      </c>
      <c r="H42" s="35" t="s">
        <v>131</v>
      </c>
      <c r="I42" s="79"/>
      <c r="J42" s="48" t="s">
        <v>131</v>
      </c>
      <c r="K42" s="35" t="s">
        <v>131</v>
      </c>
      <c r="L42" s="35" t="s">
        <v>131</v>
      </c>
      <c r="M42" s="35" t="s">
        <v>131</v>
      </c>
      <c r="N42" s="35" t="s">
        <v>131</v>
      </c>
      <c r="O42" s="35" t="s">
        <v>131</v>
      </c>
      <c r="P42" s="35" t="s">
        <v>131</v>
      </c>
    </row>
    <row r="43" spans="1:16" x14ac:dyDescent="0.2">
      <c r="A43" s="149">
        <v>2013</v>
      </c>
      <c r="B43" s="48" t="s">
        <v>131</v>
      </c>
      <c r="C43" s="35" t="s">
        <v>131</v>
      </c>
      <c r="D43" s="35" t="s">
        <v>131</v>
      </c>
      <c r="E43" s="35" t="s">
        <v>131</v>
      </c>
      <c r="F43" s="35" t="s">
        <v>131</v>
      </c>
      <c r="G43" s="35" t="s">
        <v>131</v>
      </c>
      <c r="H43" s="35" t="s">
        <v>131</v>
      </c>
      <c r="I43" s="79"/>
      <c r="J43" s="48" t="s">
        <v>131</v>
      </c>
      <c r="K43" s="35" t="s">
        <v>131</v>
      </c>
      <c r="L43" s="35" t="s">
        <v>131</v>
      </c>
      <c r="M43" s="35" t="s">
        <v>131</v>
      </c>
      <c r="N43" s="35" t="s">
        <v>131</v>
      </c>
      <c r="O43" s="35" t="s">
        <v>131</v>
      </c>
      <c r="P43" s="35" t="s">
        <v>131</v>
      </c>
    </row>
    <row r="44" spans="1:16" x14ac:dyDescent="0.2">
      <c r="A44" s="149">
        <v>2014</v>
      </c>
      <c r="B44" s="48">
        <f t="shared" ref="B44:B46" si="14">+C44+D44+E44+F44+G44+H44</f>
        <v>2662</v>
      </c>
      <c r="C44" s="35">
        <v>55</v>
      </c>
      <c r="D44" s="35">
        <v>1193</v>
      </c>
      <c r="E44" s="35">
        <v>1</v>
      </c>
      <c r="F44" s="35">
        <v>1313</v>
      </c>
      <c r="G44" s="35">
        <v>19</v>
      </c>
      <c r="H44" s="35">
        <v>81</v>
      </c>
      <c r="I44" s="79"/>
      <c r="J44" s="58">
        <f t="shared" ref="J44:P48" si="15">+B44/B24*100</f>
        <v>28.975726570153476</v>
      </c>
      <c r="K44" s="58">
        <f t="shared" si="15"/>
        <v>11.066398390342053</v>
      </c>
      <c r="L44" s="58">
        <f t="shared" si="15"/>
        <v>30.141485598787266</v>
      </c>
      <c r="M44" s="58">
        <f t="shared" si="15"/>
        <v>20</v>
      </c>
      <c r="N44" s="58">
        <f t="shared" si="15"/>
        <v>29.83412860713474</v>
      </c>
      <c r="O44" s="58">
        <f t="shared" si="15"/>
        <v>21.839080459770116</v>
      </c>
      <c r="P44" s="58">
        <f t="shared" si="15"/>
        <v>33.89121338912134</v>
      </c>
    </row>
    <row r="45" spans="1:16" x14ac:dyDescent="0.2">
      <c r="A45" s="149">
        <v>2015</v>
      </c>
      <c r="B45" s="48">
        <f t="shared" si="14"/>
        <v>2796</v>
      </c>
      <c r="C45" s="35">
        <v>101</v>
      </c>
      <c r="D45" s="35">
        <v>1212</v>
      </c>
      <c r="E45" s="35">
        <v>0</v>
      </c>
      <c r="F45" s="35">
        <v>1336</v>
      </c>
      <c r="G45" s="35">
        <v>33</v>
      </c>
      <c r="H45" s="35">
        <v>114</v>
      </c>
      <c r="I45" s="79"/>
      <c r="J45" s="58">
        <f t="shared" si="15"/>
        <v>28.339752685992298</v>
      </c>
      <c r="K45" s="58">
        <f t="shared" si="15"/>
        <v>14.346590909090908</v>
      </c>
      <c r="L45" s="58">
        <f t="shared" si="15"/>
        <v>29.106628242074926</v>
      </c>
      <c r="M45" s="58">
        <f t="shared" si="15"/>
        <v>0</v>
      </c>
      <c r="N45" s="58">
        <f t="shared" si="15"/>
        <v>29.433795990306233</v>
      </c>
      <c r="O45" s="58">
        <f t="shared" si="15"/>
        <v>27.500000000000004</v>
      </c>
      <c r="P45" s="58">
        <f t="shared" si="15"/>
        <v>34.029850746268657</v>
      </c>
    </row>
    <row r="46" spans="1:16" x14ac:dyDescent="0.2">
      <c r="A46" s="149">
        <v>2016</v>
      </c>
      <c r="B46" s="48">
        <f t="shared" si="14"/>
        <v>2778</v>
      </c>
      <c r="C46" s="35">
        <v>85</v>
      </c>
      <c r="D46" s="35">
        <v>1152</v>
      </c>
      <c r="E46" s="35">
        <v>1</v>
      </c>
      <c r="F46" s="35">
        <v>1385</v>
      </c>
      <c r="G46" s="35">
        <v>7</v>
      </c>
      <c r="H46" s="35">
        <v>148</v>
      </c>
      <c r="I46" s="79"/>
      <c r="J46" s="58">
        <f t="shared" si="15"/>
        <v>27.830094169505109</v>
      </c>
      <c r="K46" s="58">
        <f t="shared" si="15"/>
        <v>13.980263157894738</v>
      </c>
      <c r="L46" s="58">
        <f t="shared" si="15"/>
        <v>27.632525785560087</v>
      </c>
      <c r="M46" s="58">
        <f t="shared" si="15"/>
        <v>16.666666666666664</v>
      </c>
      <c r="N46" s="58">
        <f t="shared" si="15"/>
        <v>29.343220338983052</v>
      </c>
      <c r="O46" s="58">
        <f t="shared" si="15"/>
        <v>10.76923076923077</v>
      </c>
      <c r="P46" s="58">
        <f t="shared" si="15"/>
        <v>35.748792270531396</v>
      </c>
    </row>
    <row r="47" spans="1:16" x14ac:dyDescent="0.2">
      <c r="A47" s="258">
        <v>2017</v>
      </c>
      <c r="B47" s="48">
        <f t="shared" ref="B47" si="16">+C47+D47+E47+F47+G47+H47</f>
        <v>2801</v>
      </c>
      <c r="C47" s="35">
        <f>59+10</f>
        <v>69</v>
      </c>
      <c r="D47" s="35">
        <f>1088+125</f>
        <v>1213</v>
      </c>
      <c r="E47" s="35">
        <v>1</v>
      </c>
      <c r="F47" s="35">
        <f>1091+301</f>
        <v>1392</v>
      </c>
      <c r="G47" s="35">
        <v>6</v>
      </c>
      <c r="H47" s="35">
        <f>108+12</f>
        <v>120</v>
      </c>
      <c r="I47" s="79"/>
      <c r="J47" s="58">
        <f t="shared" si="15"/>
        <v>27.959672589339192</v>
      </c>
      <c r="K47" s="58">
        <f t="shared" si="15"/>
        <v>12.545454545454545</v>
      </c>
      <c r="L47" s="58">
        <f t="shared" si="15"/>
        <v>27.580718508412915</v>
      </c>
      <c r="M47" s="58">
        <f t="shared" si="15"/>
        <v>12.5</v>
      </c>
      <c r="N47" s="58">
        <f t="shared" si="15"/>
        <v>29.800899165061011</v>
      </c>
      <c r="O47" s="58">
        <f t="shared" si="15"/>
        <v>10.714285714285714</v>
      </c>
      <c r="P47" s="58">
        <f t="shared" si="15"/>
        <v>35.820895522388057</v>
      </c>
    </row>
    <row r="48" spans="1:16" x14ac:dyDescent="0.2">
      <c r="A48" s="289">
        <v>2018</v>
      </c>
      <c r="B48" s="48">
        <f t="shared" ref="B48" si="17">+C48+D48+E48+F48+G48+H48</f>
        <v>2726</v>
      </c>
      <c r="C48" s="35">
        <v>52</v>
      </c>
      <c r="D48" s="35">
        <v>1124</v>
      </c>
      <c r="E48" s="35">
        <v>1</v>
      </c>
      <c r="F48" s="35">
        <v>1404</v>
      </c>
      <c r="G48" s="35">
        <v>8</v>
      </c>
      <c r="H48" s="35">
        <v>137</v>
      </c>
      <c r="I48" s="79"/>
      <c r="J48" s="58">
        <f t="shared" si="15"/>
        <v>27.666700497310465</v>
      </c>
      <c r="K48" s="58">
        <f t="shared" si="15"/>
        <v>11.685393258426966</v>
      </c>
      <c r="L48" s="58">
        <f t="shared" si="15"/>
        <v>26.641384214268783</v>
      </c>
      <c r="M48" s="58">
        <f t="shared" si="15"/>
        <v>12.5</v>
      </c>
      <c r="N48" s="58">
        <f t="shared" si="15"/>
        <v>29.808917197452228</v>
      </c>
      <c r="O48" s="58">
        <f t="shared" si="15"/>
        <v>10.526315789473683</v>
      </c>
      <c r="P48" s="58">
        <f t="shared" si="15"/>
        <v>34.683544303797468</v>
      </c>
    </row>
    <row r="49" spans="1:17" ht="13.5" x14ac:dyDescent="0.25">
      <c r="A49" s="156"/>
      <c r="B49" s="346" t="s">
        <v>143</v>
      </c>
      <c r="C49" s="346"/>
      <c r="D49" s="346"/>
      <c r="E49" s="346"/>
      <c r="F49" s="346"/>
      <c r="G49" s="346"/>
      <c r="H49" s="346"/>
      <c r="I49" s="346"/>
      <c r="J49" s="346"/>
      <c r="K49" s="346"/>
      <c r="L49" s="346"/>
      <c r="M49" s="346"/>
      <c r="N49" s="346"/>
      <c r="O49" s="346"/>
      <c r="P49" s="346"/>
    </row>
    <row r="50" spans="1:17" x14ac:dyDescent="0.2">
      <c r="A50" s="149">
        <v>2000</v>
      </c>
      <c r="B50" s="35">
        <f>+C50+D50+E50+F50+G50</f>
        <v>3372</v>
      </c>
      <c r="C50" s="35">
        <v>167</v>
      </c>
      <c r="D50" s="35">
        <v>1520</v>
      </c>
      <c r="E50" s="35">
        <v>8</v>
      </c>
      <c r="F50" s="35">
        <v>1651</v>
      </c>
      <c r="G50" s="35">
        <v>26</v>
      </c>
      <c r="H50" s="48" t="s">
        <v>131</v>
      </c>
      <c r="I50" s="79"/>
      <c r="J50" s="40">
        <f t="shared" ref="J50:J61" si="18">+B50/B10*100</f>
        <v>63.827370812038623</v>
      </c>
      <c r="K50" s="40">
        <f t="shared" ref="K50:K61" si="19">+C50/C10*100</f>
        <v>97.660818713450297</v>
      </c>
      <c r="L50" s="40">
        <f t="shared" ref="L50:L61" si="20">+D50/D10*100</f>
        <v>56.631892697466469</v>
      </c>
      <c r="M50" s="40">
        <f t="shared" ref="M50:M61" si="21">+E50/E10*100</f>
        <v>80</v>
      </c>
      <c r="N50" s="40">
        <f t="shared" ref="N50:N61" si="22">+F50/F10*100</f>
        <v>69.137353433835841</v>
      </c>
      <c r="O50" s="40">
        <f t="shared" ref="O50:O61" si="23">+G50/G10*100</f>
        <v>86.666666666666671</v>
      </c>
      <c r="P50" s="82" t="s">
        <v>131</v>
      </c>
    </row>
    <row r="51" spans="1:17" x14ac:dyDescent="0.2">
      <c r="A51" s="149">
        <v>2001</v>
      </c>
      <c r="B51" s="35">
        <f>+C51+D51+E51+F51+G51</f>
        <v>3504</v>
      </c>
      <c r="C51" s="35">
        <v>173</v>
      </c>
      <c r="D51" s="35">
        <v>1605</v>
      </c>
      <c r="E51" s="35">
        <v>9</v>
      </c>
      <c r="F51" s="35">
        <v>1691</v>
      </c>
      <c r="G51" s="35">
        <v>26</v>
      </c>
      <c r="H51" s="48" t="s">
        <v>131</v>
      </c>
      <c r="I51" s="79"/>
      <c r="J51" s="40">
        <f t="shared" si="18"/>
        <v>64.56605859590934</v>
      </c>
      <c r="K51" s="40">
        <f t="shared" si="19"/>
        <v>92.513368983957221</v>
      </c>
      <c r="L51" s="40">
        <f t="shared" si="20"/>
        <v>58.640847643405195</v>
      </c>
      <c r="M51" s="40">
        <f t="shared" si="21"/>
        <v>81.818181818181827</v>
      </c>
      <c r="N51" s="40">
        <f t="shared" si="22"/>
        <v>68.711905729378302</v>
      </c>
      <c r="O51" s="40">
        <f t="shared" si="23"/>
        <v>83.870967741935488</v>
      </c>
      <c r="P51" s="82" t="s">
        <v>131</v>
      </c>
      <c r="Q51" s="73"/>
    </row>
    <row r="52" spans="1:17" x14ac:dyDescent="0.2">
      <c r="A52" s="149">
        <v>2002</v>
      </c>
      <c r="B52" s="35">
        <f t="shared" ref="B52:B57" si="24">+C52+D52+E52+F52+G52+H52</f>
        <v>3792</v>
      </c>
      <c r="C52" s="35">
        <v>242</v>
      </c>
      <c r="D52" s="35">
        <v>1678</v>
      </c>
      <c r="E52" s="35">
        <v>6</v>
      </c>
      <c r="F52" s="35">
        <v>1746</v>
      </c>
      <c r="G52" s="35">
        <v>41</v>
      </c>
      <c r="H52" s="35">
        <v>79</v>
      </c>
      <c r="I52" s="79"/>
      <c r="J52" s="40">
        <f t="shared" si="18"/>
        <v>66.502981410031566</v>
      </c>
      <c r="K52" s="40">
        <f t="shared" si="19"/>
        <v>90.977443609022558</v>
      </c>
      <c r="L52" s="40">
        <f t="shared" si="20"/>
        <v>60.775081492212969</v>
      </c>
      <c r="M52" s="40">
        <f t="shared" si="21"/>
        <v>75</v>
      </c>
      <c r="N52" s="40">
        <f t="shared" si="22"/>
        <v>69.39586645468998</v>
      </c>
      <c r="O52" s="40">
        <f t="shared" si="23"/>
        <v>89.130434782608688</v>
      </c>
      <c r="P52" s="40">
        <f t="shared" ref="P52:P61" si="25">+H52/H12*100</f>
        <v>75.238095238095241</v>
      </c>
    </row>
    <row r="53" spans="1:17" x14ac:dyDescent="0.2">
      <c r="A53" s="149">
        <v>2003</v>
      </c>
      <c r="B53" s="35">
        <f t="shared" si="24"/>
        <v>4021</v>
      </c>
      <c r="C53" s="35">
        <v>300</v>
      </c>
      <c r="D53" s="35">
        <v>1751</v>
      </c>
      <c r="E53" s="35">
        <v>7</v>
      </c>
      <c r="F53" s="35">
        <v>1875</v>
      </c>
      <c r="G53" s="35">
        <v>32</v>
      </c>
      <c r="H53" s="35">
        <v>56</v>
      </c>
      <c r="I53" s="79"/>
      <c r="J53" s="40">
        <f t="shared" si="18"/>
        <v>66.960865945045796</v>
      </c>
      <c r="K53" s="40">
        <f t="shared" si="19"/>
        <v>87.20930232558139</v>
      </c>
      <c r="L53" s="40">
        <f t="shared" si="20"/>
        <v>61.850936064994698</v>
      </c>
      <c r="M53" s="40">
        <f t="shared" si="21"/>
        <v>87.5</v>
      </c>
      <c r="N53" s="40">
        <f t="shared" si="22"/>
        <v>69.754464285714292</v>
      </c>
      <c r="O53" s="40">
        <f t="shared" si="23"/>
        <v>78.048780487804876</v>
      </c>
      <c r="P53" s="40">
        <f t="shared" si="25"/>
        <v>60.215053763440864</v>
      </c>
    </row>
    <row r="54" spans="1:17" x14ac:dyDescent="0.2">
      <c r="A54" s="149">
        <v>2004</v>
      </c>
      <c r="B54" s="35">
        <f t="shared" si="24"/>
        <v>4138</v>
      </c>
      <c r="C54" s="35">
        <v>323</v>
      </c>
      <c r="D54" s="35">
        <v>1807</v>
      </c>
      <c r="E54" s="35">
        <v>7</v>
      </c>
      <c r="F54" s="35">
        <v>1875</v>
      </c>
      <c r="G54" s="35">
        <v>38</v>
      </c>
      <c r="H54" s="35">
        <v>88</v>
      </c>
      <c r="I54" s="79"/>
      <c r="J54" s="40">
        <f t="shared" si="18"/>
        <v>68.340214698596199</v>
      </c>
      <c r="K54" s="40">
        <f t="shared" si="19"/>
        <v>89.226519337016569</v>
      </c>
      <c r="L54" s="40">
        <f t="shared" si="20"/>
        <v>63.181818181818187</v>
      </c>
      <c r="M54" s="40">
        <f t="shared" si="21"/>
        <v>77.777777777777786</v>
      </c>
      <c r="N54" s="40">
        <f t="shared" si="22"/>
        <v>70.541760722347632</v>
      </c>
      <c r="O54" s="40">
        <f t="shared" si="23"/>
        <v>90.476190476190482</v>
      </c>
      <c r="P54" s="40">
        <f t="shared" si="25"/>
        <v>70.967741935483872</v>
      </c>
      <c r="Q54" s="73"/>
    </row>
    <row r="55" spans="1:17" x14ac:dyDescent="0.2">
      <c r="A55" s="149">
        <v>2005</v>
      </c>
      <c r="B55" s="35">
        <f t="shared" si="24"/>
        <v>4455</v>
      </c>
      <c r="C55" s="35">
        <v>387</v>
      </c>
      <c r="D55" s="35">
        <v>1961</v>
      </c>
      <c r="E55" s="35">
        <v>5</v>
      </c>
      <c r="F55" s="35">
        <v>1972</v>
      </c>
      <c r="G55" s="35">
        <v>31</v>
      </c>
      <c r="H55" s="35">
        <v>99</v>
      </c>
      <c r="I55" s="79"/>
      <c r="J55" s="40">
        <f t="shared" si="18"/>
        <v>69.56589631480324</v>
      </c>
      <c r="K55" s="40">
        <f t="shared" si="19"/>
        <v>87.162162162162161</v>
      </c>
      <c r="L55" s="40">
        <f t="shared" si="20"/>
        <v>65.214499501163942</v>
      </c>
      <c r="M55" s="40">
        <f t="shared" si="21"/>
        <v>83.333333333333343</v>
      </c>
      <c r="N55" s="40">
        <f t="shared" si="22"/>
        <v>71.371697430329348</v>
      </c>
      <c r="O55" s="40">
        <f t="shared" si="23"/>
        <v>93.939393939393938</v>
      </c>
      <c r="P55" s="40">
        <f t="shared" si="25"/>
        <v>65.562913907284766</v>
      </c>
    </row>
    <row r="56" spans="1:17" x14ac:dyDescent="0.2">
      <c r="A56" s="149">
        <v>2006</v>
      </c>
      <c r="B56" s="35">
        <f t="shared" si="24"/>
        <v>4594</v>
      </c>
      <c r="C56" s="35">
        <v>451</v>
      </c>
      <c r="D56" s="35">
        <v>1907</v>
      </c>
      <c r="E56" s="35">
        <v>9</v>
      </c>
      <c r="F56" s="35">
        <v>2093</v>
      </c>
      <c r="G56" s="35">
        <v>38</v>
      </c>
      <c r="H56" s="35">
        <v>96</v>
      </c>
      <c r="I56" s="79"/>
      <c r="J56" s="40">
        <f t="shared" si="18"/>
        <v>69.881350775783389</v>
      </c>
      <c r="K56" s="40">
        <f t="shared" si="19"/>
        <v>88.779527559055111</v>
      </c>
      <c r="L56" s="40">
        <f t="shared" si="20"/>
        <v>65.781303897895825</v>
      </c>
      <c r="M56" s="40">
        <f t="shared" si="21"/>
        <v>81.818181818181827</v>
      </c>
      <c r="N56" s="40">
        <f t="shared" si="22"/>
        <v>70.757268424611226</v>
      </c>
      <c r="O56" s="40">
        <f t="shared" si="23"/>
        <v>88.372093023255815</v>
      </c>
      <c r="P56" s="40">
        <f t="shared" si="25"/>
        <v>61.935483870967744</v>
      </c>
    </row>
    <row r="57" spans="1:17" x14ac:dyDescent="0.2">
      <c r="A57" s="149">
        <v>2007</v>
      </c>
      <c r="B57" s="35">
        <f t="shared" si="24"/>
        <v>4607</v>
      </c>
      <c r="C57" s="35">
        <v>253</v>
      </c>
      <c r="D57" s="35">
        <v>1996</v>
      </c>
      <c r="E57" s="35">
        <v>4</v>
      </c>
      <c r="F57" s="35">
        <v>2218</v>
      </c>
      <c r="G57" s="35">
        <v>38</v>
      </c>
      <c r="H57" s="35">
        <v>98</v>
      </c>
      <c r="I57" s="79"/>
      <c r="J57" s="40">
        <f t="shared" si="18"/>
        <v>69.592145015105743</v>
      </c>
      <c r="K57" s="40">
        <f t="shared" si="19"/>
        <v>92</v>
      </c>
      <c r="L57" s="40">
        <f t="shared" si="20"/>
        <v>66.422628951747086</v>
      </c>
      <c r="M57" s="40">
        <f t="shared" si="21"/>
        <v>66.666666666666657</v>
      </c>
      <c r="N57" s="40">
        <f t="shared" si="22"/>
        <v>71.548387096774192</v>
      </c>
      <c r="O57" s="40">
        <f t="shared" si="23"/>
        <v>88.372093023255815</v>
      </c>
      <c r="P57" s="40">
        <f t="shared" si="25"/>
        <v>51.308900523560212</v>
      </c>
    </row>
    <row r="58" spans="1:17" x14ac:dyDescent="0.2">
      <c r="A58" s="149">
        <v>2008</v>
      </c>
      <c r="B58" s="35">
        <f>+C58+D58+E58+F58+G58+H58</f>
        <v>5102</v>
      </c>
      <c r="C58" s="35">
        <v>451</v>
      </c>
      <c r="D58" s="35">
        <v>2028</v>
      </c>
      <c r="E58" s="35">
        <v>4</v>
      </c>
      <c r="F58" s="35">
        <v>2473</v>
      </c>
      <c r="G58" s="35">
        <v>37</v>
      </c>
      <c r="H58" s="35">
        <v>109</v>
      </c>
      <c r="I58" s="79"/>
      <c r="J58" s="40">
        <f t="shared" si="18"/>
        <v>70.111309605606706</v>
      </c>
      <c r="K58" s="40">
        <f t="shared" si="19"/>
        <v>91.111111111111114</v>
      </c>
      <c r="L58" s="40">
        <f t="shared" si="20"/>
        <v>65.525040387722129</v>
      </c>
      <c r="M58" s="40">
        <f t="shared" si="21"/>
        <v>80</v>
      </c>
      <c r="N58" s="40">
        <f t="shared" si="22"/>
        <v>71.226958525345623</v>
      </c>
      <c r="O58" s="40">
        <f t="shared" si="23"/>
        <v>94.871794871794862</v>
      </c>
      <c r="P58" s="40">
        <f t="shared" si="25"/>
        <v>63.742690058479532</v>
      </c>
    </row>
    <row r="59" spans="1:17" x14ac:dyDescent="0.2">
      <c r="A59" s="149">
        <v>2009</v>
      </c>
      <c r="B59" s="35">
        <f>+C59+D59+E59+F59+G59+H59</f>
        <v>5167</v>
      </c>
      <c r="C59" s="35">
        <v>536</v>
      </c>
      <c r="D59" s="35">
        <v>2018</v>
      </c>
      <c r="E59" s="35">
        <v>6</v>
      </c>
      <c r="F59" s="35">
        <v>2456</v>
      </c>
      <c r="G59" s="35">
        <v>34</v>
      </c>
      <c r="H59" s="35">
        <v>117</v>
      </c>
      <c r="I59" s="79"/>
      <c r="J59" s="40">
        <f t="shared" si="18"/>
        <v>69.994581414250874</v>
      </c>
      <c r="K59" s="40">
        <f t="shared" si="19"/>
        <v>87.72504091653029</v>
      </c>
      <c r="L59" s="40">
        <f t="shared" si="20"/>
        <v>65.626016260162601</v>
      </c>
      <c r="M59" s="40">
        <f t="shared" si="21"/>
        <v>75</v>
      </c>
      <c r="N59" s="40">
        <f t="shared" si="22"/>
        <v>70.554438379775931</v>
      </c>
      <c r="O59" s="40">
        <f t="shared" si="23"/>
        <v>94.444444444444443</v>
      </c>
      <c r="P59" s="40">
        <f t="shared" si="25"/>
        <v>68.421052631578945</v>
      </c>
    </row>
    <row r="60" spans="1:17" x14ac:dyDescent="0.2">
      <c r="A60" s="149">
        <v>2010</v>
      </c>
      <c r="B60" s="35">
        <f>+C60+D60+E60+F60+G60+H60</f>
        <v>5463</v>
      </c>
      <c r="C60" s="35">
        <v>412</v>
      </c>
      <c r="D60" s="35">
        <v>2323</v>
      </c>
      <c r="E60" s="35">
        <v>7</v>
      </c>
      <c r="F60" s="35">
        <v>2527</v>
      </c>
      <c r="G60" s="35">
        <v>24</v>
      </c>
      <c r="H60" s="35">
        <v>170</v>
      </c>
      <c r="I60" s="79"/>
      <c r="J60" s="40">
        <f t="shared" si="18"/>
        <v>69.406682759496888</v>
      </c>
      <c r="K60" s="40">
        <f t="shared" si="19"/>
        <v>89.565217391304358</v>
      </c>
      <c r="L60" s="40">
        <f t="shared" si="20"/>
        <v>64.725550292560598</v>
      </c>
      <c r="M60" s="40">
        <f t="shared" si="21"/>
        <v>87.5</v>
      </c>
      <c r="N60" s="40">
        <f t="shared" si="22"/>
        <v>72.097004279600569</v>
      </c>
      <c r="O60" s="40">
        <f t="shared" si="23"/>
        <v>100</v>
      </c>
      <c r="P60" s="40">
        <f t="shared" si="25"/>
        <v>59.649122807017541</v>
      </c>
    </row>
    <row r="61" spans="1:17" x14ac:dyDescent="0.2">
      <c r="A61" s="149">
        <v>2011</v>
      </c>
      <c r="B61" s="35">
        <f>+C61+D61+E61+F61+G61+H61</f>
        <v>5516</v>
      </c>
      <c r="C61" s="35">
        <v>359</v>
      </c>
      <c r="D61" s="35">
        <v>2320</v>
      </c>
      <c r="E61" s="35">
        <v>6</v>
      </c>
      <c r="F61" s="35">
        <v>2658</v>
      </c>
      <c r="G61" s="35">
        <v>39</v>
      </c>
      <c r="H61" s="35">
        <v>134</v>
      </c>
      <c r="I61" s="79"/>
      <c r="J61" s="40">
        <f t="shared" si="18"/>
        <v>69.409840191267151</v>
      </c>
      <c r="K61" s="40">
        <f t="shared" si="19"/>
        <v>89.75</v>
      </c>
      <c r="L61" s="40">
        <f t="shared" si="20"/>
        <v>64.895104895104893</v>
      </c>
      <c r="M61" s="40">
        <f t="shared" si="21"/>
        <v>85.714285714285708</v>
      </c>
      <c r="N61" s="40">
        <f t="shared" si="22"/>
        <v>71.605603448275872</v>
      </c>
      <c r="O61" s="40">
        <f t="shared" si="23"/>
        <v>95.121951219512198</v>
      </c>
      <c r="P61" s="40">
        <f t="shared" si="25"/>
        <v>63.20754716981132</v>
      </c>
    </row>
    <row r="62" spans="1:17" x14ac:dyDescent="0.2">
      <c r="A62" s="149">
        <v>2012</v>
      </c>
      <c r="B62" s="48" t="s">
        <v>131</v>
      </c>
      <c r="C62" s="35" t="s">
        <v>131</v>
      </c>
      <c r="D62" s="35" t="s">
        <v>131</v>
      </c>
      <c r="E62" s="35" t="s">
        <v>131</v>
      </c>
      <c r="F62" s="35" t="s">
        <v>131</v>
      </c>
      <c r="G62" s="35" t="s">
        <v>131</v>
      </c>
      <c r="H62" s="35" t="s">
        <v>131</v>
      </c>
      <c r="I62" s="79"/>
      <c r="J62" s="48" t="s">
        <v>131</v>
      </c>
      <c r="K62" s="35" t="s">
        <v>131</v>
      </c>
      <c r="L62" s="35" t="s">
        <v>131</v>
      </c>
      <c r="M62" s="35" t="s">
        <v>131</v>
      </c>
      <c r="N62" s="35" t="s">
        <v>131</v>
      </c>
      <c r="O62" s="35" t="s">
        <v>131</v>
      </c>
      <c r="P62" s="35" t="s">
        <v>131</v>
      </c>
    </row>
    <row r="63" spans="1:17" x14ac:dyDescent="0.2">
      <c r="A63" s="149">
        <v>2013</v>
      </c>
      <c r="B63" s="48" t="s">
        <v>131</v>
      </c>
      <c r="C63" s="35" t="s">
        <v>131</v>
      </c>
      <c r="D63" s="35" t="s">
        <v>131</v>
      </c>
      <c r="E63" s="35" t="s">
        <v>131</v>
      </c>
      <c r="F63" s="35" t="s">
        <v>131</v>
      </c>
      <c r="G63" s="35" t="s">
        <v>131</v>
      </c>
      <c r="H63" s="35" t="s">
        <v>131</v>
      </c>
      <c r="I63" s="79"/>
      <c r="J63" s="48" t="s">
        <v>131</v>
      </c>
      <c r="K63" s="35" t="s">
        <v>131</v>
      </c>
      <c r="L63" s="35" t="s">
        <v>131</v>
      </c>
      <c r="M63" s="35" t="s">
        <v>131</v>
      </c>
      <c r="N63" s="35" t="s">
        <v>131</v>
      </c>
      <c r="O63" s="35" t="s">
        <v>131</v>
      </c>
      <c r="P63" s="35" t="s">
        <v>131</v>
      </c>
    </row>
    <row r="64" spans="1:17" x14ac:dyDescent="0.2">
      <c r="A64" s="149">
        <v>2014</v>
      </c>
      <c r="B64" s="35">
        <f t="shared" ref="B64:B66" si="26">+C64+D64+E64+F64+G64+H64</f>
        <v>6525</v>
      </c>
      <c r="C64" s="35">
        <v>442</v>
      </c>
      <c r="D64" s="35">
        <v>2765</v>
      </c>
      <c r="E64" s="35">
        <v>4</v>
      </c>
      <c r="F64" s="35">
        <v>3088</v>
      </c>
      <c r="G64" s="35">
        <v>68</v>
      </c>
      <c r="H64" s="35">
        <v>158</v>
      </c>
      <c r="I64" s="79"/>
      <c r="J64" s="40">
        <f t="shared" ref="J64:P68" si="27">+B64/B24*100</f>
        <v>71.024273429846517</v>
      </c>
      <c r="K64" s="40">
        <f t="shared" si="27"/>
        <v>88.933601609657956</v>
      </c>
      <c r="L64" s="40">
        <f t="shared" si="27"/>
        <v>69.85851440121273</v>
      </c>
      <c r="M64" s="40">
        <f t="shared" si="27"/>
        <v>80</v>
      </c>
      <c r="N64" s="40">
        <f t="shared" si="27"/>
        <v>70.165871392865256</v>
      </c>
      <c r="O64" s="40">
        <f t="shared" si="27"/>
        <v>78.160919540229884</v>
      </c>
      <c r="P64" s="40">
        <f t="shared" si="27"/>
        <v>66.108786610878653</v>
      </c>
    </row>
    <row r="65" spans="1:19" x14ac:dyDescent="0.2">
      <c r="A65" s="149">
        <v>2015</v>
      </c>
      <c r="B65" s="35">
        <f t="shared" si="26"/>
        <v>7070</v>
      </c>
      <c r="C65" s="35">
        <v>603</v>
      </c>
      <c r="D65" s="35">
        <v>2952</v>
      </c>
      <c r="E65" s="35">
        <v>4</v>
      </c>
      <c r="F65" s="35">
        <v>3203</v>
      </c>
      <c r="G65" s="35">
        <v>87</v>
      </c>
      <c r="H65" s="35">
        <v>221</v>
      </c>
      <c r="I65" s="79"/>
      <c r="J65" s="40">
        <f t="shared" si="27"/>
        <v>71.660247314007705</v>
      </c>
      <c r="K65" s="40">
        <f t="shared" si="27"/>
        <v>85.653409090909093</v>
      </c>
      <c r="L65" s="40">
        <f t="shared" si="27"/>
        <v>70.893371757925067</v>
      </c>
      <c r="M65" s="40">
        <f t="shared" si="27"/>
        <v>100</v>
      </c>
      <c r="N65" s="40">
        <f t="shared" si="27"/>
        <v>70.566204009693763</v>
      </c>
      <c r="O65" s="40">
        <f t="shared" si="27"/>
        <v>72.5</v>
      </c>
      <c r="P65" s="40">
        <f t="shared" si="27"/>
        <v>65.97014925373135</v>
      </c>
    </row>
    <row r="66" spans="1:19" x14ac:dyDescent="0.2">
      <c r="A66" s="149">
        <v>2016</v>
      </c>
      <c r="B66" s="35">
        <f t="shared" si="26"/>
        <v>7204</v>
      </c>
      <c r="C66" s="35">
        <v>523</v>
      </c>
      <c r="D66" s="35">
        <v>3017</v>
      </c>
      <c r="E66" s="35">
        <v>5</v>
      </c>
      <c r="F66" s="35">
        <v>3335</v>
      </c>
      <c r="G66" s="35">
        <v>58</v>
      </c>
      <c r="H66" s="35">
        <v>266</v>
      </c>
      <c r="I66" s="79"/>
      <c r="J66" s="40">
        <f t="shared" si="27"/>
        <v>72.169905830494898</v>
      </c>
      <c r="K66" s="40">
        <f t="shared" si="27"/>
        <v>86.01973684210526</v>
      </c>
      <c r="L66" s="40">
        <f t="shared" si="27"/>
        <v>72.367474214439909</v>
      </c>
      <c r="M66" s="40">
        <f t="shared" si="27"/>
        <v>83.333333333333343</v>
      </c>
      <c r="N66" s="40">
        <f t="shared" si="27"/>
        <v>70.656779661016941</v>
      </c>
      <c r="O66" s="40">
        <f t="shared" si="27"/>
        <v>89.230769230769241</v>
      </c>
      <c r="P66" s="40">
        <f t="shared" si="27"/>
        <v>64.251207729468589</v>
      </c>
    </row>
    <row r="67" spans="1:19" x14ac:dyDescent="0.2">
      <c r="A67" s="258">
        <v>2017</v>
      </c>
      <c r="B67" s="35">
        <f t="shared" ref="B67" si="28">+C67+D67+E67+F67+G67+H67</f>
        <v>7217</v>
      </c>
      <c r="C67" s="35">
        <f>373+108</f>
        <v>481</v>
      </c>
      <c r="D67" s="35">
        <f>2300+885</f>
        <v>3185</v>
      </c>
      <c r="E67" s="35">
        <v>7</v>
      </c>
      <c r="F67" s="35">
        <f>1699+1580</f>
        <v>3279</v>
      </c>
      <c r="G67" s="35">
        <f>47+3</f>
        <v>50</v>
      </c>
      <c r="H67" s="35">
        <f>121+94</f>
        <v>215</v>
      </c>
      <c r="I67" s="79"/>
      <c r="J67" s="40">
        <f t="shared" si="27"/>
        <v>72.040327410660808</v>
      </c>
      <c r="K67" s="40">
        <f t="shared" si="27"/>
        <v>87.454545454545453</v>
      </c>
      <c r="L67" s="40">
        <f t="shared" si="27"/>
        <v>72.419281491587085</v>
      </c>
      <c r="M67" s="40">
        <f t="shared" si="27"/>
        <v>87.5</v>
      </c>
      <c r="N67" s="40">
        <f t="shared" si="27"/>
        <v>70.199100834938989</v>
      </c>
      <c r="O67" s="40">
        <f t="shared" si="27"/>
        <v>89.285714285714292</v>
      </c>
      <c r="P67" s="40">
        <f t="shared" si="27"/>
        <v>64.179104477611943</v>
      </c>
    </row>
    <row r="68" spans="1:19" ht="13.5" thickBot="1" x14ac:dyDescent="0.25">
      <c r="A68" s="289">
        <v>2018</v>
      </c>
      <c r="B68" s="35">
        <f t="shared" ref="B68" si="29">+C68+D68+E68+F68+G68+H68</f>
        <v>7127</v>
      </c>
      <c r="C68" s="35">
        <v>393</v>
      </c>
      <c r="D68" s="35">
        <v>3095</v>
      </c>
      <c r="E68" s="35">
        <v>7</v>
      </c>
      <c r="F68" s="35">
        <v>3306</v>
      </c>
      <c r="G68" s="35">
        <v>68</v>
      </c>
      <c r="H68" s="35">
        <v>258</v>
      </c>
      <c r="I68" s="79"/>
      <c r="J68" s="40">
        <f t="shared" si="27"/>
        <v>72.333299502689542</v>
      </c>
      <c r="K68" s="40">
        <f t="shared" si="27"/>
        <v>88.31460674157303</v>
      </c>
      <c r="L68" s="40">
        <f t="shared" si="27"/>
        <v>73.358615785731217</v>
      </c>
      <c r="M68" s="40">
        <f t="shared" si="27"/>
        <v>87.5</v>
      </c>
      <c r="N68" s="40">
        <f t="shared" si="27"/>
        <v>70.191082802547768</v>
      </c>
      <c r="O68" s="40">
        <f t="shared" si="27"/>
        <v>89.473684210526315</v>
      </c>
      <c r="P68" s="40">
        <f t="shared" si="27"/>
        <v>65.316455696202539</v>
      </c>
    </row>
    <row r="69" spans="1:19" s="99" customFormat="1" ht="11.25" x14ac:dyDescent="0.2">
      <c r="A69" s="344" t="s">
        <v>236</v>
      </c>
      <c r="B69" s="344"/>
      <c r="C69" s="344"/>
      <c r="D69" s="344"/>
      <c r="E69" s="344"/>
      <c r="F69" s="344"/>
      <c r="G69" s="344"/>
      <c r="H69" s="344"/>
      <c r="I69" s="344"/>
      <c r="J69" s="344"/>
      <c r="K69" s="344"/>
      <c r="L69" s="344"/>
      <c r="M69" s="344"/>
      <c r="N69" s="344"/>
      <c r="O69" s="344"/>
      <c r="P69" s="344"/>
    </row>
    <row r="70" spans="1:19" s="99" customFormat="1" ht="11.25" x14ac:dyDescent="0.2">
      <c r="A70" s="339" t="s">
        <v>232</v>
      </c>
      <c r="B70" s="339"/>
      <c r="C70" s="339"/>
      <c r="D70" s="339"/>
      <c r="E70" s="339"/>
      <c r="F70" s="339"/>
      <c r="G70" s="339"/>
      <c r="H70" s="339"/>
      <c r="I70" s="339"/>
      <c r="J70" s="339"/>
      <c r="K70" s="339"/>
      <c r="L70" s="339"/>
      <c r="M70" s="339"/>
      <c r="N70" s="339"/>
      <c r="O70" s="339"/>
      <c r="P70" s="339"/>
    </row>
    <row r="71" spans="1:19" s="99" customFormat="1" ht="12" thickBot="1" x14ac:dyDescent="0.25">
      <c r="A71" s="178"/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</row>
    <row r="72" spans="1:19" ht="19.5" thickBot="1" x14ac:dyDescent="0.35">
      <c r="A72" s="345" t="s">
        <v>213</v>
      </c>
      <c r="B72" s="345"/>
      <c r="C72" s="345"/>
      <c r="D72" s="345"/>
      <c r="E72" s="345"/>
      <c r="F72" s="345"/>
      <c r="G72" s="345"/>
      <c r="H72" s="345"/>
      <c r="I72" s="345"/>
      <c r="J72" s="345"/>
      <c r="K72" s="345"/>
      <c r="L72" s="345"/>
      <c r="M72" s="345"/>
      <c r="N72" s="345"/>
      <c r="O72" s="345"/>
      <c r="P72" s="345"/>
      <c r="Q72" s="179"/>
      <c r="R72" s="285" t="s">
        <v>195</v>
      </c>
      <c r="S72" s="179"/>
    </row>
    <row r="73" spans="1:19" x14ac:dyDescent="0.2">
      <c r="A73" s="345" t="s">
        <v>137</v>
      </c>
      <c r="B73" s="345"/>
      <c r="C73" s="345"/>
      <c r="D73" s="345"/>
      <c r="E73" s="345"/>
      <c r="F73" s="345"/>
      <c r="G73" s="345"/>
      <c r="H73" s="345"/>
      <c r="I73" s="345"/>
      <c r="J73" s="345"/>
      <c r="K73" s="345"/>
      <c r="L73" s="345"/>
      <c r="M73" s="345"/>
      <c r="N73" s="345"/>
      <c r="O73" s="345"/>
      <c r="P73" s="345"/>
      <c r="Q73" s="179"/>
      <c r="R73" s="179"/>
      <c r="S73" s="179"/>
    </row>
    <row r="74" spans="1:19" x14ac:dyDescent="0.2">
      <c r="A74" s="345" t="s">
        <v>139</v>
      </c>
      <c r="B74" s="345"/>
      <c r="C74" s="345"/>
      <c r="D74" s="345"/>
      <c r="E74" s="345"/>
      <c r="F74" s="345"/>
      <c r="G74" s="345"/>
      <c r="H74" s="345"/>
      <c r="I74" s="345"/>
      <c r="J74" s="345"/>
      <c r="K74" s="345"/>
      <c r="L74" s="345"/>
      <c r="M74" s="345"/>
      <c r="N74" s="345"/>
      <c r="O74" s="345"/>
      <c r="P74" s="345"/>
    </row>
    <row r="75" spans="1:19" x14ac:dyDescent="0.2">
      <c r="A75" s="345" t="s">
        <v>353</v>
      </c>
      <c r="B75" s="345"/>
      <c r="C75" s="345"/>
      <c r="D75" s="345"/>
      <c r="E75" s="345"/>
      <c r="F75" s="345"/>
      <c r="G75" s="345"/>
      <c r="H75" s="345"/>
      <c r="I75" s="345"/>
      <c r="J75" s="345"/>
      <c r="K75" s="345"/>
      <c r="L75" s="345"/>
      <c r="M75" s="345"/>
      <c r="N75" s="345"/>
      <c r="O75" s="345"/>
      <c r="P75" s="345"/>
    </row>
    <row r="76" spans="1:19" x14ac:dyDescent="0.2">
      <c r="A76" s="345" t="s">
        <v>401</v>
      </c>
      <c r="B76" s="345"/>
      <c r="C76" s="345"/>
      <c r="D76" s="345"/>
      <c r="E76" s="345"/>
      <c r="F76" s="345"/>
      <c r="G76" s="345"/>
      <c r="H76" s="345"/>
      <c r="I76" s="345"/>
      <c r="J76" s="345"/>
      <c r="K76" s="345"/>
      <c r="L76" s="345"/>
      <c r="M76" s="345"/>
      <c r="N76" s="345"/>
      <c r="O76" s="345"/>
      <c r="P76" s="345"/>
    </row>
    <row r="77" spans="1:19" ht="13.5" thickBot="1" x14ac:dyDescent="0.25">
      <c r="A77" s="171"/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71"/>
    </row>
    <row r="78" spans="1:19" ht="13.5" x14ac:dyDescent="0.25">
      <c r="A78" s="172"/>
      <c r="B78" s="347" t="s">
        <v>140</v>
      </c>
      <c r="C78" s="347"/>
      <c r="D78" s="347"/>
      <c r="E78" s="347"/>
      <c r="F78" s="347"/>
      <c r="G78" s="347"/>
      <c r="H78" s="347"/>
      <c r="I78" s="173"/>
      <c r="J78" s="347" t="s">
        <v>141</v>
      </c>
      <c r="K78" s="347"/>
      <c r="L78" s="347"/>
      <c r="M78" s="347"/>
      <c r="N78" s="347"/>
      <c r="O78" s="347"/>
      <c r="P78" s="347"/>
    </row>
    <row r="79" spans="1:19" ht="39" thickBot="1" x14ac:dyDescent="0.25">
      <c r="A79" s="174" t="s">
        <v>126</v>
      </c>
      <c r="B79" s="175" t="s">
        <v>0</v>
      </c>
      <c r="C79" s="175" t="s">
        <v>127</v>
      </c>
      <c r="D79" s="176" t="s">
        <v>128</v>
      </c>
      <c r="E79" s="175" t="s">
        <v>132</v>
      </c>
      <c r="F79" s="175" t="s">
        <v>133</v>
      </c>
      <c r="G79" s="175" t="s">
        <v>134</v>
      </c>
      <c r="H79" s="175" t="s">
        <v>135</v>
      </c>
      <c r="I79" s="64"/>
      <c r="J79" s="175" t="s">
        <v>0</v>
      </c>
      <c r="K79" s="175" t="s">
        <v>127</v>
      </c>
      <c r="L79" s="176" t="s">
        <v>128</v>
      </c>
      <c r="M79" s="175" t="s">
        <v>132</v>
      </c>
      <c r="N79" s="175" t="s">
        <v>133</v>
      </c>
      <c r="O79" s="175" t="s">
        <v>134</v>
      </c>
      <c r="P79" s="175" t="s">
        <v>135</v>
      </c>
    </row>
    <row r="80" spans="1:19" ht="13.5" x14ac:dyDescent="0.25">
      <c r="A80" s="156"/>
      <c r="B80" s="346" t="s">
        <v>0</v>
      </c>
      <c r="C80" s="346"/>
      <c r="D80" s="346"/>
      <c r="E80" s="346"/>
      <c r="F80" s="346"/>
      <c r="G80" s="346"/>
      <c r="H80" s="346"/>
      <c r="I80" s="346"/>
      <c r="J80" s="346"/>
      <c r="K80" s="346"/>
      <c r="L80" s="346"/>
      <c r="M80" s="346"/>
      <c r="N80" s="346"/>
      <c r="O80" s="346"/>
      <c r="P80" s="346"/>
    </row>
    <row r="81" spans="1:16" x14ac:dyDescent="0.2">
      <c r="A81" s="177">
        <v>2000</v>
      </c>
      <c r="B81" s="48">
        <f t="shared" ref="B81:G92" si="30">+B101+B121</f>
        <v>40024</v>
      </c>
      <c r="C81" s="48">
        <f t="shared" si="30"/>
        <v>3983</v>
      </c>
      <c r="D81" s="48">
        <f t="shared" si="30"/>
        <v>21255</v>
      </c>
      <c r="E81" s="48">
        <f t="shared" si="30"/>
        <v>36</v>
      </c>
      <c r="F81" s="48">
        <f t="shared" si="30"/>
        <v>13365</v>
      </c>
      <c r="G81" s="48">
        <f t="shared" si="30"/>
        <v>1385</v>
      </c>
      <c r="H81" s="48" t="s">
        <v>131</v>
      </c>
      <c r="I81" s="82"/>
      <c r="J81" s="58">
        <f t="shared" ref="J81:O92" si="31">+J101+J121</f>
        <v>100</v>
      </c>
      <c r="K81" s="58">
        <f t="shared" si="31"/>
        <v>99.999999999999986</v>
      </c>
      <c r="L81" s="58">
        <f t="shared" si="31"/>
        <v>100.00000000000001</v>
      </c>
      <c r="M81" s="58">
        <f t="shared" si="31"/>
        <v>100</v>
      </c>
      <c r="N81" s="58">
        <f t="shared" si="31"/>
        <v>100</v>
      </c>
      <c r="O81" s="58">
        <f t="shared" si="31"/>
        <v>100</v>
      </c>
      <c r="P81" s="82" t="s">
        <v>131</v>
      </c>
    </row>
    <row r="82" spans="1:16" x14ac:dyDescent="0.2">
      <c r="A82" s="177">
        <v>2001</v>
      </c>
      <c r="B82" s="48">
        <f t="shared" si="30"/>
        <v>42103</v>
      </c>
      <c r="C82" s="48">
        <f t="shared" si="30"/>
        <v>4769</v>
      </c>
      <c r="D82" s="48">
        <f t="shared" si="30"/>
        <v>21762</v>
      </c>
      <c r="E82" s="48">
        <f t="shared" si="30"/>
        <v>45</v>
      </c>
      <c r="F82" s="48">
        <f t="shared" si="30"/>
        <v>13970</v>
      </c>
      <c r="G82" s="48">
        <f t="shared" si="30"/>
        <v>1557</v>
      </c>
      <c r="H82" s="48" t="s">
        <v>131</v>
      </c>
      <c r="I82" s="82"/>
      <c r="J82" s="58">
        <f t="shared" si="31"/>
        <v>100</v>
      </c>
      <c r="K82" s="58">
        <f t="shared" si="31"/>
        <v>100</v>
      </c>
      <c r="L82" s="58">
        <f t="shared" si="31"/>
        <v>100</v>
      </c>
      <c r="M82" s="58">
        <f t="shared" si="31"/>
        <v>100</v>
      </c>
      <c r="N82" s="58">
        <f t="shared" si="31"/>
        <v>100</v>
      </c>
      <c r="O82" s="58">
        <f t="shared" si="31"/>
        <v>100</v>
      </c>
      <c r="P82" s="82" t="s">
        <v>131</v>
      </c>
    </row>
    <row r="83" spans="1:16" x14ac:dyDescent="0.2">
      <c r="A83" s="177">
        <v>2002</v>
      </c>
      <c r="B83" s="48">
        <f t="shared" si="30"/>
        <v>46225</v>
      </c>
      <c r="C83" s="48">
        <f t="shared" si="30"/>
        <v>5254</v>
      </c>
      <c r="D83" s="48">
        <f t="shared" si="30"/>
        <v>22818</v>
      </c>
      <c r="E83" s="48">
        <f t="shared" si="30"/>
        <v>36</v>
      </c>
      <c r="F83" s="48">
        <f t="shared" si="30"/>
        <v>14735</v>
      </c>
      <c r="G83" s="48">
        <f t="shared" si="30"/>
        <v>2246</v>
      </c>
      <c r="H83" s="48">
        <f t="shared" ref="H83:H92" si="32">+H103+H123</f>
        <v>1136</v>
      </c>
      <c r="I83" s="82"/>
      <c r="J83" s="58">
        <f t="shared" si="31"/>
        <v>100</v>
      </c>
      <c r="K83" s="58">
        <f t="shared" si="31"/>
        <v>99.999999999999986</v>
      </c>
      <c r="L83" s="58">
        <f t="shared" si="31"/>
        <v>99.999999999999986</v>
      </c>
      <c r="M83" s="58">
        <f t="shared" si="31"/>
        <v>100</v>
      </c>
      <c r="N83" s="58">
        <f t="shared" si="31"/>
        <v>100</v>
      </c>
      <c r="O83" s="58">
        <f t="shared" si="31"/>
        <v>100</v>
      </c>
      <c r="P83" s="58">
        <f t="shared" ref="P83:P92" si="33">+P103+P123</f>
        <v>100</v>
      </c>
    </row>
    <row r="84" spans="1:16" x14ac:dyDescent="0.2">
      <c r="A84" s="177">
        <v>2003</v>
      </c>
      <c r="B84" s="48">
        <f t="shared" si="30"/>
        <v>49506</v>
      </c>
      <c r="C84" s="48">
        <f t="shared" si="30"/>
        <v>5889</v>
      </c>
      <c r="D84" s="48">
        <f t="shared" si="30"/>
        <v>23912</v>
      </c>
      <c r="E84" s="48">
        <f t="shared" si="30"/>
        <v>34</v>
      </c>
      <c r="F84" s="48">
        <f t="shared" si="30"/>
        <v>15655</v>
      </c>
      <c r="G84" s="48">
        <f t="shared" si="30"/>
        <v>2998</v>
      </c>
      <c r="H84" s="48">
        <f t="shared" si="32"/>
        <v>1018</v>
      </c>
      <c r="I84" s="82"/>
      <c r="J84" s="58">
        <f t="shared" si="31"/>
        <v>100</v>
      </c>
      <c r="K84" s="58">
        <f t="shared" si="31"/>
        <v>100</v>
      </c>
      <c r="L84" s="58">
        <f t="shared" si="31"/>
        <v>100</v>
      </c>
      <c r="M84" s="58">
        <f t="shared" si="31"/>
        <v>100</v>
      </c>
      <c r="N84" s="58">
        <f t="shared" si="31"/>
        <v>100</v>
      </c>
      <c r="O84" s="58">
        <f t="shared" si="31"/>
        <v>100</v>
      </c>
      <c r="P84" s="58">
        <f t="shared" si="33"/>
        <v>100</v>
      </c>
    </row>
    <row r="85" spans="1:16" x14ac:dyDescent="0.2">
      <c r="A85" s="177">
        <v>2004</v>
      </c>
      <c r="B85" s="48">
        <f t="shared" si="30"/>
        <v>52716</v>
      </c>
      <c r="C85" s="48">
        <f t="shared" si="30"/>
        <v>6255</v>
      </c>
      <c r="D85" s="48">
        <f t="shared" si="30"/>
        <v>24975</v>
      </c>
      <c r="E85" s="48">
        <f t="shared" si="30"/>
        <v>33</v>
      </c>
      <c r="F85" s="48">
        <f t="shared" si="30"/>
        <v>16719</v>
      </c>
      <c r="G85" s="48">
        <f t="shared" si="30"/>
        <v>3727</v>
      </c>
      <c r="H85" s="48">
        <f t="shared" si="32"/>
        <v>1007</v>
      </c>
      <c r="I85" s="82"/>
      <c r="J85" s="58">
        <f t="shared" si="31"/>
        <v>100</v>
      </c>
      <c r="K85" s="58">
        <f t="shared" si="31"/>
        <v>100.00000000000001</v>
      </c>
      <c r="L85" s="58">
        <f t="shared" si="31"/>
        <v>100</v>
      </c>
      <c r="M85" s="58">
        <f t="shared" si="31"/>
        <v>100.00000000000001</v>
      </c>
      <c r="N85" s="58">
        <f t="shared" si="31"/>
        <v>100</v>
      </c>
      <c r="O85" s="58">
        <f t="shared" si="31"/>
        <v>100</v>
      </c>
      <c r="P85" s="58">
        <f t="shared" si="33"/>
        <v>100</v>
      </c>
    </row>
    <row r="86" spans="1:16" x14ac:dyDescent="0.2">
      <c r="A86" s="177">
        <v>2005</v>
      </c>
      <c r="B86" s="48">
        <f t="shared" si="30"/>
        <v>55474</v>
      </c>
      <c r="C86" s="48">
        <f t="shared" si="30"/>
        <v>6741</v>
      </c>
      <c r="D86" s="48">
        <f t="shared" si="30"/>
        <v>25369</v>
      </c>
      <c r="E86" s="48">
        <f t="shared" si="30"/>
        <v>30</v>
      </c>
      <c r="F86" s="48">
        <f t="shared" si="30"/>
        <v>17706</v>
      </c>
      <c r="G86" s="48">
        <f t="shared" si="30"/>
        <v>4246</v>
      </c>
      <c r="H86" s="48">
        <f t="shared" si="32"/>
        <v>1382</v>
      </c>
      <c r="I86" s="82"/>
      <c r="J86" s="58">
        <f t="shared" si="31"/>
        <v>100.00000000000001</v>
      </c>
      <c r="K86" s="58">
        <f t="shared" si="31"/>
        <v>100</v>
      </c>
      <c r="L86" s="58">
        <f t="shared" si="31"/>
        <v>99.999999999999986</v>
      </c>
      <c r="M86" s="58">
        <f t="shared" si="31"/>
        <v>100</v>
      </c>
      <c r="N86" s="58">
        <f t="shared" si="31"/>
        <v>100</v>
      </c>
      <c r="O86" s="58">
        <f t="shared" si="31"/>
        <v>99.999999999999986</v>
      </c>
      <c r="P86" s="58">
        <f t="shared" si="33"/>
        <v>100</v>
      </c>
    </row>
    <row r="87" spans="1:16" x14ac:dyDescent="0.2">
      <c r="A87" s="177">
        <v>2006</v>
      </c>
      <c r="B87" s="48">
        <f t="shared" si="30"/>
        <v>57935</v>
      </c>
      <c r="C87" s="48">
        <f t="shared" si="30"/>
        <v>6876</v>
      </c>
      <c r="D87" s="48">
        <f t="shared" si="30"/>
        <v>25672</v>
      </c>
      <c r="E87" s="48">
        <f t="shared" si="30"/>
        <v>18</v>
      </c>
      <c r="F87" s="48">
        <f t="shared" si="30"/>
        <v>18790</v>
      </c>
      <c r="G87" s="48">
        <f t="shared" si="30"/>
        <v>4692</v>
      </c>
      <c r="H87" s="48">
        <f t="shared" si="32"/>
        <v>1887</v>
      </c>
      <c r="I87" s="82"/>
      <c r="J87" s="58">
        <f t="shared" si="31"/>
        <v>100.00000000000001</v>
      </c>
      <c r="K87" s="58">
        <f t="shared" si="31"/>
        <v>100</v>
      </c>
      <c r="L87" s="58">
        <f t="shared" si="31"/>
        <v>100</v>
      </c>
      <c r="M87" s="58">
        <f t="shared" si="31"/>
        <v>100</v>
      </c>
      <c r="N87" s="58">
        <f t="shared" si="31"/>
        <v>100</v>
      </c>
      <c r="O87" s="58">
        <f t="shared" si="31"/>
        <v>100</v>
      </c>
      <c r="P87" s="58">
        <f t="shared" si="33"/>
        <v>100</v>
      </c>
    </row>
    <row r="88" spans="1:16" x14ac:dyDescent="0.2">
      <c r="A88" s="177">
        <v>2007</v>
      </c>
      <c r="B88" s="48">
        <f t="shared" si="30"/>
        <v>57587</v>
      </c>
      <c r="C88" s="48">
        <f t="shared" si="30"/>
        <v>6679</v>
      </c>
      <c r="D88" s="48">
        <f t="shared" si="30"/>
        <v>25440</v>
      </c>
      <c r="E88" s="48">
        <f t="shared" si="30"/>
        <v>19</v>
      </c>
      <c r="F88" s="48">
        <f t="shared" si="30"/>
        <v>18785</v>
      </c>
      <c r="G88" s="48">
        <f t="shared" si="30"/>
        <v>4860</v>
      </c>
      <c r="H88" s="48">
        <f t="shared" si="32"/>
        <v>1804</v>
      </c>
      <c r="I88" s="82"/>
      <c r="J88" s="58">
        <f t="shared" si="31"/>
        <v>100</v>
      </c>
      <c r="K88" s="58">
        <f t="shared" si="31"/>
        <v>100</v>
      </c>
      <c r="L88" s="58">
        <f t="shared" si="31"/>
        <v>100</v>
      </c>
      <c r="M88" s="58">
        <f t="shared" si="31"/>
        <v>99.999999999999986</v>
      </c>
      <c r="N88" s="58">
        <f t="shared" si="31"/>
        <v>100</v>
      </c>
      <c r="O88" s="58">
        <f t="shared" si="31"/>
        <v>100</v>
      </c>
      <c r="P88" s="58">
        <f t="shared" si="33"/>
        <v>100</v>
      </c>
    </row>
    <row r="89" spans="1:16" x14ac:dyDescent="0.2">
      <c r="A89" s="177">
        <v>2008</v>
      </c>
      <c r="B89" s="48">
        <f t="shared" si="30"/>
        <v>59450</v>
      </c>
      <c r="C89" s="48">
        <f t="shared" si="30"/>
        <v>6896</v>
      </c>
      <c r="D89" s="48">
        <f t="shared" si="30"/>
        <v>25770</v>
      </c>
      <c r="E89" s="48">
        <f t="shared" si="30"/>
        <v>19</v>
      </c>
      <c r="F89" s="48">
        <f t="shared" si="30"/>
        <v>19500</v>
      </c>
      <c r="G89" s="48">
        <f t="shared" si="30"/>
        <v>5238</v>
      </c>
      <c r="H89" s="48">
        <f t="shared" si="32"/>
        <v>2027</v>
      </c>
      <c r="I89" s="82"/>
      <c r="J89" s="58">
        <f t="shared" si="31"/>
        <v>100</v>
      </c>
      <c r="K89" s="58">
        <f t="shared" si="31"/>
        <v>100</v>
      </c>
      <c r="L89" s="58">
        <f t="shared" si="31"/>
        <v>100</v>
      </c>
      <c r="M89" s="58">
        <f t="shared" si="31"/>
        <v>99.999999999999986</v>
      </c>
      <c r="N89" s="58">
        <f t="shared" si="31"/>
        <v>100</v>
      </c>
      <c r="O89" s="58">
        <f t="shared" si="31"/>
        <v>100</v>
      </c>
      <c r="P89" s="58">
        <f t="shared" si="33"/>
        <v>100</v>
      </c>
    </row>
    <row r="90" spans="1:16" x14ac:dyDescent="0.2">
      <c r="A90" s="177">
        <v>2009</v>
      </c>
      <c r="B90" s="48">
        <f t="shared" si="30"/>
        <v>61860</v>
      </c>
      <c r="C90" s="48">
        <f t="shared" si="30"/>
        <v>7290</v>
      </c>
      <c r="D90" s="48">
        <f t="shared" si="30"/>
        <v>26463</v>
      </c>
      <c r="E90" s="48">
        <f t="shared" si="30"/>
        <v>18</v>
      </c>
      <c r="F90" s="48">
        <f t="shared" si="30"/>
        <v>20096</v>
      </c>
      <c r="G90" s="48">
        <f t="shared" si="30"/>
        <v>5738</v>
      </c>
      <c r="H90" s="48">
        <f t="shared" si="32"/>
        <v>2255</v>
      </c>
      <c r="I90" s="82"/>
      <c r="J90" s="58">
        <f t="shared" si="31"/>
        <v>99.999999999999986</v>
      </c>
      <c r="K90" s="58">
        <f t="shared" si="31"/>
        <v>100</v>
      </c>
      <c r="L90" s="58">
        <f t="shared" si="31"/>
        <v>100</v>
      </c>
      <c r="M90" s="58">
        <f t="shared" si="31"/>
        <v>100</v>
      </c>
      <c r="N90" s="58">
        <f t="shared" si="31"/>
        <v>100</v>
      </c>
      <c r="O90" s="58">
        <f t="shared" si="31"/>
        <v>100</v>
      </c>
      <c r="P90" s="58">
        <f t="shared" si="33"/>
        <v>100</v>
      </c>
    </row>
    <row r="91" spans="1:16" x14ac:dyDescent="0.2">
      <c r="A91" s="177">
        <v>2010</v>
      </c>
      <c r="B91" s="48">
        <f t="shared" si="30"/>
        <v>62655</v>
      </c>
      <c r="C91" s="48">
        <f t="shared" si="30"/>
        <v>6984</v>
      </c>
      <c r="D91" s="48">
        <f t="shared" si="30"/>
        <v>26845</v>
      </c>
      <c r="E91" s="48">
        <f t="shared" si="30"/>
        <v>20</v>
      </c>
      <c r="F91" s="48">
        <f t="shared" si="30"/>
        <v>20792</v>
      </c>
      <c r="G91" s="48">
        <f t="shared" si="30"/>
        <v>5684</v>
      </c>
      <c r="H91" s="48">
        <f t="shared" si="32"/>
        <v>2330</v>
      </c>
      <c r="I91" s="82"/>
      <c r="J91" s="58">
        <f t="shared" si="31"/>
        <v>100</v>
      </c>
      <c r="K91" s="58">
        <f t="shared" si="31"/>
        <v>99.999999999999986</v>
      </c>
      <c r="L91" s="58">
        <f t="shared" si="31"/>
        <v>100</v>
      </c>
      <c r="M91" s="58">
        <f t="shared" si="31"/>
        <v>100</v>
      </c>
      <c r="N91" s="58">
        <f t="shared" si="31"/>
        <v>100</v>
      </c>
      <c r="O91" s="58">
        <f t="shared" si="31"/>
        <v>100</v>
      </c>
      <c r="P91" s="58">
        <f t="shared" si="33"/>
        <v>100</v>
      </c>
    </row>
    <row r="92" spans="1:16" x14ac:dyDescent="0.2">
      <c r="A92" s="177">
        <v>2011</v>
      </c>
      <c r="B92" s="48">
        <f t="shared" si="30"/>
        <v>64350</v>
      </c>
      <c r="C92" s="48">
        <f t="shared" si="30"/>
        <v>7182</v>
      </c>
      <c r="D92" s="48">
        <f t="shared" si="30"/>
        <v>26957</v>
      </c>
      <c r="E92" s="48">
        <f t="shared" si="30"/>
        <v>19</v>
      </c>
      <c r="F92" s="48">
        <f t="shared" si="30"/>
        <v>21779</v>
      </c>
      <c r="G92" s="48">
        <f t="shared" si="30"/>
        <v>6228</v>
      </c>
      <c r="H92" s="48">
        <f t="shared" si="32"/>
        <v>2185</v>
      </c>
      <c r="I92" s="82"/>
      <c r="J92" s="58">
        <f t="shared" si="31"/>
        <v>100</v>
      </c>
      <c r="K92" s="58">
        <f t="shared" si="31"/>
        <v>100</v>
      </c>
      <c r="L92" s="58">
        <f t="shared" si="31"/>
        <v>100</v>
      </c>
      <c r="M92" s="58">
        <f t="shared" si="31"/>
        <v>100</v>
      </c>
      <c r="N92" s="58">
        <f t="shared" si="31"/>
        <v>100</v>
      </c>
      <c r="O92" s="58">
        <f t="shared" si="31"/>
        <v>100</v>
      </c>
      <c r="P92" s="58">
        <f t="shared" si="33"/>
        <v>100</v>
      </c>
    </row>
    <row r="93" spans="1:16" x14ac:dyDescent="0.2">
      <c r="A93" s="149">
        <v>2012</v>
      </c>
      <c r="B93" s="48" t="s">
        <v>131</v>
      </c>
      <c r="C93" s="35" t="s">
        <v>131</v>
      </c>
      <c r="D93" s="35" t="s">
        <v>131</v>
      </c>
      <c r="E93" s="35" t="s">
        <v>131</v>
      </c>
      <c r="F93" s="35" t="s">
        <v>131</v>
      </c>
      <c r="G93" s="35" t="s">
        <v>131</v>
      </c>
      <c r="H93" s="35" t="s">
        <v>131</v>
      </c>
      <c r="I93" s="79"/>
      <c r="J93" s="48" t="s">
        <v>131</v>
      </c>
      <c r="K93" s="35" t="s">
        <v>131</v>
      </c>
      <c r="L93" s="35" t="s">
        <v>131</v>
      </c>
      <c r="M93" s="35" t="s">
        <v>131</v>
      </c>
      <c r="N93" s="35" t="s">
        <v>131</v>
      </c>
      <c r="O93" s="35" t="s">
        <v>131</v>
      </c>
      <c r="P93" s="35" t="s">
        <v>131</v>
      </c>
    </row>
    <row r="94" spans="1:16" x14ac:dyDescent="0.2">
      <c r="A94" s="149">
        <v>2013</v>
      </c>
      <c r="B94" s="48" t="s">
        <v>131</v>
      </c>
      <c r="C94" s="35" t="s">
        <v>131</v>
      </c>
      <c r="D94" s="35" t="s">
        <v>131</v>
      </c>
      <c r="E94" s="35" t="s">
        <v>131</v>
      </c>
      <c r="F94" s="35" t="s">
        <v>131</v>
      </c>
      <c r="G94" s="35" t="s">
        <v>131</v>
      </c>
      <c r="H94" s="35" t="s">
        <v>131</v>
      </c>
      <c r="I94" s="79"/>
      <c r="J94" s="48" t="s">
        <v>131</v>
      </c>
      <c r="K94" s="35" t="s">
        <v>131</v>
      </c>
      <c r="L94" s="35" t="s">
        <v>131</v>
      </c>
      <c r="M94" s="35" t="s">
        <v>131</v>
      </c>
      <c r="N94" s="35" t="s">
        <v>131</v>
      </c>
      <c r="O94" s="35" t="s">
        <v>131</v>
      </c>
      <c r="P94" s="35" t="s">
        <v>131</v>
      </c>
    </row>
    <row r="95" spans="1:16" x14ac:dyDescent="0.2">
      <c r="A95" s="149">
        <v>2014</v>
      </c>
      <c r="B95" s="48">
        <f t="shared" ref="B95:H99" si="34">+B115+B135</f>
        <v>77013</v>
      </c>
      <c r="C95" s="48">
        <f t="shared" si="34"/>
        <v>8304</v>
      </c>
      <c r="D95" s="48">
        <f t="shared" si="34"/>
        <v>30082</v>
      </c>
      <c r="E95" s="48">
        <f t="shared" si="34"/>
        <v>14</v>
      </c>
      <c r="F95" s="48">
        <f t="shared" si="34"/>
        <v>26576</v>
      </c>
      <c r="G95" s="48">
        <f t="shared" si="34"/>
        <v>9536</v>
      </c>
      <c r="H95" s="48">
        <f t="shared" si="34"/>
        <v>2501</v>
      </c>
      <c r="I95" s="79"/>
      <c r="J95" s="58">
        <f t="shared" ref="J95:P99" si="35">+J115+J135</f>
        <v>99.999999999999986</v>
      </c>
      <c r="K95" s="58">
        <f t="shared" si="35"/>
        <v>100</v>
      </c>
      <c r="L95" s="58">
        <f t="shared" si="35"/>
        <v>99.999999999999986</v>
      </c>
      <c r="M95" s="58">
        <f t="shared" si="35"/>
        <v>100</v>
      </c>
      <c r="N95" s="58">
        <f t="shared" si="35"/>
        <v>100</v>
      </c>
      <c r="O95" s="58">
        <f t="shared" si="35"/>
        <v>100</v>
      </c>
      <c r="P95" s="58">
        <f t="shared" si="35"/>
        <v>100</v>
      </c>
    </row>
    <row r="96" spans="1:16" x14ac:dyDescent="0.2">
      <c r="A96" s="149">
        <v>2015</v>
      </c>
      <c r="B96" s="48">
        <f t="shared" si="34"/>
        <v>78749</v>
      </c>
      <c r="C96" s="48">
        <f t="shared" si="34"/>
        <v>8242</v>
      </c>
      <c r="D96" s="48">
        <f t="shared" si="34"/>
        <v>30645</v>
      </c>
      <c r="E96" s="48">
        <f t="shared" si="34"/>
        <v>13</v>
      </c>
      <c r="F96" s="48">
        <f t="shared" si="34"/>
        <v>26941</v>
      </c>
      <c r="G96" s="48">
        <f t="shared" si="34"/>
        <v>9981</v>
      </c>
      <c r="H96" s="48">
        <f t="shared" si="34"/>
        <v>2927</v>
      </c>
      <c r="I96" s="79"/>
      <c r="J96" s="58">
        <f t="shared" si="35"/>
        <v>100</v>
      </c>
      <c r="K96" s="58">
        <f t="shared" si="35"/>
        <v>100.00000000000001</v>
      </c>
      <c r="L96" s="58">
        <f t="shared" si="35"/>
        <v>99.999999999999986</v>
      </c>
      <c r="M96" s="58">
        <f t="shared" si="35"/>
        <v>100</v>
      </c>
      <c r="N96" s="58">
        <f t="shared" si="35"/>
        <v>100</v>
      </c>
      <c r="O96" s="58">
        <f t="shared" si="35"/>
        <v>100</v>
      </c>
      <c r="P96" s="58">
        <f t="shared" si="35"/>
        <v>100</v>
      </c>
    </row>
    <row r="97" spans="1:16" x14ac:dyDescent="0.2">
      <c r="A97" s="149">
        <v>2016</v>
      </c>
      <c r="B97" s="48">
        <f t="shared" si="34"/>
        <v>85237</v>
      </c>
      <c r="C97" s="48">
        <f t="shared" si="34"/>
        <v>8720</v>
      </c>
      <c r="D97" s="48">
        <f t="shared" si="34"/>
        <v>32368</v>
      </c>
      <c r="E97" s="48">
        <f t="shared" si="34"/>
        <v>11</v>
      </c>
      <c r="F97" s="48">
        <f t="shared" si="34"/>
        <v>29552</v>
      </c>
      <c r="G97" s="48">
        <f t="shared" si="34"/>
        <v>11547</v>
      </c>
      <c r="H97" s="48">
        <f t="shared" si="34"/>
        <v>3039</v>
      </c>
      <c r="I97" s="79"/>
      <c r="J97" s="58">
        <f t="shared" si="35"/>
        <v>100</v>
      </c>
      <c r="K97" s="58">
        <f t="shared" si="35"/>
        <v>100</v>
      </c>
      <c r="L97" s="58">
        <f t="shared" si="35"/>
        <v>100</v>
      </c>
      <c r="M97" s="58">
        <f t="shared" si="35"/>
        <v>100.00000000000001</v>
      </c>
      <c r="N97" s="58">
        <f t="shared" si="35"/>
        <v>100</v>
      </c>
      <c r="O97" s="58">
        <f t="shared" si="35"/>
        <v>100</v>
      </c>
      <c r="P97" s="58">
        <f t="shared" si="35"/>
        <v>100</v>
      </c>
    </row>
    <row r="98" spans="1:16" x14ac:dyDescent="0.2">
      <c r="A98" s="258">
        <v>2017</v>
      </c>
      <c r="B98" s="48">
        <f t="shared" si="34"/>
        <v>85408</v>
      </c>
      <c r="C98" s="48">
        <f t="shared" si="34"/>
        <v>8947</v>
      </c>
      <c r="D98" s="48">
        <f t="shared" si="34"/>
        <v>33139</v>
      </c>
      <c r="E98" s="48">
        <f t="shared" si="34"/>
        <v>13</v>
      </c>
      <c r="F98" s="48">
        <f t="shared" si="34"/>
        <v>29045</v>
      </c>
      <c r="G98" s="48">
        <f t="shared" si="34"/>
        <v>11872</v>
      </c>
      <c r="H98" s="48">
        <f t="shared" si="34"/>
        <v>2392</v>
      </c>
      <c r="I98" s="79"/>
      <c r="J98" s="58">
        <f t="shared" si="35"/>
        <v>100</v>
      </c>
      <c r="K98" s="58">
        <f t="shared" si="35"/>
        <v>100</v>
      </c>
      <c r="L98" s="58">
        <f t="shared" si="35"/>
        <v>100</v>
      </c>
      <c r="M98" s="58">
        <f t="shared" si="35"/>
        <v>100</v>
      </c>
      <c r="N98" s="58">
        <f t="shared" si="35"/>
        <v>100</v>
      </c>
      <c r="O98" s="58">
        <f t="shared" si="35"/>
        <v>100</v>
      </c>
      <c r="P98" s="58">
        <f t="shared" si="35"/>
        <v>100</v>
      </c>
    </row>
    <row r="99" spans="1:16" x14ac:dyDescent="0.2">
      <c r="A99" s="289">
        <v>2018</v>
      </c>
      <c r="B99" s="48">
        <f t="shared" si="34"/>
        <v>89799</v>
      </c>
      <c r="C99" s="48">
        <f t="shared" si="34"/>
        <v>9653</v>
      </c>
      <c r="D99" s="48">
        <f t="shared" si="34"/>
        <v>33883</v>
      </c>
      <c r="E99" s="48">
        <f t="shared" si="34"/>
        <v>14</v>
      </c>
      <c r="F99" s="48">
        <f t="shared" si="34"/>
        <v>29788</v>
      </c>
      <c r="G99" s="48">
        <f t="shared" si="34"/>
        <v>13166</v>
      </c>
      <c r="H99" s="48">
        <f t="shared" si="34"/>
        <v>3295</v>
      </c>
      <c r="I99" s="79"/>
      <c r="J99" s="58">
        <f t="shared" si="35"/>
        <v>100</v>
      </c>
      <c r="K99" s="58">
        <f t="shared" si="35"/>
        <v>100</v>
      </c>
      <c r="L99" s="58">
        <f t="shared" si="35"/>
        <v>100</v>
      </c>
      <c r="M99" s="58">
        <f t="shared" si="35"/>
        <v>100</v>
      </c>
      <c r="N99" s="58">
        <f t="shared" si="35"/>
        <v>100</v>
      </c>
      <c r="O99" s="58">
        <f t="shared" si="35"/>
        <v>100</v>
      </c>
      <c r="P99" s="58">
        <f t="shared" si="35"/>
        <v>100</v>
      </c>
    </row>
    <row r="100" spans="1:16" ht="13.5" x14ac:dyDescent="0.25">
      <c r="A100" s="156"/>
      <c r="B100" s="346" t="s">
        <v>142</v>
      </c>
      <c r="C100" s="346"/>
      <c r="D100" s="346"/>
      <c r="E100" s="346"/>
      <c r="F100" s="346"/>
      <c r="G100" s="346"/>
      <c r="H100" s="346"/>
      <c r="I100" s="346"/>
      <c r="J100" s="346"/>
      <c r="K100" s="346"/>
      <c r="L100" s="346"/>
      <c r="M100" s="346"/>
      <c r="N100" s="346"/>
      <c r="O100" s="346"/>
      <c r="P100" s="346"/>
    </row>
    <row r="101" spans="1:16" x14ac:dyDescent="0.2">
      <c r="A101" s="177">
        <v>2000</v>
      </c>
      <c r="B101" s="48">
        <f>+C101+D101+E101+F101+G101</f>
        <v>10876</v>
      </c>
      <c r="C101" s="48">
        <v>143</v>
      </c>
      <c r="D101" s="48">
        <v>4215</v>
      </c>
      <c r="E101" s="48">
        <v>4</v>
      </c>
      <c r="F101" s="48">
        <v>6335</v>
      </c>
      <c r="G101" s="48">
        <v>179</v>
      </c>
      <c r="H101" s="48" t="s">
        <v>131</v>
      </c>
      <c r="I101" s="82"/>
      <c r="J101" s="58">
        <f t="shared" ref="J101:J112" si="36">+B101/B81*100</f>
        <v>27.173695782530483</v>
      </c>
      <c r="K101" s="58">
        <f t="shared" ref="K101:K112" si="37">+C101/C81*100</f>
        <v>3.5902585990459452</v>
      </c>
      <c r="L101" s="58">
        <f t="shared" ref="L101:L112" si="38">+D101/D81*100</f>
        <v>19.830628087508824</v>
      </c>
      <c r="M101" s="58">
        <f t="shared" ref="M101:M112" si="39">+E101/E81*100</f>
        <v>11.111111111111111</v>
      </c>
      <c r="N101" s="58">
        <f t="shared" ref="N101:N112" si="40">+F101/F81*100</f>
        <v>47.399925177702954</v>
      </c>
      <c r="O101" s="58">
        <f t="shared" ref="O101:O112" si="41">+G101/G81*100</f>
        <v>12.92418772563177</v>
      </c>
      <c r="P101" s="82" t="s">
        <v>131</v>
      </c>
    </row>
    <row r="102" spans="1:16" x14ac:dyDescent="0.2">
      <c r="A102" s="177">
        <v>2001</v>
      </c>
      <c r="B102" s="48">
        <f>+C102+D102+E102+F102+G102</f>
        <v>11201</v>
      </c>
      <c r="C102" s="48">
        <v>164</v>
      </c>
      <c r="D102" s="48">
        <v>4257</v>
      </c>
      <c r="E102" s="48">
        <v>7</v>
      </c>
      <c r="F102" s="48">
        <v>6577</v>
      </c>
      <c r="G102" s="48">
        <v>196</v>
      </c>
      <c r="H102" s="48" t="s">
        <v>131</v>
      </c>
      <c r="I102" s="82"/>
      <c r="J102" s="58">
        <f t="shared" si="36"/>
        <v>26.603804954516306</v>
      </c>
      <c r="K102" s="58">
        <f t="shared" si="37"/>
        <v>3.438876074648773</v>
      </c>
      <c r="L102" s="58">
        <f t="shared" si="38"/>
        <v>19.561621174524397</v>
      </c>
      <c r="M102" s="58">
        <f t="shared" si="39"/>
        <v>15.555555555555555</v>
      </c>
      <c r="N102" s="58">
        <f t="shared" si="40"/>
        <v>47.079455977093772</v>
      </c>
      <c r="O102" s="58">
        <f t="shared" si="41"/>
        <v>12.588310854206808</v>
      </c>
      <c r="P102" s="82" t="s">
        <v>131</v>
      </c>
    </row>
    <row r="103" spans="1:16" x14ac:dyDescent="0.2">
      <c r="A103" s="177">
        <v>2002</v>
      </c>
      <c r="B103" s="48">
        <f t="shared" ref="B103:B108" si="42">+C103+D103+E103+F103+G103+H103</f>
        <v>12577</v>
      </c>
      <c r="C103" s="48">
        <v>213</v>
      </c>
      <c r="D103" s="48">
        <v>4709</v>
      </c>
      <c r="E103" s="48">
        <v>8</v>
      </c>
      <c r="F103" s="48">
        <v>6922</v>
      </c>
      <c r="G103" s="48">
        <v>305</v>
      </c>
      <c r="H103" s="48">
        <v>420</v>
      </c>
      <c r="I103" s="82"/>
      <c r="J103" s="58">
        <f t="shared" si="36"/>
        <v>27.208220659816117</v>
      </c>
      <c r="K103" s="58">
        <f t="shared" si="37"/>
        <v>4.0540540540540544</v>
      </c>
      <c r="L103" s="58">
        <f t="shared" si="38"/>
        <v>20.637216232798668</v>
      </c>
      <c r="M103" s="58">
        <f t="shared" si="39"/>
        <v>22.222222222222221</v>
      </c>
      <c r="N103" s="58">
        <f t="shared" si="40"/>
        <v>46.976586359009161</v>
      </c>
      <c r="O103" s="58">
        <f t="shared" si="41"/>
        <v>13.579697239536955</v>
      </c>
      <c r="P103" s="58">
        <f t="shared" ref="P103:P112" si="43">+H103/H83*100</f>
        <v>36.971830985915496</v>
      </c>
    </row>
    <row r="104" spans="1:16" x14ac:dyDescent="0.2">
      <c r="A104" s="177">
        <v>2003</v>
      </c>
      <c r="B104" s="48">
        <f t="shared" si="42"/>
        <v>13593</v>
      </c>
      <c r="C104" s="48">
        <v>282</v>
      </c>
      <c r="D104" s="48">
        <v>4907</v>
      </c>
      <c r="E104" s="48">
        <v>9</v>
      </c>
      <c r="F104" s="48">
        <v>7404</v>
      </c>
      <c r="G104" s="48">
        <v>548</v>
      </c>
      <c r="H104" s="48">
        <v>443</v>
      </c>
      <c r="I104" s="82"/>
      <c r="J104" s="58">
        <f t="shared" si="36"/>
        <v>27.457277905708398</v>
      </c>
      <c r="K104" s="58">
        <f t="shared" si="37"/>
        <v>4.7885888945491599</v>
      </c>
      <c r="L104" s="58">
        <f t="shared" si="38"/>
        <v>20.521077283372367</v>
      </c>
      <c r="M104" s="58">
        <f t="shared" si="39"/>
        <v>26.47058823529412</v>
      </c>
      <c r="N104" s="58">
        <f t="shared" si="40"/>
        <v>47.294793995528586</v>
      </c>
      <c r="O104" s="58">
        <f t="shared" si="41"/>
        <v>18.27885256837892</v>
      </c>
      <c r="P104" s="58">
        <f t="shared" si="43"/>
        <v>43.516699410609036</v>
      </c>
    </row>
    <row r="105" spans="1:16" x14ac:dyDescent="0.2">
      <c r="A105" s="177">
        <v>2004</v>
      </c>
      <c r="B105" s="48">
        <f t="shared" si="42"/>
        <v>14492</v>
      </c>
      <c r="C105" s="48">
        <v>295</v>
      </c>
      <c r="D105" s="48">
        <v>5220</v>
      </c>
      <c r="E105" s="48">
        <v>6</v>
      </c>
      <c r="F105" s="48">
        <v>7813</v>
      </c>
      <c r="G105" s="48">
        <v>724</v>
      </c>
      <c r="H105" s="48">
        <v>434</v>
      </c>
      <c r="I105" s="82"/>
      <c r="J105" s="58">
        <f t="shared" si="36"/>
        <v>27.490704909325441</v>
      </c>
      <c r="K105" s="58">
        <f t="shared" si="37"/>
        <v>4.7162270183852915</v>
      </c>
      <c r="L105" s="58">
        <f t="shared" si="38"/>
        <v>20.900900900900901</v>
      </c>
      <c r="M105" s="58">
        <f t="shared" si="39"/>
        <v>18.181818181818183</v>
      </c>
      <c r="N105" s="58">
        <f t="shared" si="40"/>
        <v>46.731263831568874</v>
      </c>
      <c r="O105" s="58">
        <f t="shared" si="41"/>
        <v>19.425811644754496</v>
      </c>
      <c r="P105" s="58">
        <f t="shared" si="43"/>
        <v>43.098311817279047</v>
      </c>
    </row>
    <row r="106" spans="1:16" x14ac:dyDescent="0.2">
      <c r="A106" s="177">
        <v>2005</v>
      </c>
      <c r="B106" s="48">
        <f t="shared" si="42"/>
        <v>15168</v>
      </c>
      <c r="C106" s="48">
        <v>384</v>
      </c>
      <c r="D106" s="48">
        <v>5333</v>
      </c>
      <c r="E106" s="48">
        <v>3</v>
      </c>
      <c r="F106" s="48">
        <v>8167</v>
      </c>
      <c r="G106" s="48">
        <v>669</v>
      </c>
      <c r="H106" s="48">
        <v>612</v>
      </c>
      <c r="I106" s="82"/>
      <c r="J106" s="58">
        <f t="shared" si="36"/>
        <v>27.342538847027438</v>
      </c>
      <c r="K106" s="58">
        <f t="shared" si="37"/>
        <v>5.696484201157098</v>
      </c>
      <c r="L106" s="58">
        <f t="shared" si="38"/>
        <v>21.021719421341007</v>
      </c>
      <c r="M106" s="58">
        <f t="shared" si="39"/>
        <v>10</v>
      </c>
      <c r="N106" s="58">
        <f t="shared" si="40"/>
        <v>46.125607138823</v>
      </c>
      <c r="O106" s="58">
        <f t="shared" si="41"/>
        <v>15.756005652378709</v>
      </c>
      <c r="P106" s="58">
        <f t="shared" si="43"/>
        <v>44.283646888567297</v>
      </c>
    </row>
    <row r="107" spans="1:16" x14ac:dyDescent="0.2">
      <c r="A107" s="177">
        <v>2006</v>
      </c>
      <c r="B107" s="48">
        <f t="shared" si="42"/>
        <v>15833</v>
      </c>
      <c r="C107" s="48">
        <v>384</v>
      </c>
      <c r="D107" s="48">
        <v>5345</v>
      </c>
      <c r="E107" s="48">
        <v>0</v>
      </c>
      <c r="F107" s="48">
        <v>8594</v>
      </c>
      <c r="G107" s="48">
        <v>699</v>
      </c>
      <c r="H107" s="48">
        <v>811</v>
      </c>
      <c r="I107" s="82"/>
      <c r="J107" s="58">
        <f t="shared" si="36"/>
        <v>27.328903081039098</v>
      </c>
      <c r="K107" s="58">
        <f t="shared" si="37"/>
        <v>5.5846422338568935</v>
      </c>
      <c r="L107" s="58">
        <f t="shared" si="38"/>
        <v>20.820349018385791</v>
      </c>
      <c r="M107" s="58">
        <f t="shared" si="39"/>
        <v>0</v>
      </c>
      <c r="N107" s="58">
        <f t="shared" si="40"/>
        <v>45.737094199042048</v>
      </c>
      <c r="O107" s="58">
        <f t="shared" si="41"/>
        <v>14.897698209718671</v>
      </c>
      <c r="P107" s="58">
        <f t="shared" si="43"/>
        <v>42.978272390037098</v>
      </c>
    </row>
    <row r="108" spans="1:16" x14ac:dyDescent="0.2">
      <c r="A108" s="177">
        <v>2007</v>
      </c>
      <c r="B108" s="48">
        <f t="shared" si="42"/>
        <v>15630</v>
      </c>
      <c r="C108" s="48">
        <v>375</v>
      </c>
      <c r="D108" s="48">
        <v>5262</v>
      </c>
      <c r="E108" s="48">
        <v>1</v>
      </c>
      <c r="F108" s="48">
        <v>8603</v>
      </c>
      <c r="G108" s="48">
        <v>674</v>
      </c>
      <c r="H108" s="48">
        <v>715</v>
      </c>
      <c r="I108" s="82"/>
      <c r="J108" s="58">
        <f t="shared" si="36"/>
        <v>27.141542361991423</v>
      </c>
      <c r="K108" s="58">
        <f t="shared" si="37"/>
        <v>5.6146129660128761</v>
      </c>
      <c r="L108" s="58">
        <f t="shared" si="38"/>
        <v>20.683962264150942</v>
      </c>
      <c r="M108" s="58">
        <f t="shared" si="39"/>
        <v>5.2631578947368416</v>
      </c>
      <c r="N108" s="58">
        <f t="shared" si="40"/>
        <v>45.797178599946761</v>
      </c>
      <c r="O108" s="58">
        <f t="shared" si="41"/>
        <v>13.868312757201645</v>
      </c>
      <c r="P108" s="58">
        <f t="shared" si="43"/>
        <v>39.634146341463413</v>
      </c>
    </row>
    <row r="109" spans="1:16" x14ac:dyDescent="0.2">
      <c r="A109" s="177">
        <v>2008</v>
      </c>
      <c r="B109" s="48">
        <f>+C109+D109+E109+F109+G109+H109</f>
        <v>15954</v>
      </c>
      <c r="C109" s="48">
        <v>353</v>
      </c>
      <c r="D109" s="48">
        <v>5307</v>
      </c>
      <c r="E109" s="48">
        <v>1</v>
      </c>
      <c r="F109" s="48">
        <v>8895</v>
      </c>
      <c r="G109" s="48">
        <v>592</v>
      </c>
      <c r="H109" s="48">
        <v>806</v>
      </c>
      <c r="I109" s="82"/>
      <c r="J109" s="58">
        <f t="shared" si="36"/>
        <v>26.83599663582843</v>
      </c>
      <c r="K109" s="58">
        <f t="shared" si="37"/>
        <v>5.1189095127610207</v>
      </c>
      <c r="L109" s="58">
        <f t="shared" si="38"/>
        <v>20.593713620488941</v>
      </c>
      <c r="M109" s="58">
        <f t="shared" si="39"/>
        <v>5.2631578947368416</v>
      </c>
      <c r="N109" s="58">
        <f t="shared" si="40"/>
        <v>45.615384615384613</v>
      </c>
      <c r="O109" s="58">
        <f t="shared" si="41"/>
        <v>11.302023673157693</v>
      </c>
      <c r="P109" s="58">
        <f t="shared" si="43"/>
        <v>39.763196842624573</v>
      </c>
    </row>
    <row r="110" spans="1:16" x14ac:dyDescent="0.2">
      <c r="A110" s="177">
        <v>2009</v>
      </c>
      <c r="B110" s="48">
        <f>+C110+D110+E110+F110+G110+H110</f>
        <v>16394</v>
      </c>
      <c r="C110" s="48">
        <v>406</v>
      </c>
      <c r="D110" s="48">
        <v>5394</v>
      </c>
      <c r="E110" s="48">
        <v>1</v>
      </c>
      <c r="F110" s="48">
        <v>9029</v>
      </c>
      <c r="G110" s="48">
        <v>673</v>
      </c>
      <c r="H110" s="48">
        <v>891</v>
      </c>
      <c r="I110" s="82"/>
      <c r="J110" s="58">
        <f t="shared" si="36"/>
        <v>26.501778208858713</v>
      </c>
      <c r="K110" s="58">
        <f t="shared" si="37"/>
        <v>5.5692729766803843</v>
      </c>
      <c r="L110" s="58">
        <f t="shared" si="38"/>
        <v>20.383176510599704</v>
      </c>
      <c r="M110" s="58">
        <f t="shared" si="39"/>
        <v>5.5555555555555554</v>
      </c>
      <c r="N110" s="58">
        <f t="shared" si="40"/>
        <v>44.929339171974526</v>
      </c>
      <c r="O110" s="58">
        <f t="shared" si="41"/>
        <v>11.728825374695017</v>
      </c>
      <c r="P110" s="58">
        <f t="shared" si="43"/>
        <v>39.512195121951223</v>
      </c>
    </row>
    <row r="111" spans="1:16" x14ac:dyDescent="0.2">
      <c r="A111" s="177">
        <v>2010</v>
      </c>
      <c r="B111" s="48">
        <f>+C111+D111+E111+F111+G111+H111</f>
        <v>16684</v>
      </c>
      <c r="C111" s="48">
        <v>352</v>
      </c>
      <c r="D111" s="48">
        <v>5420</v>
      </c>
      <c r="E111" s="48">
        <v>1</v>
      </c>
      <c r="F111" s="48">
        <v>9348</v>
      </c>
      <c r="G111" s="48">
        <v>660</v>
      </c>
      <c r="H111" s="48">
        <v>903</v>
      </c>
      <c r="I111" s="82"/>
      <c r="J111" s="58">
        <f t="shared" si="36"/>
        <v>26.628361663075573</v>
      </c>
      <c r="K111" s="58">
        <f t="shared" si="37"/>
        <v>5.0400916380297822</v>
      </c>
      <c r="L111" s="58">
        <f t="shared" si="38"/>
        <v>20.189979512013409</v>
      </c>
      <c r="M111" s="58">
        <f t="shared" si="39"/>
        <v>5</v>
      </c>
      <c r="N111" s="58">
        <f t="shared" si="40"/>
        <v>44.959599846094648</v>
      </c>
      <c r="O111" s="58">
        <f t="shared" si="41"/>
        <v>11.611541168191415</v>
      </c>
      <c r="P111" s="58">
        <f t="shared" si="43"/>
        <v>38.755364806866957</v>
      </c>
    </row>
    <row r="112" spans="1:16" x14ac:dyDescent="0.2">
      <c r="A112" s="177">
        <v>2011</v>
      </c>
      <c r="B112" s="48">
        <f>+C112+D112+E112+F112+G112+H112</f>
        <v>17236</v>
      </c>
      <c r="C112" s="48">
        <v>372</v>
      </c>
      <c r="D112" s="48">
        <v>5509</v>
      </c>
      <c r="E112" s="48">
        <v>2</v>
      </c>
      <c r="F112" s="48">
        <v>9797</v>
      </c>
      <c r="G112" s="48">
        <v>680</v>
      </c>
      <c r="H112" s="48">
        <v>876</v>
      </c>
      <c r="I112" s="82"/>
      <c r="J112" s="58">
        <f t="shared" si="36"/>
        <v>26.784770784770785</v>
      </c>
      <c r="K112" s="58">
        <f t="shared" si="37"/>
        <v>5.1796157059314947</v>
      </c>
      <c r="L112" s="58">
        <f t="shared" si="38"/>
        <v>20.436250324591015</v>
      </c>
      <c r="M112" s="58">
        <f t="shared" si="39"/>
        <v>10.526315789473683</v>
      </c>
      <c r="N112" s="58">
        <f t="shared" si="40"/>
        <v>44.983699894393681</v>
      </c>
      <c r="O112" s="58">
        <f t="shared" si="41"/>
        <v>10.918432883750803</v>
      </c>
      <c r="P112" s="58">
        <f t="shared" si="43"/>
        <v>40.091533180778036</v>
      </c>
    </row>
    <row r="113" spans="1:18" x14ac:dyDescent="0.2">
      <c r="A113" s="149">
        <v>2012</v>
      </c>
      <c r="B113" s="48" t="s">
        <v>131</v>
      </c>
      <c r="C113" s="35" t="s">
        <v>131</v>
      </c>
      <c r="D113" s="35" t="s">
        <v>131</v>
      </c>
      <c r="E113" s="35" t="s">
        <v>131</v>
      </c>
      <c r="F113" s="35" t="s">
        <v>131</v>
      </c>
      <c r="G113" s="35" t="s">
        <v>131</v>
      </c>
      <c r="H113" s="35" t="s">
        <v>131</v>
      </c>
      <c r="I113" s="79"/>
      <c r="J113" s="48" t="s">
        <v>131</v>
      </c>
      <c r="K113" s="35" t="s">
        <v>131</v>
      </c>
      <c r="L113" s="35" t="s">
        <v>131</v>
      </c>
      <c r="M113" s="35" t="s">
        <v>131</v>
      </c>
      <c r="N113" s="35" t="s">
        <v>131</v>
      </c>
      <c r="O113" s="35" t="s">
        <v>131</v>
      </c>
      <c r="P113" s="35" t="s">
        <v>131</v>
      </c>
    </row>
    <row r="114" spans="1:18" x14ac:dyDescent="0.2">
      <c r="A114" s="149">
        <v>2013</v>
      </c>
      <c r="B114" s="48" t="s">
        <v>131</v>
      </c>
      <c r="C114" s="35" t="s">
        <v>131</v>
      </c>
      <c r="D114" s="35" t="s">
        <v>131</v>
      </c>
      <c r="E114" s="35" t="s">
        <v>131</v>
      </c>
      <c r="F114" s="35" t="s">
        <v>131</v>
      </c>
      <c r="G114" s="35" t="s">
        <v>131</v>
      </c>
      <c r="H114" s="35" t="s">
        <v>131</v>
      </c>
      <c r="I114" s="79"/>
      <c r="J114" s="48" t="s">
        <v>131</v>
      </c>
      <c r="K114" s="35" t="s">
        <v>131</v>
      </c>
      <c r="L114" s="35" t="s">
        <v>131</v>
      </c>
      <c r="M114" s="35" t="s">
        <v>131</v>
      </c>
      <c r="N114" s="35" t="s">
        <v>131</v>
      </c>
      <c r="O114" s="35" t="s">
        <v>131</v>
      </c>
      <c r="P114" s="35" t="s">
        <v>131</v>
      </c>
    </row>
    <row r="115" spans="1:18" x14ac:dyDescent="0.2">
      <c r="A115" s="149">
        <v>2014</v>
      </c>
      <c r="B115" s="48">
        <f t="shared" ref="B115:B116" si="44">+C115+D115+E115+F115+G115+H115</f>
        <v>21457</v>
      </c>
      <c r="C115" s="35">
        <v>550</v>
      </c>
      <c r="D115" s="35">
        <v>6750</v>
      </c>
      <c r="E115" s="35">
        <v>1</v>
      </c>
      <c r="F115" s="35">
        <v>11837</v>
      </c>
      <c r="G115" s="35">
        <v>1301</v>
      </c>
      <c r="H115" s="35">
        <v>1018</v>
      </c>
      <c r="I115" s="79"/>
      <c r="J115" s="58">
        <f t="shared" ref="J115:P116" si="45">+B115/B95*100</f>
        <v>27.861529871580121</v>
      </c>
      <c r="K115" s="58">
        <f t="shared" si="45"/>
        <v>6.6233140655105975</v>
      </c>
      <c r="L115" s="58">
        <f t="shared" si="45"/>
        <v>22.438667641779137</v>
      </c>
      <c r="M115" s="58">
        <f t="shared" si="45"/>
        <v>7.1428571428571423</v>
      </c>
      <c r="N115" s="58">
        <f t="shared" si="45"/>
        <v>44.540186634557493</v>
      </c>
      <c r="O115" s="58">
        <f t="shared" si="45"/>
        <v>13.643036912751677</v>
      </c>
      <c r="P115" s="58">
        <f t="shared" si="45"/>
        <v>40.703718512594961</v>
      </c>
    </row>
    <row r="116" spans="1:18" x14ac:dyDescent="0.2">
      <c r="A116" s="149">
        <v>2015</v>
      </c>
      <c r="B116" s="48">
        <f t="shared" si="44"/>
        <v>22166</v>
      </c>
      <c r="C116" s="35">
        <v>531</v>
      </c>
      <c r="D116" s="35">
        <v>7011</v>
      </c>
      <c r="E116" s="35">
        <v>0</v>
      </c>
      <c r="F116" s="35">
        <v>12018</v>
      </c>
      <c r="G116" s="35">
        <v>1387</v>
      </c>
      <c r="H116" s="35">
        <v>1219</v>
      </c>
      <c r="I116" s="79"/>
      <c r="J116" s="58">
        <f t="shared" si="45"/>
        <v>28.147659017892291</v>
      </c>
      <c r="K116" s="58">
        <f t="shared" si="45"/>
        <v>6.4426110167435091</v>
      </c>
      <c r="L116" s="58">
        <f t="shared" si="45"/>
        <v>22.878120411160058</v>
      </c>
      <c r="M116" s="58">
        <f t="shared" si="45"/>
        <v>0</v>
      </c>
      <c r="N116" s="58">
        <f t="shared" si="45"/>
        <v>44.608589139230169</v>
      </c>
      <c r="O116" s="58">
        <f t="shared" si="45"/>
        <v>13.896403166015428</v>
      </c>
      <c r="P116" s="58">
        <f t="shared" si="45"/>
        <v>41.646737273659035</v>
      </c>
    </row>
    <row r="117" spans="1:18" x14ac:dyDescent="0.2">
      <c r="A117" s="149">
        <v>2016</v>
      </c>
      <c r="B117" s="48">
        <v>24267</v>
      </c>
      <c r="C117" s="35">
        <v>601</v>
      </c>
      <c r="D117" s="35">
        <v>7517</v>
      </c>
      <c r="E117" s="35">
        <v>2</v>
      </c>
      <c r="F117" s="35">
        <v>13294</v>
      </c>
      <c r="G117" s="35">
        <v>1640</v>
      </c>
      <c r="H117" s="35">
        <v>1213</v>
      </c>
      <c r="I117" s="79"/>
      <c r="J117" s="58">
        <f t="shared" ref="J117" si="46">+B117/B97*100</f>
        <v>28.470030620505181</v>
      </c>
      <c r="K117" s="58">
        <f t="shared" ref="K117" si="47">+C117/C97*100</f>
        <v>6.8922018348623855</v>
      </c>
      <c r="L117" s="58">
        <f t="shared" ref="L117" si="48">+D117/D97*100</f>
        <v>23.223554127533365</v>
      </c>
      <c r="M117" s="58">
        <f t="shared" ref="M117" si="49">+E117/E97*100</f>
        <v>18.181818181818183</v>
      </c>
      <c r="N117" s="58">
        <f t="shared" ref="N117" si="50">+F117/F97*100</f>
        <v>44.985110990795881</v>
      </c>
      <c r="O117" s="58">
        <f t="shared" ref="O117" si="51">+G117/G97*100</f>
        <v>14.202823244132675</v>
      </c>
      <c r="P117" s="58">
        <f t="shared" ref="P117" si="52">+H117/H97*100</f>
        <v>39.91444554129648</v>
      </c>
    </row>
    <row r="118" spans="1:18" x14ac:dyDescent="0.2">
      <c r="A118" s="258">
        <v>2017</v>
      </c>
      <c r="B118" s="48">
        <f>SUM(C118:H118)</f>
        <v>23892</v>
      </c>
      <c r="C118" s="35">
        <v>605</v>
      </c>
      <c r="D118" s="35">
        <v>7727</v>
      </c>
      <c r="E118" s="35">
        <v>2</v>
      </c>
      <c r="F118" s="35">
        <v>13038</v>
      </c>
      <c r="G118" s="35">
        <v>1565</v>
      </c>
      <c r="H118" s="35">
        <v>955</v>
      </c>
      <c r="I118" s="79"/>
      <c r="J118" s="58">
        <f t="shared" ref="J118" si="53">+B118/B98*100</f>
        <v>27.973960284750842</v>
      </c>
      <c r="K118" s="58">
        <f t="shared" ref="K118" si="54">+C118/C98*100</f>
        <v>6.7620431429529448</v>
      </c>
      <c r="L118" s="58">
        <f t="shared" ref="L118" si="55">+D118/D98*100</f>
        <v>23.316937747065392</v>
      </c>
      <c r="M118" s="58">
        <f t="shared" ref="M118" si="56">+E118/E98*100</f>
        <v>15.384615384615385</v>
      </c>
      <c r="N118" s="58">
        <f t="shared" ref="N118" si="57">+F118/F98*100</f>
        <v>44.888965398519538</v>
      </c>
      <c r="O118" s="58">
        <f t="shared" ref="O118" si="58">+G118/G98*100</f>
        <v>13.182277628032345</v>
      </c>
      <c r="P118" s="58">
        <f t="shared" ref="P118" si="59">+H118/H98*100</f>
        <v>39.924749163879596</v>
      </c>
    </row>
    <row r="119" spans="1:18" x14ac:dyDescent="0.2">
      <c r="A119" s="289">
        <v>2018</v>
      </c>
      <c r="B119" s="48">
        <f>SUM(C119:H119)</f>
        <v>25345</v>
      </c>
      <c r="C119" s="35">
        <v>676</v>
      </c>
      <c r="D119" s="35">
        <v>8109</v>
      </c>
      <c r="E119" s="35">
        <v>3</v>
      </c>
      <c r="F119" s="35">
        <v>13396</v>
      </c>
      <c r="G119" s="35">
        <v>1800</v>
      </c>
      <c r="H119" s="35">
        <v>1361</v>
      </c>
      <c r="I119" s="79"/>
      <c r="J119" s="58">
        <f t="shared" ref="J119" si="60">+B119/B99*100</f>
        <v>28.224145035022662</v>
      </c>
      <c r="K119" s="58">
        <f t="shared" ref="K119" si="61">+C119/C99*100</f>
        <v>7.0030042473842329</v>
      </c>
      <c r="L119" s="58">
        <f t="shared" ref="L119" si="62">+D119/D99*100</f>
        <v>23.932355458489507</v>
      </c>
      <c r="M119" s="58">
        <f t="shared" ref="M119" si="63">+E119/E99*100</f>
        <v>21.428571428571427</v>
      </c>
      <c r="N119" s="58">
        <f t="shared" ref="N119" si="64">+F119/F99*100</f>
        <v>44.971129313817642</v>
      </c>
      <c r="O119" s="58">
        <f t="shared" ref="O119" si="65">+G119/G99*100</f>
        <v>13.671578307762418</v>
      </c>
      <c r="P119" s="58">
        <f t="shared" ref="P119" si="66">+H119/H99*100</f>
        <v>41.305007587253414</v>
      </c>
    </row>
    <row r="120" spans="1:18" ht="13.5" x14ac:dyDescent="0.25">
      <c r="A120" s="156"/>
      <c r="B120" s="346" t="s">
        <v>143</v>
      </c>
      <c r="C120" s="346"/>
      <c r="D120" s="346"/>
      <c r="E120" s="346"/>
      <c r="F120" s="346"/>
      <c r="G120" s="346"/>
      <c r="H120" s="346"/>
      <c r="I120" s="346"/>
      <c r="J120" s="346"/>
      <c r="K120" s="346"/>
      <c r="L120" s="346"/>
      <c r="M120" s="346"/>
      <c r="N120" s="346"/>
      <c r="O120" s="346"/>
      <c r="P120" s="346"/>
    </row>
    <row r="121" spans="1:18" x14ac:dyDescent="0.2">
      <c r="A121" s="149">
        <v>2000</v>
      </c>
      <c r="B121" s="35">
        <f>+C121+D121+E121+F121+G121</f>
        <v>29148</v>
      </c>
      <c r="C121" s="35">
        <v>3840</v>
      </c>
      <c r="D121" s="35">
        <v>17040</v>
      </c>
      <c r="E121" s="35">
        <v>32</v>
      </c>
      <c r="F121" s="35">
        <v>7030</v>
      </c>
      <c r="G121" s="35">
        <v>1206</v>
      </c>
      <c r="H121" s="48" t="s">
        <v>131</v>
      </c>
      <c r="I121" s="79"/>
      <c r="J121" s="40">
        <f t="shared" ref="J121:J132" si="67">+B121/B81*100</f>
        <v>72.826304217469513</v>
      </c>
      <c r="K121" s="40">
        <f t="shared" ref="K121:K132" si="68">+C121/C81*100</f>
        <v>96.409741400954047</v>
      </c>
      <c r="L121" s="40">
        <f t="shared" ref="L121:L132" si="69">+D121/D81*100</f>
        <v>80.169371912491187</v>
      </c>
      <c r="M121" s="40">
        <f t="shared" ref="M121:M132" si="70">+E121/E81*100</f>
        <v>88.888888888888886</v>
      </c>
      <c r="N121" s="40">
        <f t="shared" ref="N121:N132" si="71">+F121/F81*100</f>
        <v>52.600074822297046</v>
      </c>
      <c r="O121" s="40">
        <f t="shared" ref="O121:O132" si="72">+G121/G81*100</f>
        <v>87.075812274368232</v>
      </c>
      <c r="P121" s="82" t="s">
        <v>131</v>
      </c>
    </row>
    <row r="122" spans="1:18" x14ac:dyDescent="0.2">
      <c r="A122" s="149">
        <v>2001</v>
      </c>
      <c r="B122" s="35">
        <f>+C122+D122+E122+F122+G122</f>
        <v>30902</v>
      </c>
      <c r="C122" s="35">
        <v>4605</v>
      </c>
      <c r="D122" s="35">
        <v>17505</v>
      </c>
      <c r="E122" s="35">
        <v>38</v>
      </c>
      <c r="F122" s="35">
        <v>7393</v>
      </c>
      <c r="G122" s="35">
        <v>1361</v>
      </c>
      <c r="H122" s="48" t="s">
        <v>131</v>
      </c>
      <c r="I122" s="79"/>
      <c r="J122" s="40">
        <f t="shared" si="67"/>
        <v>73.396195045483694</v>
      </c>
      <c r="K122" s="40">
        <f t="shared" si="68"/>
        <v>96.561123925351225</v>
      </c>
      <c r="L122" s="40">
        <f t="shared" si="69"/>
        <v>80.438378825475596</v>
      </c>
      <c r="M122" s="40">
        <f t="shared" si="70"/>
        <v>84.444444444444443</v>
      </c>
      <c r="N122" s="40">
        <f t="shared" si="71"/>
        <v>52.920544022906228</v>
      </c>
      <c r="O122" s="40">
        <f t="shared" si="72"/>
        <v>87.41168914579319</v>
      </c>
      <c r="P122" s="82" t="s">
        <v>131</v>
      </c>
    </row>
    <row r="123" spans="1:18" x14ac:dyDescent="0.2">
      <c r="A123" s="149">
        <v>2002</v>
      </c>
      <c r="B123" s="35">
        <f t="shared" ref="B123:B128" si="73">+C123+D123+E123+F123+G123+H123</f>
        <v>33648</v>
      </c>
      <c r="C123" s="35">
        <v>5041</v>
      </c>
      <c r="D123" s="35">
        <v>18109</v>
      </c>
      <c r="E123" s="35">
        <v>28</v>
      </c>
      <c r="F123" s="35">
        <v>7813</v>
      </c>
      <c r="G123" s="35">
        <v>1941</v>
      </c>
      <c r="H123" s="35">
        <v>716</v>
      </c>
      <c r="I123" s="79"/>
      <c r="J123" s="40">
        <f t="shared" si="67"/>
        <v>72.791779340183879</v>
      </c>
      <c r="K123" s="40">
        <f t="shared" si="68"/>
        <v>95.945945945945937</v>
      </c>
      <c r="L123" s="40">
        <f t="shared" si="69"/>
        <v>79.362783767201321</v>
      </c>
      <c r="M123" s="40">
        <f t="shared" si="70"/>
        <v>77.777777777777786</v>
      </c>
      <c r="N123" s="40">
        <f t="shared" si="71"/>
        <v>53.023413640990839</v>
      </c>
      <c r="O123" s="40">
        <f t="shared" si="72"/>
        <v>86.420302760463045</v>
      </c>
      <c r="P123" s="40">
        <f t="shared" ref="P123:P132" si="74">+H123/H83*100</f>
        <v>63.028169014084511</v>
      </c>
      <c r="Q123" s="73"/>
    </row>
    <row r="124" spans="1:18" x14ac:dyDescent="0.2">
      <c r="A124" s="149">
        <v>2003</v>
      </c>
      <c r="B124" s="35">
        <f t="shared" si="73"/>
        <v>35913</v>
      </c>
      <c r="C124" s="35">
        <v>5607</v>
      </c>
      <c r="D124" s="35">
        <v>19005</v>
      </c>
      <c r="E124" s="35">
        <v>25</v>
      </c>
      <c r="F124" s="35">
        <v>8251</v>
      </c>
      <c r="G124" s="35">
        <v>2450</v>
      </c>
      <c r="H124" s="35">
        <v>575</v>
      </c>
      <c r="I124" s="79"/>
      <c r="J124" s="40">
        <f t="shared" si="67"/>
        <v>72.542722094291605</v>
      </c>
      <c r="K124" s="40">
        <f t="shared" si="68"/>
        <v>95.211411105450836</v>
      </c>
      <c r="L124" s="40">
        <f t="shared" si="69"/>
        <v>79.478922716627636</v>
      </c>
      <c r="M124" s="40">
        <f t="shared" si="70"/>
        <v>73.529411764705884</v>
      </c>
      <c r="N124" s="40">
        <f t="shared" si="71"/>
        <v>52.705206004471414</v>
      </c>
      <c r="O124" s="40">
        <f t="shared" si="72"/>
        <v>81.721147431621077</v>
      </c>
      <c r="P124" s="40">
        <f t="shared" si="74"/>
        <v>56.483300589390964</v>
      </c>
    </row>
    <row r="125" spans="1:18" x14ac:dyDescent="0.2">
      <c r="A125" s="149">
        <v>2004</v>
      </c>
      <c r="B125" s="35">
        <f t="shared" si="73"/>
        <v>38224</v>
      </c>
      <c r="C125" s="35">
        <v>5960</v>
      </c>
      <c r="D125" s="35">
        <v>19755</v>
      </c>
      <c r="E125" s="35">
        <v>27</v>
      </c>
      <c r="F125" s="35">
        <v>8906</v>
      </c>
      <c r="G125" s="35">
        <v>3003</v>
      </c>
      <c r="H125" s="35">
        <v>573</v>
      </c>
      <c r="I125" s="79"/>
      <c r="J125" s="40">
        <f t="shared" si="67"/>
        <v>72.509295090674556</v>
      </c>
      <c r="K125" s="40">
        <f t="shared" si="68"/>
        <v>95.283772981614717</v>
      </c>
      <c r="L125" s="40">
        <f t="shared" si="69"/>
        <v>79.099099099099107</v>
      </c>
      <c r="M125" s="40">
        <f t="shared" si="70"/>
        <v>81.818181818181827</v>
      </c>
      <c r="N125" s="40">
        <f t="shared" si="71"/>
        <v>53.268736168431133</v>
      </c>
      <c r="O125" s="40">
        <f t="shared" si="72"/>
        <v>80.574188355245496</v>
      </c>
      <c r="P125" s="40">
        <f t="shared" si="74"/>
        <v>56.901688182720953</v>
      </c>
    </row>
    <row r="126" spans="1:18" x14ac:dyDescent="0.2">
      <c r="A126" s="149">
        <v>2005</v>
      </c>
      <c r="B126" s="35">
        <f t="shared" si="73"/>
        <v>40306</v>
      </c>
      <c r="C126" s="35">
        <v>6357</v>
      </c>
      <c r="D126" s="35">
        <v>20036</v>
      </c>
      <c r="E126" s="35">
        <v>27</v>
      </c>
      <c r="F126" s="35">
        <v>9539</v>
      </c>
      <c r="G126" s="35">
        <v>3577</v>
      </c>
      <c r="H126" s="35">
        <v>770</v>
      </c>
      <c r="I126" s="79"/>
      <c r="J126" s="40">
        <f t="shared" si="67"/>
        <v>72.657461152972573</v>
      </c>
      <c r="K126" s="40">
        <f t="shared" si="68"/>
        <v>94.303515798842895</v>
      </c>
      <c r="L126" s="40">
        <f t="shared" si="69"/>
        <v>78.978280578658982</v>
      </c>
      <c r="M126" s="40">
        <f t="shared" si="70"/>
        <v>90</v>
      </c>
      <c r="N126" s="40">
        <f t="shared" si="71"/>
        <v>53.874392861177</v>
      </c>
      <c r="O126" s="40">
        <f t="shared" si="72"/>
        <v>84.243994347621282</v>
      </c>
      <c r="P126" s="40">
        <f t="shared" si="74"/>
        <v>55.716353111432703</v>
      </c>
    </row>
    <row r="127" spans="1:18" x14ac:dyDescent="0.2">
      <c r="A127" s="149">
        <v>2006</v>
      </c>
      <c r="B127" s="35">
        <f t="shared" si="73"/>
        <v>42102</v>
      </c>
      <c r="C127" s="35">
        <v>6492</v>
      </c>
      <c r="D127" s="35">
        <v>20327</v>
      </c>
      <c r="E127" s="35">
        <v>18</v>
      </c>
      <c r="F127" s="35">
        <v>10196</v>
      </c>
      <c r="G127" s="35">
        <v>3993</v>
      </c>
      <c r="H127" s="35">
        <v>1076</v>
      </c>
      <c r="I127" s="79"/>
      <c r="J127" s="40">
        <f t="shared" si="67"/>
        <v>72.671096918960913</v>
      </c>
      <c r="K127" s="40">
        <f t="shared" si="68"/>
        <v>94.415357766143103</v>
      </c>
      <c r="L127" s="40">
        <f t="shared" si="69"/>
        <v>79.179650981614216</v>
      </c>
      <c r="M127" s="40">
        <f t="shared" si="70"/>
        <v>100</v>
      </c>
      <c r="N127" s="40">
        <f t="shared" si="71"/>
        <v>54.262905800957959</v>
      </c>
      <c r="O127" s="40">
        <f t="shared" si="72"/>
        <v>85.102301790281331</v>
      </c>
      <c r="P127" s="40">
        <f t="shared" si="74"/>
        <v>57.021727609962902</v>
      </c>
      <c r="Q127" s="73"/>
      <c r="R127" s="73"/>
    </row>
    <row r="128" spans="1:18" x14ac:dyDescent="0.2">
      <c r="A128" s="149">
        <v>2007</v>
      </c>
      <c r="B128" s="35">
        <f t="shared" si="73"/>
        <v>41957</v>
      </c>
      <c r="C128" s="35">
        <v>6304</v>
      </c>
      <c r="D128" s="35">
        <v>20178</v>
      </c>
      <c r="E128" s="35">
        <v>18</v>
      </c>
      <c r="F128" s="35">
        <v>10182</v>
      </c>
      <c r="G128" s="35">
        <v>4186</v>
      </c>
      <c r="H128" s="35">
        <v>1089</v>
      </c>
      <c r="I128" s="79"/>
      <c r="J128" s="40">
        <f t="shared" si="67"/>
        <v>72.858457638008574</v>
      </c>
      <c r="K128" s="40">
        <f t="shared" si="68"/>
        <v>94.385387033987129</v>
      </c>
      <c r="L128" s="40">
        <f t="shared" si="69"/>
        <v>79.316037735849051</v>
      </c>
      <c r="M128" s="40">
        <f t="shared" si="70"/>
        <v>94.73684210526315</v>
      </c>
      <c r="N128" s="40">
        <f t="shared" si="71"/>
        <v>54.202821400053239</v>
      </c>
      <c r="O128" s="40">
        <f t="shared" si="72"/>
        <v>86.13168724279835</v>
      </c>
      <c r="P128" s="40">
        <f t="shared" si="74"/>
        <v>60.365853658536587</v>
      </c>
    </row>
    <row r="129" spans="1:20" x14ac:dyDescent="0.2">
      <c r="A129" s="149">
        <v>2008</v>
      </c>
      <c r="B129" s="35">
        <f>+C129+D129+E129+F129+G129+H129</f>
        <v>43496</v>
      </c>
      <c r="C129" s="35">
        <v>6543</v>
      </c>
      <c r="D129" s="35">
        <v>20463</v>
      </c>
      <c r="E129" s="35">
        <v>18</v>
      </c>
      <c r="F129" s="35">
        <v>10605</v>
      </c>
      <c r="G129" s="35">
        <v>4646</v>
      </c>
      <c r="H129" s="35">
        <v>1221</v>
      </c>
      <c r="I129" s="79"/>
      <c r="J129" s="40">
        <f t="shared" si="67"/>
        <v>73.164003364171577</v>
      </c>
      <c r="K129" s="40">
        <f t="shared" si="68"/>
        <v>94.881090487238978</v>
      </c>
      <c r="L129" s="40">
        <f t="shared" si="69"/>
        <v>79.406286379511059</v>
      </c>
      <c r="M129" s="40">
        <f t="shared" si="70"/>
        <v>94.73684210526315</v>
      </c>
      <c r="N129" s="40">
        <f t="shared" si="71"/>
        <v>54.384615384615387</v>
      </c>
      <c r="O129" s="40">
        <f t="shared" si="72"/>
        <v>88.697976326842308</v>
      </c>
      <c r="P129" s="40">
        <f t="shared" si="74"/>
        <v>60.236803157375427</v>
      </c>
    </row>
    <row r="130" spans="1:20" x14ac:dyDescent="0.2">
      <c r="A130" s="149">
        <v>2009</v>
      </c>
      <c r="B130" s="35">
        <f>+C130+D130+E130+F130+G130+H130</f>
        <v>45466</v>
      </c>
      <c r="C130" s="35">
        <v>6884</v>
      </c>
      <c r="D130" s="35">
        <v>21069</v>
      </c>
      <c r="E130" s="35">
        <v>17</v>
      </c>
      <c r="F130" s="35">
        <v>11067</v>
      </c>
      <c r="G130" s="35">
        <v>5065</v>
      </c>
      <c r="H130" s="35">
        <v>1364</v>
      </c>
      <c r="I130" s="79"/>
      <c r="J130" s="40">
        <f t="shared" si="67"/>
        <v>73.498221791141276</v>
      </c>
      <c r="K130" s="40">
        <f t="shared" si="68"/>
        <v>94.430727023319619</v>
      </c>
      <c r="L130" s="40">
        <f t="shared" si="69"/>
        <v>79.616823489400289</v>
      </c>
      <c r="M130" s="40">
        <f t="shared" si="70"/>
        <v>94.444444444444443</v>
      </c>
      <c r="N130" s="40">
        <f t="shared" si="71"/>
        <v>55.070660828025474</v>
      </c>
      <c r="O130" s="40">
        <f t="shared" si="72"/>
        <v>88.27117462530498</v>
      </c>
      <c r="P130" s="40">
        <f t="shared" si="74"/>
        <v>60.487804878048777</v>
      </c>
    </row>
    <row r="131" spans="1:20" x14ac:dyDescent="0.2">
      <c r="A131" s="149">
        <v>2010</v>
      </c>
      <c r="B131" s="35">
        <f>+C131+D131+E131+F131+G131+H131</f>
        <v>45971</v>
      </c>
      <c r="C131" s="35">
        <v>6632</v>
      </c>
      <c r="D131" s="35">
        <v>21425</v>
      </c>
      <c r="E131" s="35">
        <v>19</v>
      </c>
      <c r="F131" s="35">
        <v>11444</v>
      </c>
      <c r="G131" s="35">
        <v>5024</v>
      </c>
      <c r="H131" s="35">
        <v>1427</v>
      </c>
      <c r="I131" s="79"/>
      <c r="J131" s="40">
        <f t="shared" si="67"/>
        <v>73.371638336924434</v>
      </c>
      <c r="K131" s="40">
        <f t="shared" si="68"/>
        <v>94.959908361970207</v>
      </c>
      <c r="L131" s="40">
        <f t="shared" si="69"/>
        <v>79.810020487986591</v>
      </c>
      <c r="M131" s="40">
        <f t="shared" si="70"/>
        <v>95</v>
      </c>
      <c r="N131" s="40">
        <f t="shared" si="71"/>
        <v>55.040400153905345</v>
      </c>
      <c r="O131" s="40">
        <f t="shared" si="72"/>
        <v>88.388458831808578</v>
      </c>
      <c r="P131" s="40">
        <f t="shared" si="74"/>
        <v>61.244635193133043</v>
      </c>
    </row>
    <row r="132" spans="1:20" x14ac:dyDescent="0.2">
      <c r="A132" s="149">
        <v>2011</v>
      </c>
      <c r="B132" s="35">
        <f>+C132+D132+E132+F132+G132+H132</f>
        <v>47114</v>
      </c>
      <c r="C132" s="35">
        <v>6810</v>
      </c>
      <c r="D132" s="35">
        <v>21448</v>
      </c>
      <c r="E132" s="35">
        <v>17</v>
      </c>
      <c r="F132" s="35">
        <v>11982</v>
      </c>
      <c r="G132" s="35">
        <v>5548</v>
      </c>
      <c r="H132" s="35">
        <v>1309</v>
      </c>
      <c r="I132" s="79"/>
      <c r="J132" s="40">
        <f t="shared" si="67"/>
        <v>73.215229215229215</v>
      </c>
      <c r="K132" s="40">
        <f t="shared" si="68"/>
        <v>94.820384294068504</v>
      </c>
      <c r="L132" s="40">
        <f t="shared" si="69"/>
        <v>79.563749675408985</v>
      </c>
      <c r="M132" s="40">
        <f t="shared" si="70"/>
        <v>89.473684210526315</v>
      </c>
      <c r="N132" s="40">
        <f t="shared" si="71"/>
        <v>55.016300105606319</v>
      </c>
      <c r="O132" s="40">
        <f t="shared" si="72"/>
        <v>89.08156711624919</v>
      </c>
      <c r="P132" s="40">
        <f t="shared" si="74"/>
        <v>59.908466819221971</v>
      </c>
    </row>
    <row r="133" spans="1:20" x14ac:dyDescent="0.2">
      <c r="A133" s="149">
        <v>2012</v>
      </c>
      <c r="B133" s="48" t="s">
        <v>131</v>
      </c>
      <c r="C133" s="35" t="s">
        <v>131</v>
      </c>
      <c r="D133" s="35" t="s">
        <v>131</v>
      </c>
      <c r="E133" s="35" t="s">
        <v>131</v>
      </c>
      <c r="F133" s="35" t="s">
        <v>131</v>
      </c>
      <c r="G133" s="35" t="s">
        <v>131</v>
      </c>
      <c r="H133" s="35" t="s">
        <v>131</v>
      </c>
      <c r="I133" s="79"/>
      <c r="J133" s="48" t="s">
        <v>131</v>
      </c>
      <c r="K133" s="35" t="s">
        <v>131</v>
      </c>
      <c r="L133" s="35" t="s">
        <v>131</v>
      </c>
      <c r="M133" s="35" t="s">
        <v>131</v>
      </c>
      <c r="N133" s="35" t="s">
        <v>131</v>
      </c>
      <c r="O133" s="35" t="s">
        <v>131</v>
      </c>
      <c r="P133" s="35" t="s">
        <v>131</v>
      </c>
    </row>
    <row r="134" spans="1:20" x14ac:dyDescent="0.2">
      <c r="A134" s="149">
        <v>2013</v>
      </c>
      <c r="B134" s="48" t="s">
        <v>131</v>
      </c>
      <c r="C134" s="35" t="s">
        <v>131</v>
      </c>
      <c r="D134" s="35" t="s">
        <v>131</v>
      </c>
      <c r="E134" s="35" t="s">
        <v>131</v>
      </c>
      <c r="F134" s="35" t="s">
        <v>131</v>
      </c>
      <c r="G134" s="35" t="s">
        <v>131</v>
      </c>
      <c r="H134" s="35" t="s">
        <v>131</v>
      </c>
      <c r="I134" s="79"/>
      <c r="J134" s="48" t="s">
        <v>131</v>
      </c>
      <c r="K134" s="35" t="s">
        <v>131</v>
      </c>
      <c r="L134" s="35" t="s">
        <v>131</v>
      </c>
      <c r="M134" s="35" t="s">
        <v>131</v>
      </c>
      <c r="N134" s="35" t="s">
        <v>131</v>
      </c>
      <c r="O134" s="35" t="s">
        <v>131</v>
      </c>
      <c r="P134" s="35" t="s">
        <v>131</v>
      </c>
    </row>
    <row r="135" spans="1:20" x14ac:dyDescent="0.2">
      <c r="A135" s="149">
        <v>2014</v>
      </c>
      <c r="B135" s="35">
        <f t="shared" ref="B135:B136" si="75">+C135+D135+E135+F135+G135+H135</f>
        <v>55556</v>
      </c>
      <c r="C135" s="35">
        <v>7754</v>
      </c>
      <c r="D135" s="35">
        <v>23332</v>
      </c>
      <c r="E135" s="35">
        <v>13</v>
      </c>
      <c r="F135" s="35">
        <v>14739</v>
      </c>
      <c r="G135" s="35">
        <v>8235</v>
      </c>
      <c r="H135" s="35">
        <v>1483</v>
      </c>
      <c r="I135" s="79"/>
      <c r="J135" s="40">
        <f t="shared" ref="J135:P136" si="76">+B135/B95*100</f>
        <v>72.138470128419868</v>
      </c>
      <c r="K135" s="40">
        <f t="shared" si="76"/>
        <v>93.376685934489402</v>
      </c>
      <c r="L135" s="40">
        <f t="shared" si="76"/>
        <v>77.561332358220852</v>
      </c>
      <c r="M135" s="40">
        <f t="shared" si="76"/>
        <v>92.857142857142861</v>
      </c>
      <c r="N135" s="40">
        <f t="shared" si="76"/>
        <v>55.4598133654425</v>
      </c>
      <c r="O135" s="40">
        <f t="shared" si="76"/>
        <v>86.356963087248317</v>
      </c>
      <c r="P135" s="40">
        <f t="shared" si="76"/>
        <v>59.296281487405032</v>
      </c>
    </row>
    <row r="136" spans="1:20" x14ac:dyDescent="0.2">
      <c r="A136" s="149">
        <v>2015</v>
      </c>
      <c r="B136" s="35">
        <f t="shared" si="75"/>
        <v>56583</v>
      </c>
      <c r="C136" s="35">
        <v>7711</v>
      </c>
      <c r="D136" s="35">
        <v>23634</v>
      </c>
      <c r="E136" s="35">
        <v>13</v>
      </c>
      <c r="F136" s="35">
        <v>14923</v>
      </c>
      <c r="G136" s="35">
        <v>8594</v>
      </c>
      <c r="H136" s="35">
        <v>1708</v>
      </c>
      <c r="I136" s="79"/>
      <c r="J136" s="40">
        <f t="shared" si="76"/>
        <v>71.852340982107705</v>
      </c>
      <c r="K136" s="40">
        <f t="shared" si="76"/>
        <v>93.557388983256502</v>
      </c>
      <c r="L136" s="40">
        <f t="shared" si="76"/>
        <v>77.121879588839931</v>
      </c>
      <c r="M136" s="40">
        <f t="shared" si="76"/>
        <v>100</v>
      </c>
      <c r="N136" s="40">
        <f t="shared" si="76"/>
        <v>55.391410860769831</v>
      </c>
      <c r="O136" s="40">
        <f t="shared" si="76"/>
        <v>86.103596833984568</v>
      </c>
      <c r="P136" s="40">
        <f t="shared" si="76"/>
        <v>58.353262726340958</v>
      </c>
    </row>
    <row r="137" spans="1:20" x14ac:dyDescent="0.2">
      <c r="A137" s="289">
        <v>2016</v>
      </c>
      <c r="B137" s="35">
        <v>60970</v>
      </c>
      <c r="C137" s="35">
        <v>8119</v>
      </c>
      <c r="D137" s="35">
        <v>24851</v>
      </c>
      <c r="E137" s="35">
        <v>9</v>
      </c>
      <c r="F137" s="35">
        <v>16258</v>
      </c>
      <c r="G137" s="35">
        <v>9907</v>
      </c>
      <c r="H137" s="35">
        <v>1826</v>
      </c>
      <c r="I137" s="79"/>
      <c r="J137" s="40">
        <f t="shared" ref="J137" si="77">+B137/B97*100</f>
        <v>71.529969379494815</v>
      </c>
      <c r="K137" s="40">
        <f t="shared" ref="K137" si="78">+C137/C97*100</f>
        <v>93.107798165137609</v>
      </c>
      <c r="L137" s="40">
        <f t="shared" ref="L137" si="79">+D137/D97*100</f>
        <v>76.776445872466638</v>
      </c>
      <c r="M137" s="40">
        <f t="shared" ref="M137" si="80">+E137/E97*100</f>
        <v>81.818181818181827</v>
      </c>
      <c r="N137" s="40">
        <f t="shared" ref="N137" si="81">+F137/F97*100</f>
        <v>55.014889009204119</v>
      </c>
      <c r="O137" s="40">
        <f t="shared" ref="O137" si="82">+G137/G97*100</f>
        <v>85.797176755867326</v>
      </c>
      <c r="P137" s="40">
        <f t="shared" ref="P137" si="83">+H137/H97*100</f>
        <v>60.085554458703513</v>
      </c>
      <c r="Q137" s="73"/>
      <c r="R137" s="73"/>
      <c r="S137" s="73"/>
      <c r="T137" s="73"/>
    </row>
    <row r="138" spans="1:20" x14ac:dyDescent="0.2">
      <c r="A138" s="289">
        <v>2017</v>
      </c>
      <c r="B138" s="35">
        <f>SUM(C138:H138)</f>
        <v>61516</v>
      </c>
      <c r="C138" s="35">
        <v>8342</v>
      </c>
      <c r="D138" s="35">
        <v>25412</v>
      </c>
      <c r="E138" s="35">
        <v>11</v>
      </c>
      <c r="F138" s="35">
        <v>16007</v>
      </c>
      <c r="G138" s="35">
        <v>10307</v>
      </c>
      <c r="H138" s="35">
        <v>1437</v>
      </c>
      <c r="I138" s="79"/>
      <c r="J138" s="40">
        <f t="shared" ref="J138" si="84">+B138/B98*100</f>
        <v>72.026039715249155</v>
      </c>
      <c r="K138" s="40">
        <f t="shared" ref="K138" si="85">+C138/C98*100</f>
        <v>93.237956857047052</v>
      </c>
      <c r="L138" s="40">
        <f t="shared" ref="L138" si="86">+D138/D98*100</f>
        <v>76.683062252934604</v>
      </c>
      <c r="M138" s="40">
        <f t="shared" ref="M138" si="87">+E138/E98*100</f>
        <v>84.615384615384613</v>
      </c>
      <c r="N138" s="40">
        <f t="shared" ref="N138" si="88">+F138/F98*100</f>
        <v>55.111034601480455</v>
      </c>
      <c r="O138" s="40">
        <f t="shared" ref="O138" si="89">+G138/G98*100</f>
        <v>86.817722371967648</v>
      </c>
      <c r="P138" s="40">
        <f t="shared" ref="P138" si="90">+H138/H98*100</f>
        <v>60.075250836120397</v>
      </c>
    </row>
    <row r="139" spans="1:20" ht="13.5" thickBot="1" x14ac:dyDescent="0.25">
      <c r="A139" s="289">
        <v>2018</v>
      </c>
      <c r="B139" s="35">
        <f>SUM(C139:H139)</f>
        <v>64454</v>
      </c>
      <c r="C139" s="35">
        <v>8977</v>
      </c>
      <c r="D139" s="35">
        <v>25774</v>
      </c>
      <c r="E139" s="35">
        <v>11</v>
      </c>
      <c r="F139" s="35">
        <v>16392</v>
      </c>
      <c r="G139" s="35">
        <v>11366</v>
      </c>
      <c r="H139" s="35">
        <v>1934</v>
      </c>
      <c r="I139" s="79"/>
      <c r="J139" s="40">
        <f t="shared" ref="J139" si="91">+B139/B99*100</f>
        <v>71.775854964977341</v>
      </c>
      <c r="K139" s="40">
        <f t="shared" ref="K139" si="92">+C139/C99*100</f>
        <v>92.99699575261576</v>
      </c>
      <c r="L139" s="40">
        <f t="shared" ref="L139" si="93">+D139/D99*100</f>
        <v>76.067644541510489</v>
      </c>
      <c r="M139" s="40">
        <f t="shared" ref="M139" si="94">+E139/E99*100</f>
        <v>78.571428571428569</v>
      </c>
      <c r="N139" s="40">
        <f t="shared" ref="N139" si="95">+F139/F99*100</f>
        <v>55.028870686182351</v>
      </c>
      <c r="O139" s="40">
        <f t="shared" ref="O139" si="96">+G139/G99*100</f>
        <v>86.328421692237583</v>
      </c>
      <c r="P139" s="40">
        <f t="shared" ref="P139" si="97">+H139/H99*100</f>
        <v>58.694992412746586</v>
      </c>
    </row>
    <row r="140" spans="1:20" s="99" customFormat="1" ht="11.25" x14ac:dyDescent="0.2">
      <c r="A140" s="344" t="s">
        <v>236</v>
      </c>
      <c r="B140" s="344"/>
      <c r="C140" s="344"/>
      <c r="D140" s="344"/>
      <c r="E140" s="344"/>
      <c r="F140" s="344"/>
      <c r="G140" s="344"/>
      <c r="H140" s="344"/>
      <c r="I140" s="344"/>
      <c r="J140" s="344"/>
      <c r="K140" s="344"/>
      <c r="L140" s="344"/>
      <c r="M140" s="344"/>
      <c r="N140" s="344"/>
      <c r="O140" s="344"/>
      <c r="P140" s="344"/>
    </row>
    <row r="141" spans="1:20" s="99" customFormat="1" ht="11.25" x14ac:dyDescent="0.2">
      <c r="A141" s="339" t="s">
        <v>232</v>
      </c>
      <c r="B141" s="339"/>
      <c r="C141" s="339"/>
      <c r="D141" s="339"/>
      <c r="E141" s="339"/>
      <c r="F141" s="339"/>
      <c r="G141" s="339"/>
      <c r="H141" s="339"/>
      <c r="I141" s="339"/>
      <c r="J141" s="339"/>
      <c r="K141" s="339"/>
      <c r="L141" s="339"/>
      <c r="M141" s="339"/>
      <c r="N141" s="339"/>
      <c r="O141" s="339"/>
      <c r="P141" s="339"/>
    </row>
  </sheetData>
  <mergeCells count="24">
    <mergeCell ref="A1:P1"/>
    <mergeCell ref="A72:P72"/>
    <mergeCell ref="A70:P70"/>
    <mergeCell ref="A2:P2"/>
    <mergeCell ref="A3:P3"/>
    <mergeCell ref="A4:P4"/>
    <mergeCell ref="B7:H7"/>
    <mergeCell ref="J7:P7"/>
    <mergeCell ref="A140:P140"/>
    <mergeCell ref="A141:P141"/>
    <mergeCell ref="A5:P5"/>
    <mergeCell ref="A73:P73"/>
    <mergeCell ref="A74:P74"/>
    <mergeCell ref="A75:P75"/>
    <mergeCell ref="A76:P76"/>
    <mergeCell ref="B80:P80"/>
    <mergeCell ref="B100:P100"/>
    <mergeCell ref="B120:P120"/>
    <mergeCell ref="B9:P9"/>
    <mergeCell ref="B29:P29"/>
    <mergeCell ref="B49:P49"/>
    <mergeCell ref="B78:H78"/>
    <mergeCell ref="J78:P78"/>
    <mergeCell ref="A69:P69"/>
  </mergeCells>
  <hyperlinks>
    <hyperlink ref="R1" location="INDICE!A1" display="INDICE"/>
    <hyperlink ref="R7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58" fitToHeight="2" orientation="portrait" r:id="rId1"/>
  <rowBreaks count="1" manualBreakCount="1">
    <brk id="71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zoomScaleNormal="100" workbookViewId="0">
      <selection activeCell="W22" sqref="W22"/>
    </sheetView>
  </sheetViews>
  <sheetFormatPr baseColWidth="10" defaultRowHeight="12.75" x14ac:dyDescent="0.2"/>
  <cols>
    <col min="1" max="1" width="26.42578125" style="3" bestFit="1" customWidth="1"/>
    <col min="2" max="13" width="7.5703125" style="3" customWidth="1"/>
    <col min="14" max="14" width="6.28515625" style="3" customWidth="1"/>
    <col min="15" max="15" width="5.7109375" style="3" customWidth="1"/>
    <col min="16" max="20" width="7.5703125" style="3" customWidth="1"/>
    <col min="21" max="223" width="11.42578125" style="3"/>
    <col min="224" max="224" width="18.5703125" style="3" customWidth="1"/>
    <col min="225" max="239" width="6.7109375" style="3" customWidth="1"/>
    <col min="240" max="479" width="11.42578125" style="3"/>
    <col min="480" max="480" width="18.5703125" style="3" customWidth="1"/>
    <col min="481" max="495" width="6.7109375" style="3" customWidth="1"/>
    <col min="496" max="735" width="11.42578125" style="3"/>
    <col min="736" max="736" width="18.5703125" style="3" customWidth="1"/>
    <col min="737" max="751" width="6.7109375" style="3" customWidth="1"/>
    <col min="752" max="991" width="11.42578125" style="3"/>
    <col min="992" max="992" width="18.5703125" style="3" customWidth="1"/>
    <col min="993" max="1007" width="6.7109375" style="3" customWidth="1"/>
    <col min="1008" max="1247" width="11.42578125" style="3"/>
    <col min="1248" max="1248" width="18.5703125" style="3" customWidth="1"/>
    <col min="1249" max="1263" width="6.7109375" style="3" customWidth="1"/>
    <col min="1264" max="1503" width="11.42578125" style="3"/>
    <col min="1504" max="1504" width="18.5703125" style="3" customWidth="1"/>
    <col min="1505" max="1519" width="6.7109375" style="3" customWidth="1"/>
    <col min="1520" max="1759" width="11.42578125" style="3"/>
    <col min="1760" max="1760" width="18.5703125" style="3" customWidth="1"/>
    <col min="1761" max="1775" width="6.7109375" style="3" customWidth="1"/>
    <col min="1776" max="2015" width="11.42578125" style="3"/>
    <col min="2016" max="2016" width="18.5703125" style="3" customWidth="1"/>
    <col min="2017" max="2031" width="6.7109375" style="3" customWidth="1"/>
    <col min="2032" max="2271" width="11.42578125" style="3"/>
    <col min="2272" max="2272" width="18.5703125" style="3" customWidth="1"/>
    <col min="2273" max="2287" width="6.7109375" style="3" customWidth="1"/>
    <col min="2288" max="2527" width="11.42578125" style="3"/>
    <col min="2528" max="2528" width="18.5703125" style="3" customWidth="1"/>
    <col min="2529" max="2543" width="6.7109375" style="3" customWidth="1"/>
    <col min="2544" max="2783" width="11.42578125" style="3"/>
    <col min="2784" max="2784" width="18.5703125" style="3" customWidth="1"/>
    <col min="2785" max="2799" width="6.7109375" style="3" customWidth="1"/>
    <col min="2800" max="3039" width="11.42578125" style="3"/>
    <col min="3040" max="3040" width="18.5703125" style="3" customWidth="1"/>
    <col min="3041" max="3055" width="6.7109375" style="3" customWidth="1"/>
    <col min="3056" max="3295" width="11.42578125" style="3"/>
    <col min="3296" max="3296" width="18.5703125" style="3" customWidth="1"/>
    <col min="3297" max="3311" width="6.7109375" style="3" customWidth="1"/>
    <col min="3312" max="3551" width="11.42578125" style="3"/>
    <col min="3552" max="3552" width="18.5703125" style="3" customWidth="1"/>
    <col min="3553" max="3567" width="6.7109375" style="3" customWidth="1"/>
    <col min="3568" max="3807" width="11.42578125" style="3"/>
    <col min="3808" max="3808" width="18.5703125" style="3" customWidth="1"/>
    <col min="3809" max="3823" width="6.7109375" style="3" customWidth="1"/>
    <col min="3824" max="4063" width="11.42578125" style="3"/>
    <col min="4064" max="4064" width="18.5703125" style="3" customWidth="1"/>
    <col min="4065" max="4079" width="6.7109375" style="3" customWidth="1"/>
    <col min="4080" max="4319" width="11.42578125" style="3"/>
    <col min="4320" max="4320" width="18.5703125" style="3" customWidth="1"/>
    <col min="4321" max="4335" width="6.7109375" style="3" customWidth="1"/>
    <col min="4336" max="4575" width="11.42578125" style="3"/>
    <col min="4576" max="4576" width="18.5703125" style="3" customWidth="1"/>
    <col min="4577" max="4591" width="6.7109375" style="3" customWidth="1"/>
    <col min="4592" max="4831" width="11.42578125" style="3"/>
    <col min="4832" max="4832" width="18.5703125" style="3" customWidth="1"/>
    <col min="4833" max="4847" width="6.7109375" style="3" customWidth="1"/>
    <col min="4848" max="5087" width="11.42578125" style="3"/>
    <col min="5088" max="5088" width="18.5703125" style="3" customWidth="1"/>
    <col min="5089" max="5103" width="6.7109375" style="3" customWidth="1"/>
    <col min="5104" max="5343" width="11.42578125" style="3"/>
    <col min="5344" max="5344" width="18.5703125" style="3" customWidth="1"/>
    <col min="5345" max="5359" width="6.7109375" style="3" customWidth="1"/>
    <col min="5360" max="5599" width="11.42578125" style="3"/>
    <col min="5600" max="5600" width="18.5703125" style="3" customWidth="1"/>
    <col min="5601" max="5615" width="6.7109375" style="3" customWidth="1"/>
    <col min="5616" max="5855" width="11.42578125" style="3"/>
    <col min="5856" max="5856" width="18.5703125" style="3" customWidth="1"/>
    <col min="5857" max="5871" width="6.7109375" style="3" customWidth="1"/>
    <col min="5872" max="6111" width="11.42578125" style="3"/>
    <col min="6112" max="6112" width="18.5703125" style="3" customWidth="1"/>
    <col min="6113" max="6127" width="6.7109375" style="3" customWidth="1"/>
    <col min="6128" max="6367" width="11.42578125" style="3"/>
    <col min="6368" max="6368" width="18.5703125" style="3" customWidth="1"/>
    <col min="6369" max="6383" width="6.7109375" style="3" customWidth="1"/>
    <col min="6384" max="6623" width="11.42578125" style="3"/>
    <col min="6624" max="6624" width="18.5703125" style="3" customWidth="1"/>
    <col min="6625" max="6639" width="6.7109375" style="3" customWidth="1"/>
    <col min="6640" max="6879" width="11.42578125" style="3"/>
    <col min="6880" max="6880" width="18.5703125" style="3" customWidth="1"/>
    <col min="6881" max="6895" width="6.7109375" style="3" customWidth="1"/>
    <col min="6896" max="7135" width="11.42578125" style="3"/>
    <col min="7136" max="7136" width="18.5703125" style="3" customWidth="1"/>
    <col min="7137" max="7151" width="6.7109375" style="3" customWidth="1"/>
    <col min="7152" max="7391" width="11.42578125" style="3"/>
    <col min="7392" max="7392" width="18.5703125" style="3" customWidth="1"/>
    <col min="7393" max="7407" width="6.7109375" style="3" customWidth="1"/>
    <col min="7408" max="7647" width="11.42578125" style="3"/>
    <col min="7648" max="7648" width="18.5703125" style="3" customWidth="1"/>
    <col min="7649" max="7663" width="6.7109375" style="3" customWidth="1"/>
    <col min="7664" max="7903" width="11.42578125" style="3"/>
    <col min="7904" max="7904" width="18.5703125" style="3" customWidth="1"/>
    <col min="7905" max="7919" width="6.7109375" style="3" customWidth="1"/>
    <col min="7920" max="8159" width="11.42578125" style="3"/>
    <col min="8160" max="8160" width="18.5703125" style="3" customWidth="1"/>
    <col min="8161" max="8175" width="6.7109375" style="3" customWidth="1"/>
    <col min="8176" max="8415" width="11.42578125" style="3"/>
    <col min="8416" max="8416" width="18.5703125" style="3" customWidth="1"/>
    <col min="8417" max="8431" width="6.7109375" style="3" customWidth="1"/>
    <col min="8432" max="8671" width="11.42578125" style="3"/>
    <col min="8672" max="8672" width="18.5703125" style="3" customWidth="1"/>
    <col min="8673" max="8687" width="6.7109375" style="3" customWidth="1"/>
    <col min="8688" max="8927" width="11.42578125" style="3"/>
    <col min="8928" max="8928" width="18.5703125" style="3" customWidth="1"/>
    <col min="8929" max="8943" width="6.7109375" style="3" customWidth="1"/>
    <col min="8944" max="9183" width="11.42578125" style="3"/>
    <col min="9184" max="9184" width="18.5703125" style="3" customWidth="1"/>
    <col min="9185" max="9199" width="6.7109375" style="3" customWidth="1"/>
    <col min="9200" max="9439" width="11.42578125" style="3"/>
    <col min="9440" max="9440" width="18.5703125" style="3" customWidth="1"/>
    <col min="9441" max="9455" width="6.7109375" style="3" customWidth="1"/>
    <col min="9456" max="9695" width="11.42578125" style="3"/>
    <col min="9696" max="9696" width="18.5703125" style="3" customWidth="1"/>
    <col min="9697" max="9711" width="6.7109375" style="3" customWidth="1"/>
    <col min="9712" max="9951" width="11.42578125" style="3"/>
    <col min="9952" max="9952" width="18.5703125" style="3" customWidth="1"/>
    <col min="9953" max="9967" width="6.7109375" style="3" customWidth="1"/>
    <col min="9968" max="10207" width="11.42578125" style="3"/>
    <col min="10208" max="10208" width="18.5703125" style="3" customWidth="1"/>
    <col min="10209" max="10223" width="6.7109375" style="3" customWidth="1"/>
    <col min="10224" max="10463" width="11.42578125" style="3"/>
    <col min="10464" max="10464" width="18.5703125" style="3" customWidth="1"/>
    <col min="10465" max="10479" width="6.7109375" style="3" customWidth="1"/>
    <col min="10480" max="10719" width="11.42578125" style="3"/>
    <col min="10720" max="10720" width="18.5703125" style="3" customWidth="1"/>
    <col min="10721" max="10735" width="6.7109375" style="3" customWidth="1"/>
    <col min="10736" max="10975" width="11.42578125" style="3"/>
    <col min="10976" max="10976" width="18.5703125" style="3" customWidth="1"/>
    <col min="10977" max="10991" width="6.7109375" style="3" customWidth="1"/>
    <col min="10992" max="11231" width="11.42578125" style="3"/>
    <col min="11232" max="11232" width="18.5703125" style="3" customWidth="1"/>
    <col min="11233" max="11247" width="6.7109375" style="3" customWidth="1"/>
    <col min="11248" max="11487" width="11.42578125" style="3"/>
    <col min="11488" max="11488" width="18.5703125" style="3" customWidth="1"/>
    <col min="11489" max="11503" width="6.7109375" style="3" customWidth="1"/>
    <col min="11504" max="11743" width="11.42578125" style="3"/>
    <col min="11744" max="11744" width="18.5703125" style="3" customWidth="1"/>
    <col min="11745" max="11759" width="6.7109375" style="3" customWidth="1"/>
    <col min="11760" max="11999" width="11.42578125" style="3"/>
    <col min="12000" max="12000" width="18.5703125" style="3" customWidth="1"/>
    <col min="12001" max="12015" width="6.7109375" style="3" customWidth="1"/>
    <col min="12016" max="12255" width="11.42578125" style="3"/>
    <col min="12256" max="12256" width="18.5703125" style="3" customWidth="1"/>
    <col min="12257" max="12271" width="6.7109375" style="3" customWidth="1"/>
    <col min="12272" max="12511" width="11.42578125" style="3"/>
    <col min="12512" max="12512" width="18.5703125" style="3" customWidth="1"/>
    <col min="12513" max="12527" width="6.7109375" style="3" customWidth="1"/>
    <col min="12528" max="12767" width="11.42578125" style="3"/>
    <col min="12768" max="12768" width="18.5703125" style="3" customWidth="1"/>
    <col min="12769" max="12783" width="6.7109375" style="3" customWidth="1"/>
    <col min="12784" max="13023" width="11.42578125" style="3"/>
    <col min="13024" max="13024" width="18.5703125" style="3" customWidth="1"/>
    <col min="13025" max="13039" width="6.7109375" style="3" customWidth="1"/>
    <col min="13040" max="13279" width="11.42578125" style="3"/>
    <col min="13280" max="13280" width="18.5703125" style="3" customWidth="1"/>
    <col min="13281" max="13295" width="6.7109375" style="3" customWidth="1"/>
    <col min="13296" max="13535" width="11.42578125" style="3"/>
    <col min="13536" max="13536" width="18.5703125" style="3" customWidth="1"/>
    <col min="13537" max="13551" width="6.7109375" style="3" customWidth="1"/>
    <col min="13552" max="13791" width="11.42578125" style="3"/>
    <col min="13792" max="13792" width="18.5703125" style="3" customWidth="1"/>
    <col min="13793" max="13807" width="6.7109375" style="3" customWidth="1"/>
    <col min="13808" max="14047" width="11.42578125" style="3"/>
    <col min="14048" max="14048" width="18.5703125" style="3" customWidth="1"/>
    <col min="14049" max="14063" width="6.7109375" style="3" customWidth="1"/>
    <col min="14064" max="14303" width="11.42578125" style="3"/>
    <col min="14304" max="14304" width="18.5703125" style="3" customWidth="1"/>
    <col min="14305" max="14319" width="6.7109375" style="3" customWidth="1"/>
    <col min="14320" max="14559" width="11.42578125" style="3"/>
    <col min="14560" max="14560" width="18.5703125" style="3" customWidth="1"/>
    <col min="14561" max="14575" width="6.7109375" style="3" customWidth="1"/>
    <col min="14576" max="14815" width="11.42578125" style="3"/>
    <col min="14816" max="14816" width="18.5703125" style="3" customWidth="1"/>
    <col min="14817" max="14831" width="6.7109375" style="3" customWidth="1"/>
    <col min="14832" max="15071" width="11.42578125" style="3"/>
    <col min="15072" max="15072" width="18.5703125" style="3" customWidth="1"/>
    <col min="15073" max="15087" width="6.7109375" style="3" customWidth="1"/>
    <col min="15088" max="15327" width="11.42578125" style="3"/>
    <col min="15328" max="15328" width="18.5703125" style="3" customWidth="1"/>
    <col min="15329" max="15343" width="6.7109375" style="3" customWidth="1"/>
    <col min="15344" max="15583" width="11.42578125" style="3"/>
    <col min="15584" max="15584" width="18.5703125" style="3" customWidth="1"/>
    <col min="15585" max="15599" width="6.7109375" style="3" customWidth="1"/>
    <col min="15600" max="15839" width="11.42578125" style="3"/>
    <col min="15840" max="15840" width="18.5703125" style="3" customWidth="1"/>
    <col min="15841" max="15855" width="6.7109375" style="3" customWidth="1"/>
    <col min="15856" max="16095" width="11.42578125" style="3"/>
    <col min="16096" max="16096" width="18.5703125" style="3" customWidth="1"/>
    <col min="16097" max="16111" width="6.7109375" style="3" customWidth="1"/>
    <col min="16112" max="16384" width="11.42578125" style="3"/>
  </cols>
  <sheetData>
    <row r="1" spans="1:22" x14ac:dyDescent="0.2">
      <c r="A1" s="352" t="s">
        <v>335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</row>
    <row r="2" spans="1:22" ht="13.5" thickBot="1" x14ac:dyDescent="0.25">
      <c r="A2" s="352" t="s">
        <v>137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</row>
    <row r="3" spans="1:22" ht="19.5" thickBot="1" x14ac:dyDescent="0.35">
      <c r="A3" s="352" t="s">
        <v>378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179"/>
      <c r="V3" s="253" t="s">
        <v>195</v>
      </c>
    </row>
    <row r="4" spans="1:22" x14ac:dyDescent="0.2">
      <c r="A4" s="352" t="s">
        <v>361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179"/>
      <c r="V4" s="179"/>
    </row>
    <row r="5" spans="1:22" x14ac:dyDescent="0.2">
      <c r="A5" s="352" t="s">
        <v>411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</row>
    <row r="6" spans="1:22" ht="18.75" customHeight="1" thickBot="1" x14ac:dyDescent="0.25">
      <c r="A6" s="348"/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  <c r="R6" s="271"/>
      <c r="S6" s="271"/>
      <c r="T6" s="271"/>
    </row>
    <row r="7" spans="1:22" ht="18.75" customHeight="1" thickBot="1" x14ac:dyDescent="0.25">
      <c r="A7" s="165" t="s">
        <v>152</v>
      </c>
      <c r="B7" s="23">
        <v>2000</v>
      </c>
      <c r="C7" s="23">
        <v>2001</v>
      </c>
      <c r="D7" s="23">
        <v>2002</v>
      </c>
      <c r="E7" s="23">
        <v>2003</v>
      </c>
      <c r="F7" s="23">
        <v>2004</v>
      </c>
      <c r="G7" s="23">
        <v>2005</v>
      </c>
      <c r="H7" s="23">
        <v>2006</v>
      </c>
      <c r="I7" s="23">
        <v>2007</v>
      </c>
      <c r="J7" s="23">
        <v>2008</v>
      </c>
      <c r="K7" s="23">
        <v>2009</v>
      </c>
      <c r="L7" s="23">
        <v>2010</v>
      </c>
      <c r="M7" s="23">
        <v>2011</v>
      </c>
      <c r="N7" s="23">
        <v>2012</v>
      </c>
      <c r="O7" s="23">
        <v>2013</v>
      </c>
      <c r="P7" s="23" t="s">
        <v>231</v>
      </c>
      <c r="Q7" s="23">
        <v>2015</v>
      </c>
      <c r="R7" s="23">
        <v>2016</v>
      </c>
      <c r="S7" s="23">
        <v>2017</v>
      </c>
      <c r="T7" s="23">
        <v>2018</v>
      </c>
    </row>
    <row r="8" spans="1:22" x14ac:dyDescent="0.2">
      <c r="A8" s="166" t="s">
        <v>157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spans="1:22" x14ac:dyDescent="0.2">
      <c r="A9" s="166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</row>
    <row r="10" spans="1:22" s="135" customFormat="1" ht="13.5" x14ac:dyDescent="0.25">
      <c r="A10" s="268" t="s">
        <v>158</v>
      </c>
      <c r="B10" s="268"/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</row>
    <row r="11" spans="1:22" s="116" customFormat="1" ht="13.5" x14ac:dyDescent="0.25">
      <c r="A11" s="167" t="s">
        <v>0</v>
      </c>
      <c r="B11" s="214">
        <f t="shared" ref="B11:J11" si="0">B13+B14+B15+B16+B17</f>
        <v>33955</v>
      </c>
      <c r="C11" s="214">
        <f t="shared" si="0"/>
        <v>37137</v>
      </c>
      <c r="D11" s="214">
        <f t="shared" si="0"/>
        <v>40857</v>
      </c>
      <c r="E11" s="214">
        <f t="shared" si="0"/>
        <v>44815</v>
      </c>
      <c r="F11" s="214">
        <f t="shared" si="0"/>
        <v>47728</v>
      </c>
      <c r="G11" s="214">
        <f t="shared" si="0"/>
        <v>47907</v>
      </c>
      <c r="H11" s="214">
        <f t="shared" si="0"/>
        <v>51490</v>
      </c>
      <c r="I11" s="214">
        <f t="shared" si="0"/>
        <v>52904</v>
      </c>
      <c r="J11" s="214">
        <f t="shared" si="0"/>
        <v>52691</v>
      </c>
      <c r="K11" s="214">
        <f>K13+K14+K15+K16+K17</f>
        <v>55481</v>
      </c>
      <c r="L11" s="214">
        <f>L13+L14+L15+L16+L17</f>
        <v>57006</v>
      </c>
      <c r="M11" s="214">
        <f>M13+M14+M15+M16+M17</f>
        <v>59361</v>
      </c>
      <c r="N11" s="214" t="s">
        <v>131</v>
      </c>
      <c r="O11" s="214" t="s">
        <v>131</v>
      </c>
      <c r="P11" s="214">
        <f t="shared" ref="P11" si="1">P13+P14+P15+P16+P17</f>
        <v>73120</v>
      </c>
      <c r="Q11" s="214">
        <f t="shared" ref="Q11:R11" si="2">Q13+Q14+Q15+Q16+Q17</f>
        <v>76915</v>
      </c>
      <c r="R11" s="214">
        <f t="shared" si="2"/>
        <v>80323</v>
      </c>
      <c r="S11" s="214">
        <f t="shared" ref="S11:T11" si="3">S13+S14+S15+S16+S17</f>
        <v>81840</v>
      </c>
      <c r="T11" s="214">
        <f t="shared" si="3"/>
        <v>84741</v>
      </c>
      <c r="U11" s="193"/>
    </row>
    <row r="12" spans="1:22" x14ac:dyDescent="0.2">
      <c r="A12" s="87"/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</row>
    <row r="13" spans="1:22" x14ac:dyDescent="0.2">
      <c r="A13" s="204" t="s">
        <v>127</v>
      </c>
      <c r="B13" s="215">
        <v>2904</v>
      </c>
      <c r="C13" s="215">
        <v>3714</v>
      </c>
      <c r="D13" s="215">
        <v>4237</v>
      </c>
      <c r="E13" s="215">
        <v>4767</v>
      </c>
      <c r="F13" s="215">
        <v>5113</v>
      </c>
      <c r="G13" s="215">
        <v>5305</v>
      </c>
      <c r="H13" s="215">
        <v>5881</v>
      </c>
      <c r="I13" s="215">
        <v>5753</v>
      </c>
      <c r="J13" s="215">
        <v>5680</v>
      </c>
      <c r="K13" s="215">
        <v>5995</v>
      </c>
      <c r="L13" s="215">
        <v>5990</v>
      </c>
      <c r="M13" s="215">
        <v>6106</v>
      </c>
      <c r="N13" s="215" t="s">
        <v>131</v>
      </c>
      <c r="O13" s="215" t="s">
        <v>131</v>
      </c>
      <c r="P13" s="215">
        <v>7707</v>
      </c>
      <c r="Q13" s="215">
        <v>7804</v>
      </c>
      <c r="R13" s="215">
        <v>8073</v>
      </c>
      <c r="S13" s="215">
        <v>8262</v>
      </c>
      <c r="T13" s="215">
        <v>9101</v>
      </c>
      <c r="U13" s="195"/>
      <c r="V13" s="195"/>
    </row>
    <row r="14" spans="1:22" x14ac:dyDescent="0.2">
      <c r="A14" s="204" t="s">
        <v>128</v>
      </c>
      <c r="B14" s="215">
        <v>18501</v>
      </c>
      <c r="C14" s="215">
        <v>19390</v>
      </c>
      <c r="D14" s="215">
        <v>20347</v>
      </c>
      <c r="E14" s="215">
        <v>22176</v>
      </c>
      <c r="F14" s="215">
        <v>23138</v>
      </c>
      <c r="G14" s="215">
        <v>23960</v>
      </c>
      <c r="H14" s="215">
        <v>24482</v>
      </c>
      <c r="I14" s="215">
        <v>24007</v>
      </c>
      <c r="J14" s="215">
        <v>23690</v>
      </c>
      <c r="K14" s="215">
        <v>24382</v>
      </c>
      <c r="L14" s="215">
        <v>24793</v>
      </c>
      <c r="M14" s="215">
        <v>25372</v>
      </c>
      <c r="N14" s="215" t="s">
        <v>131</v>
      </c>
      <c r="O14" s="215" t="s">
        <v>131</v>
      </c>
      <c r="P14" s="215">
        <v>28854</v>
      </c>
      <c r="Q14" s="215">
        <v>30215</v>
      </c>
      <c r="R14" s="215">
        <v>31068</v>
      </c>
      <c r="S14" s="215">
        <v>31917</v>
      </c>
      <c r="T14" s="215">
        <v>32508</v>
      </c>
      <c r="U14" s="195"/>
      <c r="V14" s="195"/>
    </row>
    <row r="15" spans="1:22" x14ac:dyDescent="0.2">
      <c r="A15" s="204" t="s">
        <v>132</v>
      </c>
      <c r="B15" s="215">
        <v>36</v>
      </c>
      <c r="C15" s="215">
        <v>42</v>
      </c>
      <c r="D15" s="215">
        <v>37</v>
      </c>
      <c r="E15" s="215">
        <v>33</v>
      </c>
      <c r="F15" s="215">
        <v>33</v>
      </c>
      <c r="G15" s="215">
        <v>27</v>
      </c>
      <c r="H15" s="215">
        <v>18</v>
      </c>
      <c r="I15" s="215">
        <v>19</v>
      </c>
      <c r="J15" s="215">
        <v>19</v>
      </c>
      <c r="K15" s="215">
        <v>18</v>
      </c>
      <c r="L15" s="215">
        <v>20</v>
      </c>
      <c r="M15" s="215">
        <v>19</v>
      </c>
      <c r="N15" s="215" t="s">
        <v>131</v>
      </c>
      <c r="O15" s="215" t="s">
        <v>131</v>
      </c>
      <c r="P15" s="215">
        <v>15</v>
      </c>
      <c r="Q15" s="215">
        <v>14</v>
      </c>
      <c r="R15" s="215">
        <v>12</v>
      </c>
      <c r="S15" s="215">
        <v>15</v>
      </c>
      <c r="T15" s="215">
        <v>14</v>
      </c>
      <c r="U15" s="195"/>
      <c r="V15" s="195"/>
    </row>
    <row r="16" spans="1:22" x14ac:dyDescent="0.2">
      <c r="A16" s="204" t="s">
        <v>182</v>
      </c>
      <c r="B16" s="215">
        <v>11463</v>
      </c>
      <c r="C16" s="215">
        <v>12806</v>
      </c>
      <c r="D16" s="215">
        <v>14629</v>
      </c>
      <c r="E16" s="215">
        <v>15852</v>
      </c>
      <c r="F16" s="215">
        <v>17157</v>
      </c>
      <c r="G16" s="215">
        <v>16125</v>
      </c>
      <c r="H16" s="215">
        <v>17719</v>
      </c>
      <c r="I16" s="215">
        <v>19312</v>
      </c>
      <c r="J16" s="215">
        <v>19330</v>
      </c>
      <c r="K16" s="215">
        <v>20707</v>
      </c>
      <c r="L16" s="215">
        <v>21369</v>
      </c>
      <c r="M16" s="215">
        <v>22358</v>
      </c>
      <c r="N16" s="215" t="s">
        <v>131</v>
      </c>
      <c r="O16" s="215" t="s">
        <v>131</v>
      </c>
      <c r="P16" s="215">
        <v>27497</v>
      </c>
      <c r="Q16" s="215">
        <v>28675</v>
      </c>
      <c r="R16" s="215">
        <v>29881</v>
      </c>
      <c r="S16" s="215">
        <v>29878</v>
      </c>
      <c r="T16" s="215">
        <v>30262</v>
      </c>
      <c r="U16" s="195"/>
      <c r="V16" s="195"/>
    </row>
    <row r="17" spans="1:22" x14ac:dyDescent="0.2">
      <c r="A17" s="204" t="s">
        <v>145</v>
      </c>
      <c r="B17" s="215">
        <v>1051</v>
      </c>
      <c r="C17" s="215">
        <v>1185</v>
      </c>
      <c r="D17" s="215">
        <v>1607</v>
      </c>
      <c r="E17" s="215">
        <v>1987</v>
      </c>
      <c r="F17" s="215">
        <v>2287</v>
      </c>
      <c r="G17" s="215">
        <v>2490</v>
      </c>
      <c r="H17" s="215">
        <v>3390</v>
      </c>
      <c r="I17" s="215">
        <v>3813</v>
      </c>
      <c r="J17" s="215">
        <v>3972</v>
      </c>
      <c r="K17" s="215">
        <v>4379</v>
      </c>
      <c r="L17" s="215">
        <v>4834</v>
      </c>
      <c r="M17" s="215">
        <v>5506</v>
      </c>
      <c r="N17" s="215" t="s">
        <v>131</v>
      </c>
      <c r="O17" s="215" t="s">
        <v>131</v>
      </c>
      <c r="P17" s="215">
        <v>9047</v>
      </c>
      <c r="Q17" s="215">
        <v>10207</v>
      </c>
      <c r="R17" s="215">
        <v>11289</v>
      </c>
      <c r="S17" s="215">
        <v>11768</v>
      </c>
      <c r="T17" s="215">
        <v>12856</v>
      </c>
      <c r="U17" s="195"/>
      <c r="V17" s="195"/>
    </row>
    <row r="18" spans="1:22" ht="7.5" customHeight="1" x14ac:dyDescent="0.2">
      <c r="A18" s="145"/>
      <c r="B18" s="221" t="s">
        <v>159</v>
      </c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</row>
    <row r="19" spans="1:22" s="75" customFormat="1" ht="15" customHeight="1" x14ac:dyDescent="0.25">
      <c r="A19" s="268" t="s">
        <v>160</v>
      </c>
      <c r="B19" s="297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</row>
    <row r="20" spans="1:22" ht="13.5" x14ac:dyDescent="0.25">
      <c r="A20" s="168" t="s">
        <v>0</v>
      </c>
      <c r="B20" s="217">
        <f>B22+B23+B25+B26</f>
        <v>6597</v>
      </c>
      <c r="C20" s="217">
        <f t="shared" ref="C20:H20" si="4">C22+C23+C25+C26+C24</f>
        <v>6316</v>
      </c>
      <c r="D20" s="217">
        <f t="shared" si="4"/>
        <v>6620</v>
      </c>
      <c r="E20" s="217">
        <f t="shared" si="4"/>
        <v>7094</v>
      </c>
      <c r="F20" s="217">
        <f t="shared" si="4"/>
        <v>8245</v>
      </c>
      <c r="G20" s="217">
        <f t="shared" si="4"/>
        <v>10964</v>
      </c>
      <c r="H20" s="217">
        <f t="shared" si="4"/>
        <v>9754</v>
      </c>
      <c r="I20" s="217">
        <f>I22+I23+I25+I26+I24</f>
        <v>8210</v>
      </c>
      <c r="J20" s="217">
        <f>J22+J23+J25+J26+J24</f>
        <v>10189</v>
      </c>
      <c r="K20" s="217">
        <f>K22+K23+K25+K26+K24</f>
        <v>9437</v>
      </c>
      <c r="L20" s="217">
        <f>L22+L23+L25+L26+L24</f>
        <v>7830</v>
      </c>
      <c r="M20" s="217">
        <f>M22+M23+M25+M26+M24</f>
        <v>7020</v>
      </c>
      <c r="N20" s="217" t="s">
        <v>131</v>
      </c>
      <c r="O20" s="217" t="s">
        <v>131</v>
      </c>
      <c r="P20" s="217">
        <f t="shared" ref="P20" si="5">P22+P23+P25+P26+P24</f>
        <v>4958</v>
      </c>
      <c r="Q20" s="217">
        <f t="shared" ref="Q20:R20" si="6">Q22+Q23+Q25+Q26+Q24</f>
        <v>5055</v>
      </c>
      <c r="R20" s="217">
        <f t="shared" si="6"/>
        <v>5571</v>
      </c>
      <c r="S20" s="217">
        <f t="shared" ref="S20:T20" si="7">S22+S23+S25+S26+S24</f>
        <v>5889</v>
      </c>
      <c r="T20" s="217">
        <f t="shared" si="7"/>
        <v>5328</v>
      </c>
    </row>
    <row r="21" spans="1:22" x14ac:dyDescent="0.2">
      <c r="A21" s="2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</row>
    <row r="22" spans="1:22" x14ac:dyDescent="0.2">
      <c r="A22" s="205" t="s">
        <v>127</v>
      </c>
      <c r="B22" s="215">
        <v>1096</v>
      </c>
      <c r="C22" s="215">
        <v>1055</v>
      </c>
      <c r="D22" s="215">
        <v>1010</v>
      </c>
      <c r="E22" s="215">
        <v>1263</v>
      </c>
      <c r="F22" s="215">
        <v>1376</v>
      </c>
      <c r="G22" s="215">
        <v>1718</v>
      </c>
      <c r="H22" s="215">
        <v>1303</v>
      </c>
      <c r="I22" s="215">
        <v>1432</v>
      </c>
      <c r="J22" s="215">
        <v>1777</v>
      </c>
      <c r="K22" s="215">
        <v>1995</v>
      </c>
      <c r="L22" s="215">
        <v>1459</v>
      </c>
      <c r="M22" s="215">
        <v>1577</v>
      </c>
      <c r="N22" s="215" t="s">
        <v>131</v>
      </c>
      <c r="O22" s="215" t="s">
        <v>131</v>
      </c>
      <c r="P22" s="215">
        <v>1256</v>
      </c>
      <c r="Q22" s="215">
        <v>1105</v>
      </c>
      <c r="R22" s="215">
        <v>1088</v>
      </c>
      <c r="S22" s="215">
        <v>1145</v>
      </c>
      <c r="T22" s="215">
        <v>1014</v>
      </c>
    </row>
    <row r="23" spans="1:22" x14ac:dyDescent="0.2">
      <c r="A23" s="205" t="s">
        <v>128</v>
      </c>
      <c r="B23" s="215">
        <v>2765</v>
      </c>
      <c r="C23" s="215">
        <v>2436</v>
      </c>
      <c r="D23" s="215">
        <v>2469</v>
      </c>
      <c r="E23" s="215">
        <v>2551</v>
      </c>
      <c r="F23" s="215">
        <v>3220</v>
      </c>
      <c r="G23" s="215">
        <v>2856</v>
      </c>
      <c r="H23" s="215">
        <v>2842</v>
      </c>
      <c r="I23" s="215">
        <v>2499</v>
      </c>
      <c r="J23" s="215">
        <v>3489</v>
      </c>
      <c r="K23" s="215">
        <v>3211</v>
      </c>
      <c r="L23" s="215">
        <v>2846</v>
      </c>
      <c r="M23" s="215">
        <v>2319</v>
      </c>
      <c r="N23" s="215" t="s">
        <v>131</v>
      </c>
      <c r="O23" s="215" t="s">
        <v>131</v>
      </c>
      <c r="P23" s="215">
        <v>2056</v>
      </c>
      <c r="Q23" s="215">
        <v>2234</v>
      </c>
      <c r="R23" s="215">
        <v>2356</v>
      </c>
      <c r="S23" s="215">
        <v>2583</v>
      </c>
      <c r="T23" s="215">
        <v>2550</v>
      </c>
    </row>
    <row r="24" spans="1:22" x14ac:dyDescent="0.2">
      <c r="A24" s="205" t="s">
        <v>132</v>
      </c>
      <c r="B24" s="215" t="s">
        <v>161</v>
      </c>
      <c r="C24" s="215">
        <v>3</v>
      </c>
      <c r="D24" s="215"/>
      <c r="E24" s="215">
        <v>1</v>
      </c>
      <c r="F24" s="215">
        <v>0</v>
      </c>
      <c r="G24" s="215">
        <v>1</v>
      </c>
      <c r="H24" s="215">
        <v>0</v>
      </c>
      <c r="I24" s="215">
        <v>0</v>
      </c>
      <c r="J24" s="215">
        <v>0</v>
      </c>
      <c r="K24" s="215">
        <v>0</v>
      </c>
      <c r="L24" s="215">
        <v>0</v>
      </c>
      <c r="M24" s="215">
        <v>0</v>
      </c>
      <c r="N24" s="215" t="s">
        <v>131</v>
      </c>
      <c r="O24" s="215" t="s">
        <v>131</v>
      </c>
      <c r="P24" s="215">
        <v>0</v>
      </c>
      <c r="Q24" s="215">
        <v>0</v>
      </c>
      <c r="R24" s="215">
        <v>0</v>
      </c>
      <c r="S24" s="215">
        <v>0</v>
      </c>
      <c r="T24" s="215">
        <v>0</v>
      </c>
    </row>
    <row r="25" spans="1:22" x14ac:dyDescent="0.2">
      <c r="A25" s="205" t="s">
        <v>182</v>
      </c>
      <c r="B25" s="215">
        <v>2416</v>
      </c>
      <c r="C25" s="215">
        <v>2450</v>
      </c>
      <c r="D25" s="215">
        <v>2516</v>
      </c>
      <c r="E25" s="215">
        <v>2285</v>
      </c>
      <c r="F25" s="215">
        <v>2572</v>
      </c>
      <c r="G25" s="215">
        <v>4340</v>
      </c>
      <c r="H25" s="215">
        <v>4020</v>
      </c>
      <c r="I25" s="215">
        <v>2888</v>
      </c>
      <c r="J25" s="215">
        <v>3355</v>
      </c>
      <c r="K25" s="215">
        <v>2897</v>
      </c>
      <c r="L25" s="215">
        <v>2649</v>
      </c>
      <c r="M25" s="215">
        <v>2331</v>
      </c>
      <c r="N25" s="215" t="s">
        <v>131</v>
      </c>
      <c r="O25" s="215" t="s">
        <v>131</v>
      </c>
      <c r="P25" s="215">
        <v>1147</v>
      </c>
      <c r="Q25" s="215">
        <v>1135</v>
      </c>
      <c r="R25" s="215">
        <v>1511</v>
      </c>
      <c r="S25" s="215">
        <v>1579</v>
      </c>
      <c r="T25" s="215">
        <v>1195</v>
      </c>
    </row>
    <row r="26" spans="1:22" x14ac:dyDescent="0.2">
      <c r="A26" s="205" t="s">
        <v>145</v>
      </c>
      <c r="B26" s="229">
        <v>320</v>
      </c>
      <c r="C26" s="229">
        <v>372</v>
      </c>
      <c r="D26" s="229">
        <v>625</v>
      </c>
      <c r="E26" s="229">
        <v>994</v>
      </c>
      <c r="F26" s="229">
        <v>1077</v>
      </c>
      <c r="G26" s="229">
        <v>2049</v>
      </c>
      <c r="H26" s="229">
        <v>1589</v>
      </c>
      <c r="I26" s="229">
        <v>1391</v>
      </c>
      <c r="J26" s="229">
        <v>1568</v>
      </c>
      <c r="K26" s="215">
        <v>1334</v>
      </c>
      <c r="L26" s="215">
        <v>876</v>
      </c>
      <c r="M26" s="215">
        <v>793</v>
      </c>
      <c r="N26" s="215" t="s">
        <v>131</v>
      </c>
      <c r="O26" s="215" t="s">
        <v>131</v>
      </c>
      <c r="P26" s="215">
        <v>499</v>
      </c>
      <c r="Q26" s="215">
        <v>581</v>
      </c>
      <c r="R26" s="215">
        <v>616</v>
      </c>
      <c r="S26" s="215">
        <v>582</v>
      </c>
      <c r="T26" s="215">
        <v>569</v>
      </c>
    </row>
    <row r="27" spans="1:22" ht="7.5" customHeight="1" x14ac:dyDescent="0.2">
      <c r="A27" s="147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</row>
    <row r="28" spans="1:22" ht="13.5" x14ac:dyDescent="0.25">
      <c r="A28" s="269" t="s">
        <v>162</v>
      </c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69"/>
      <c r="R28" s="270"/>
      <c r="S28" s="270"/>
      <c r="T28" s="270"/>
    </row>
    <row r="29" spans="1:22" ht="9" customHeight="1" x14ac:dyDescent="0.2">
      <c r="A29" s="147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</row>
    <row r="30" spans="1:22" s="135" customFormat="1" ht="13.5" x14ac:dyDescent="0.25">
      <c r="A30" s="268" t="s">
        <v>158</v>
      </c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</row>
    <row r="31" spans="1:22" s="116" customFormat="1" ht="13.5" x14ac:dyDescent="0.25">
      <c r="A31" s="168" t="s">
        <v>0</v>
      </c>
      <c r="B31" s="169">
        <f t="shared" ref="B31:J31" si="8">+B11/(B11+B20)*100</f>
        <v>83.731998421779437</v>
      </c>
      <c r="C31" s="169">
        <f t="shared" si="8"/>
        <v>85.464755022668172</v>
      </c>
      <c r="D31" s="169">
        <f t="shared" si="8"/>
        <v>86.056406259873199</v>
      </c>
      <c r="E31" s="169">
        <f t="shared" si="8"/>
        <v>86.333776416421045</v>
      </c>
      <c r="F31" s="169">
        <f t="shared" si="8"/>
        <v>85.269683597448775</v>
      </c>
      <c r="G31" s="169">
        <f t="shared" si="8"/>
        <v>81.376229382888013</v>
      </c>
      <c r="H31" s="169">
        <f t="shared" si="8"/>
        <v>84.073541897981841</v>
      </c>
      <c r="I31" s="169">
        <f t="shared" si="8"/>
        <v>86.566089603036943</v>
      </c>
      <c r="J31" s="169">
        <f t="shared" si="8"/>
        <v>83.796119592875314</v>
      </c>
      <c r="K31" s="169">
        <f>+K11/(K11+K20)*100</f>
        <v>85.463199728888753</v>
      </c>
      <c r="L31" s="169">
        <f>+L11/(L11+L20)*100</f>
        <v>87.923375902276518</v>
      </c>
      <c r="M31" s="169">
        <f>+M11/(M11+M20)*100</f>
        <v>89.424684774257685</v>
      </c>
      <c r="N31" s="169" t="s">
        <v>131</v>
      </c>
      <c r="O31" s="169" t="s">
        <v>131</v>
      </c>
      <c r="P31" s="169">
        <f t="shared" ref="P31:Q31" si="9">+P11/(P11+P20)*100</f>
        <v>93.649939803785955</v>
      </c>
      <c r="Q31" s="169">
        <f t="shared" si="9"/>
        <v>93.833109674271071</v>
      </c>
      <c r="R31" s="169">
        <f t="shared" ref="R31:T31" si="10">+R11/(R11+R20)*100</f>
        <v>93.514098772906138</v>
      </c>
      <c r="S31" s="169">
        <f t="shared" ref="S31" si="11">+S11/(S11+S20)*100</f>
        <v>93.287282426563621</v>
      </c>
      <c r="T31" s="169">
        <f t="shared" si="10"/>
        <v>94.084535189687898</v>
      </c>
    </row>
    <row r="32" spans="1:22" x14ac:dyDescent="0.2">
      <c r="A32" s="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</row>
    <row r="33" spans="1:20" x14ac:dyDescent="0.2">
      <c r="A33" s="205" t="s">
        <v>127</v>
      </c>
      <c r="B33" s="157">
        <f t="shared" ref="B33:L33" si="12">+B13/(B13+B22)*100</f>
        <v>72.599999999999994</v>
      </c>
      <c r="C33" s="157">
        <f t="shared" si="12"/>
        <v>77.877961836863079</v>
      </c>
      <c r="D33" s="157">
        <f t="shared" si="12"/>
        <v>80.75090527920716</v>
      </c>
      <c r="E33" s="157">
        <f t="shared" si="12"/>
        <v>79.054726368159194</v>
      </c>
      <c r="F33" s="157">
        <f t="shared" si="12"/>
        <v>78.794883649252583</v>
      </c>
      <c r="G33" s="157">
        <f t="shared" si="12"/>
        <v>75.537519578527693</v>
      </c>
      <c r="H33" s="157">
        <f t="shared" si="12"/>
        <v>81.862472160356347</v>
      </c>
      <c r="I33" s="157">
        <f t="shared" si="12"/>
        <v>80.069589422407788</v>
      </c>
      <c r="J33" s="157">
        <f t="shared" si="12"/>
        <v>76.170041571677615</v>
      </c>
      <c r="K33" s="157">
        <f t="shared" si="12"/>
        <v>75.031289111389228</v>
      </c>
      <c r="L33" s="157">
        <f t="shared" si="12"/>
        <v>80.413478319237484</v>
      </c>
      <c r="M33" s="157">
        <f>+M13/(M13+M22)*100</f>
        <v>79.474163738123124</v>
      </c>
      <c r="N33" s="48" t="s">
        <v>131</v>
      </c>
      <c r="O33" s="48" t="s">
        <v>131</v>
      </c>
      <c r="P33" s="157">
        <f t="shared" ref="P33:Q37" si="13">+P13/(P13+P22)*100</f>
        <v>85.986834765145602</v>
      </c>
      <c r="Q33" s="157">
        <f t="shared" si="13"/>
        <v>87.596812212369514</v>
      </c>
      <c r="R33" s="157">
        <f t="shared" ref="R33:T33" si="14">+R13/(R13+R22)*100</f>
        <v>88.123567296146703</v>
      </c>
      <c r="S33" s="157">
        <f t="shared" ref="S33" si="15">+S13/(S13+S22)*100</f>
        <v>87.828213032847884</v>
      </c>
      <c r="T33" s="157">
        <f t="shared" si="14"/>
        <v>89.975284231339586</v>
      </c>
    </row>
    <row r="34" spans="1:20" x14ac:dyDescent="0.2">
      <c r="A34" s="205" t="s">
        <v>128</v>
      </c>
      <c r="B34" s="157">
        <f t="shared" ref="B34:L34" si="16">+B14/(B14+B23)*100</f>
        <v>86.998025016458186</v>
      </c>
      <c r="C34" s="157">
        <f t="shared" si="16"/>
        <v>88.838999358563186</v>
      </c>
      <c r="D34" s="157">
        <f t="shared" si="16"/>
        <v>89.178646563814866</v>
      </c>
      <c r="E34" s="157">
        <f t="shared" si="16"/>
        <v>89.683342095684878</v>
      </c>
      <c r="F34" s="157">
        <f t="shared" si="16"/>
        <v>87.783595113438039</v>
      </c>
      <c r="G34" s="157">
        <f t="shared" si="16"/>
        <v>89.349642004773273</v>
      </c>
      <c r="H34" s="157">
        <f t="shared" si="16"/>
        <v>89.598887424974379</v>
      </c>
      <c r="I34" s="157">
        <f t="shared" si="16"/>
        <v>90.571945974496344</v>
      </c>
      <c r="J34" s="157">
        <f t="shared" si="16"/>
        <v>87.162883108282131</v>
      </c>
      <c r="K34" s="157">
        <f t="shared" si="16"/>
        <v>88.362990613561408</v>
      </c>
      <c r="L34" s="157">
        <f t="shared" si="16"/>
        <v>89.702955968016212</v>
      </c>
      <c r="M34" s="157">
        <f>+M14/(M14+M23)*100</f>
        <v>91.625437867899322</v>
      </c>
      <c r="N34" s="48" t="s">
        <v>131</v>
      </c>
      <c r="O34" s="48" t="s">
        <v>131</v>
      </c>
      <c r="P34" s="157">
        <f t="shared" si="13"/>
        <v>93.348430928502097</v>
      </c>
      <c r="Q34" s="157">
        <f t="shared" si="13"/>
        <v>93.11535024191808</v>
      </c>
      <c r="R34" s="157">
        <f t="shared" ref="R34:T34" si="17">+R14/(R14+R23)*100</f>
        <v>92.951172809956915</v>
      </c>
      <c r="S34" s="157">
        <f t="shared" ref="S34" si="18">+S14/(S14+S23)*100</f>
        <v>92.513043478260869</v>
      </c>
      <c r="T34" s="157">
        <f t="shared" si="17"/>
        <v>92.726339209310282</v>
      </c>
    </row>
    <row r="35" spans="1:20" x14ac:dyDescent="0.2">
      <c r="A35" s="205" t="s">
        <v>132</v>
      </c>
      <c r="B35" s="157">
        <f>+B15/(B15)*100</f>
        <v>100</v>
      </c>
      <c r="C35" s="157">
        <f>+C15/(C15)*100</f>
        <v>100</v>
      </c>
      <c r="D35" s="157">
        <f>+D15/(D15)*100</f>
        <v>100</v>
      </c>
      <c r="E35" s="157">
        <f t="shared" ref="E35:L35" si="19">+E15/(E15+E24)*100</f>
        <v>97.058823529411768</v>
      </c>
      <c r="F35" s="157">
        <f t="shared" si="19"/>
        <v>100</v>
      </c>
      <c r="G35" s="157">
        <f t="shared" si="19"/>
        <v>96.428571428571431</v>
      </c>
      <c r="H35" s="157">
        <f t="shared" si="19"/>
        <v>100</v>
      </c>
      <c r="I35" s="157">
        <f t="shared" si="19"/>
        <v>100</v>
      </c>
      <c r="J35" s="157">
        <f t="shared" si="19"/>
        <v>100</v>
      </c>
      <c r="K35" s="157">
        <f t="shared" si="19"/>
        <v>100</v>
      </c>
      <c r="L35" s="157">
        <f t="shared" si="19"/>
        <v>100</v>
      </c>
      <c r="M35" s="157">
        <f>+M15/(M15+M24)*100</f>
        <v>100</v>
      </c>
      <c r="N35" s="48" t="s">
        <v>131</v>
      </c>
      <c r="O35" s="48" t="s">
        <v>131</v>
      </c>
      <c r="P35" s="157">
        <f t="shared" si="13"/>
        <v>100</v>
      </c>
      <c r="Q35" s="157">
        <f t="shared" si="13"/>
        <v>100</v>
      </c>
      <c r="R35" s="157">
        <f t="shared" ref="R35:T35" si="20">+R15/(R15+R24)*100</f>
        <v>100</v>
      </c>
      <c r="S35" s="157">
        <f t="shared" ref="S35" si="21">+S15/(S15+S24)*100</f>
        <v>100</v>
      </c>
      <c r="T35" s="157">
        <f t="shared" si="20"/>
        <v>100</v>
      </c>
    </row>
    <row r="36" spans="1:20" x14ac:dyDescent="0.2">
      <c r="A36" s="205" t="s">
        <v>182</v>
      </c>
      <c r="B36" s="157">
        <f t="shared" ref="B36:L36" si="22">+B16/(B16+B25)*100</f>
        <v>82.592405792924566</v>
      </c>
      <c r="C36" s="157">
        <f t="shared" si="22"/>
        <v>83.940744625065548</v>
      </c>
      <c r="D36" s="157">
        <f t="shared" si="22"/>
        <v>85.325167687372414</v>
      </c>
      <c r="E36" s="157">
        <f t="shared" si="22"/>
        <v>87.401444560842478</v>
      </c>
      <c r="F36" s="157">
        <f t="shared" si="22"/>
        <v>86.963353439099805</v>
      </c>
      <c r="G36" s="157">
        <f t="shared" si="22"/>
        <v>78.793061324212061</v>
      </c>
      <c r="H36" s="157">
        <f t="shared" si="22"/>
        <v>81.507889047334288</v>
      </c>
      <c r="I36" s="157">
        <f t="shared" si="22"/>
        <v>86.990990990990994</v>
      </c>
      <c r="J36" s="157">
        <f t="shared" si="22"/>
        <v>85.210491514216443</v>
      </c>
      <c r="K36" s="157">
        <f t="shared" si="22"/>
        <v>87.726656498898492</v>
      </c>
      <c r="L36" s="157">
        <f t="shared" si="22"/>
        <v>88.97077192105921</v>
      </c>
      <c r="M36" s="157">
        <f>+M16/(M16+M25)*100</f>
        <v>90.558548341366603</v>
      </c>
      <c r="N36" s="48" t="s">
        <v>131</v>
      </c>
      <c r="O36" s="48" t="s">
        <v>131</v>
      </c>
      <c r="P36" s="157">
        <f t="shared" si="13"/>
        <v>95.995670995671006</v>
      </c>
      <c r="Q36" s="157">
        <f t="shared" si="13"/>
        <v>96.192552834619264</v>
      </c>
      <c r="R36" s="157">
        <f t="shared" ref="R36:T36" si="23">+R16/(R16+R25)*100</f>
        <v>95.186671763506624</v>
      </c>
      <c r="S36" s="157">
        <f t="shared" ref="S36" si="24">+S16/(S16+S25)*100</f>
        <v>94.980449502495475</v>
      </c>
      <c r="T36" s="157">
        <f t="shared" si="23"/>
        <v>96.201163493022221</v>
      </c>
    </row>
    <row r="37" spans="1:20" x14ac:dyDescent="0.2">
      <c r="A37" s="205" t="s">
        <v>145</v>
      </c>
      <c r="B37" s="157">
        <f t="shared" ref="B37:L37" si="25">+B17/(B17+B26)*100</f>
        <v>76.659372720641869</v>
      </c>
      <c r="C37" s="157">
        <f t="shared" si="25"/>
        <v>76.107899807321772</v>
      </c>
      <c r="D37" s="157">
        <f t="shared" si="25"/>
        <v>71.998207885304652</v>
      </c>
      <c r="E37" s="157">
        <f t="shared" si="25"/>
        <v>66.655484736665542</v>
      </c>
      <c r="F37" s="157">
        <f t="shared" si="25"/>
        <v>67.984542211652794</v>
      </c>
      <c r="G37" s="157">
        <f t="shared" si="25"/>
        <v>54.857898215465958</v>
      </c>
      <c r="H37" s="157">
        <f t="shared" si="25"/>
        <v>68.085961036352685</v>
      </c>
      <c r="I37" s="157">
        <f t="shared" si="25"/>
        <v>73.270561106840887</v>
      </c>
      <c r="J37" s="157">
        <f t="shared" si="25"/>
        <v>71.696750902527072</v>
      </c>
      <c r="K37" s="157">
        <f t="shared" si="25"/>
        <v>76.649746192893403</v>
      </c>
      <c r="L37" s="157">
        <f t="shared" si="25"/>
        <v>84.658493870402808</v>
      </c>
      <c r="M37" s="157">
        <f>+M17/(M17+M26)*100</f>
        <v>87.410700111128747</v>
      </c>
      <c r="N37" s="48" t="s">
        <v>131</v>
      </c>
      <c r="O37" s="48" t="s">
        <v>131</v>
      </c>
      <c r="P37" s="157">
        <f t="shared" si="13"/>
        <v>94.772679656400584</v>
      </c>
      <c r="Q37" s="157">
        <f t="shared" si="13"/>
        <v>94.61438635520949</v>
      </c>
      <c r="R37" s="157">
        <f t="shared" ref="R37:T37" si="26">+R17/(R17+R26)*100</f>
        <v>94.825703485930276</v>
      </c>
      <c r="S37" s="157">
        <f t="shared" ref="S37" si="27">+S17/(S17+S26)*100</f>
        <v>95.28744939271256</v>
      </c>
      <c r="T37" s="157">
        <f t="shared" si="26"/>
        <v>95.761638733705766</v>
      </c>
    </row>
    <row r="38" spans="1:20" ht="6" customHeight="1" x14ac:dyDescent="0.2">
      <c r="A38" s="14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</row>
    <row r="39" spans="1:20" ht="13.5" x14ac:dyDescent="0.25">
      <c r="A39" s="268" t="s">
        <v>160</v>
      </c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</row>
    <row r="40" spans="1:20" ht="13.5" x14ac:dyDescent="0.25">
      <c r="A40" s="168" t="s">
        <v>0</v>
      </c>
      <c r="B40" s="170">
        <f t="shared" ref="B40:J40" si="28">+B20/(B20+B11)*100</f>
        <v>16.268001578220556</v>
      </c>
      <c r="C40" s="170">
        <f t="shared" si="28"/>
        <v>14.535244977331828</v>
      </c>
      <c r="D40" s="170">
        <f t="shared" si="28"/>
        <v>13.943593740126797</v>
      </c>
      <c r="E40" s="170">
        <f t="shared" si="28"/>
        <v>13.666223583578955</v>
      </c>
      <c r="F40" s="170">
        <f t="shared" si="28"/>
        <v>14.73031640255123</v>
      </c>
      <c r="G40" s="170">
        <f t="shared" si="28"/>
        <v>18.62377061711199</v>
      </c>
      <c r="H40" s="170">
        <f t="shared" si="28"/>
        <v>15.926458102018156</v>
      </c>
      <c r="I40" s="170">
        <f t="shared" si="28"/>
        <v>13.433910396963054</v>
      </c>
      <c r="J40" s="170">
        <f t="shared" si="28"/>
        <v>16.203880407124682</v>
      </c>
      <c r="K40" s="170">
        <f>+K20/(K20+K11)*100</f>
        <v>14.536800271111247</v>
      </c>
      <c r="L40" s="170">
        <f>+L20/(L20+L11)*100</f>
        <v>12.076624097723487</v>
      </c>
      <c r="M40" s="170">
        <f>+M20/(M20+M11)*100</f>
        <v>10.575315225742306</v>
      </c>
      <c r="N40" s="170" t="s">
        <v>131</v>
      </c>
      <c r="O40" s="170" t="s">
        <v>131</v>
      </c>
      <c r="P40" s="170">
        <f t="shared" ref="P40" si="29">+P20/(P20+P11)*100</f>
        <v>6.3500601962140424</v>
      </c>
      <c r="Q40" s="170">
        <f t="shared" ref="Q40:R40" si="30">+Q20/(Q20+Q11)*100</f>
        <v>6.1668903257289251</v>
      </c>
      <c r="R40" s="170">
        <f t="shared" si="30"/>
        <v>6.4859012270938603</v>
      </c>
      <c r="S40" s="170">
        <f t="shared" ref="S40:T40" si="31">+S20/(S20+S11)*100</f>
        <v>6.7127175734363771</v>
      </c>
      <c r="T40" s="170">
        <f t="shared" si="31"/>
        <v>5.9154648103120939</v>
      </c>
    </row>
    <row r="41" spans="1:20" x14ac:dyDescent="0.2">
      <c r="A41" s="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</row>
    <row r="42" spans="1:20" x14ac:dyDescent="0.2">
      <c r="A42" s="206" t="s">
        <v>127</v>
      </c>
      <c r="B42" s="157">
        <f t="shared" ref="B42:L42" si="32">+B22/(B22+B13)*100</f>
        <v>27.400000000000002</v>
      </c>
      <c r="C42" s="157">
        <f t="shared" si="32"/>
        <v>22.122038163136924</v>
      </c>
      <c r="D42" s="157">
        <f t="shared" si="32"/>
        <v>19.249094720792833</v>
      </c>
      <c r="E42" s="157">
        <f t="shared" si="32"/>
        <v>20.945273631840795</v>
      </c>
      <c r="F42" s="157">
        <f t="shared" si="32"/>
        <v>21.205116350747417</v>
      </c>
      <c r="G42" s="157">
        <f t="shared" si="32"/>
        <v>24.462480421472304</v>
      </c>
      <c r="H42" s="157">
        <f t="shared" si="32"/>
        <v>18.137527839643653</v>
      </c>
      <c r="I42" s="157">
        <f t="shared" si="32"/>
        <v>19.930410577592205</v>
      </c>
      <c r="J42" s="157">
        <f t="shared" si="32"/>
        <v>23.829958428322382</v>
      </c>
      <c r="K42" s="157">
        <f t="shared" si="32"/>
        <v>24.968710888610762</v>
      </c>
      <c r="L42" s="157">
        <f t="shared" si="32"/>
        <v>19.58652168076252</v>
      </c>
      <c r="M42" s="157">
        <f>+M22/(M22+M13)*100</f>
        <v>20.525836261876869</v>
      </c>
      <c r="N42" s="157" t="s">
        <v>131</v>
      </c>
      <c r="O42" s="157" t="s">
        <v>131</v>
      </c>
      <c r="P42" s="157">
        <f t="shared" ref="P42:Q46" si="33">+P22/(P22+P13)*100</f>
        <v>14.013165234854402</v>
      </c>
      <c r="Q42" s="157">
        <f t="shared" si="33"/>
        <v>12.403187787630486</v>
      </c>
      <c r="R42" s="157">
        <f t="shared" ref="R42:T42" si="34">+R22/(R22+R13)*100</f>
        <v>11.876432703853292</v>
      </c>
      <c r="S42" s="157">
        <f t="shared" ref="S42" si="35">+S22/(S22+S13)*100</f>
        <v>12.171786967152121</v>
      </c>
      <c r="T42" s="157">
        <f t="shared" si="34"/>
        <v>10.024715768660405</v>
      </c>
    </row>
    <row r="43" spans="1:20" x14ac:dyDescent="0.2">
      <c r="A43" s="206" t="s">
        <v>128</v>
      </c>
      <c r="B43" s="157">
        <f t="shared" ref="B43:L43" si="36">+B23/(B23+B14)*100</f>
        <v>13.001974983541803</v>
      </c>
      <c r="C43" s="157">
        <f t="shared" si="36"/>
        <v>11.16100064143682</v>
      </c>
      <c r="D43" s="157">
        <f t="shared" si="36"/>
        <v>10.821353436185133</v>
      </c>
      <c r="E43" s="157">
        <f t="shared" si="36"/>
        <v>10.316657904315122</v>
      </c>
      <c r="F43" s="157">
        <f t="shared" si="36"/>
        <v>12.216404886561955</v>
      </c>
      <c r="G43" s="157">
        <f t="shared" si="36"/>
        <v>10.650357995226731</v>
      </c>
      <c r="H43" s="157">
        <f t="shared" si="36"/>
        <v>10.401112575025619</v>
      </c>
      <c r="I43" s="157">
        <f t="shared" si="36"/>
        <v>9.4280540255036591</v>
      </c>
      <c r="J43" s="157">
        <f t="shared" si="36"/>
        <v>12.837116891717869</v>
      </c>
      <c r="K43" s="157">
        <f t="shared" si="36"/>
        <v>11.637009386438589</v>
      </c>
      <c r="L43" s="157">
        <f t="shared" si="36"/>
        <v>10.297044031983791</v>
      </c>
      <c r="M43" s="157">
        <f>+M23/(M23+M14)*100</f>
        <v>8.3745621321006816</v>
      </c>
      <c r="N43" s="157" t="s">
        <v>131</v>
      </c>
      <c r="O43" s="157" t="s">
        <v>131</v>
      </c>
      <c r="P43" s="157">
        <f t="shared" si="33"/>
        <v>6.6515690714978968</v>
      </c>
      <c r="Q43" s="157">
        <f t="shared" si="33"/>
        <v>6.8846497580819133</v>
      </c>
      <c r="R43" s="157">
        <f t="shared" ref="R43:T43" si="37">+R23/(R23+R14)*100</f>
        <v>7.0488271900430828</v>
      </c>
      <c r="S43" s="157">
        <f t="shared" ref="S43" si="38">+S23/(S23+S14)*100</f>
        <v>7.4869565217391294</v>
      </c>
      <c r="T43" s="157">
        <f t="shared" si="37"/>
        <v>7.2736607906897133</v>
      </c>
    </row>
    <row r="44" spans="1:20" x14ac:dyDescent="0.2">
      <c r="A44" s="206" t="s">
        <v>132</v>
      </c>
      <c r="B44" s="157" t="s">
        <v>161</v>
      </c>
      <c r="C44" s="157" t="s">
        <v>161</v>
      </c>
      <c r="D44" s="157" t="s">
        <v>161</v>
      </c>
      <c r="E44" s="157">
        <f t="shared" ref="E44:L44" si="39">+E24/(E24+E15)*100</f>
        <v>2.9411764705882351</v>
      </c>
      <c r="F44" s="157">
        <f t="shared" si="39"/>
        <v>0</v>
      </c>
      <c r="G44" s="157">
        <f t="shared" si="39"/>
        <v>3.5714285714285712</v>
      </c>
      <c r="H44" s="157">
        <f t="shared" si="39"/>
        <v>0</v>
      </c>
      <c r="I44" s="157">
        <f t="shared" si="39"/>
        <v>0</v>
      </c>
      <c r="J44" s="157">
        <f t="shared" si="39"/>
        <v>0</v>
      </c>
      <c r="K44" s="157">
        <f t="shared" si="39"/>
        <v>0</v>
      </c>
      <c r="L44" s="157">
        <f t="shared" si="39"/>
        <v>0</v>
      </c>
      <c r="M44" s="157">
        <f>+M24/(M24+M15)*100</f>
        <v>0</v>
      </c>
      <c r="N44" s="157" t="s">
        <v>131</v>
      </c>
      <c r="O44" s="157" t="s">
        <v>131</v>
      </c>
      <c r="P44" s="157">
        <f t="shared" si="33"/>
        <v>0</v>
      </c>
      <c r="Q44" s="157">
        <f t="shared" si="33"/>
        <v>0</v>
      </c>
      <c r="R44" s="157">
        <f t="shared" ref="R44:T44" si="40">+R24/(R24+R15)*100</f>
        <v>0</v>
      </c>
      <c r="S44" s="157">
        <f t="shared" ref="S44" si="41">+S24/(S24+S15)*100</f>
        <v>0</v>
      </c>
      <c r="T44" s="157">
        <f t="shared" si="40"/>
        <v>0</v>
      </c>
    </row>
    <row r="45" spans="1:20" x14ac:dyDescent="0.2">
      <c r="A45" s="207" t="s">
        <v>182</v>
      </c>
      <c r="B45" s="157">
        <f t="shared" ref="B45:L45" si="42">+B25/(B25+B16)*100</f>
        <v>17.407594207075437</v>
      </c>
      <c r="C45" s="157">
        <f t="shared" si="42"/>
        <v>16.059255374934452</v>
      </c>
      <c r="D45" s="157">
        <f t="shared" si="42"/>
        <v>14.67483231262759</v>
      </c>
      <c r="E45" s="157">
        <f t="shared" si="42"/>
        <v>12.598555439157524</v>
      </c>
      <c r="F45" s="157">
        <f t="shared" si="42"/>
        <v>13.036646560900197</v>
      </c>
      <c r="G45" s="157">
        <f t="shared" si="42"/>
        <v>21.206938675787931</v>
      </c>
      <c r="H45" s="157">
        <f t="shared" si="42"/>
        <v>18.492110952665715</v>
      </c>
      <c r="I45" s="157">
        <f t="shared" si="42"/>
        <v>13.009009009009009</v>
      </c>
      <c r="J45" s="157">
        <f t="shared" si="42"/>
        <v>14.789508485783557</v>
      </c>
      <c r="K45" s="157">
        <f t="shared" si="42"/>
        <v>12.273343501101508</v>
      </c>
      <c r="L45" s="157">
        <f t="shared" si="42"/>
        <v>11.029228078940795</v>
      </c>
      <c r="M45" s="157">
        <f>+M25/(M25+M16)*100</f>
        <v>9.4414516586333992</v>
      </c>
      <c r="N45" s="157" t="s">
        <v>131</v>
      </c>
      <c r="O45" s="157" t="s">
        <v>131</v>
      </c>
      <c r="P45" s="157">
        <f t="shared" si="33"/>
        <v>4.0043290043290041</v>
      </c>
      <c r="Q45" s="157">
        <f t="shared" si="33"/>
        <v>3.8074471653807445</v>
      </c>
      <c r="R45" s="157">
        <f t="shared" ref="R45:T45" si="43">+R25/(R25+R16)*100</f>
        <v>4.8133282364933745</v>
      </c>
      <c r="S45" s="157">
        <f t="shared" ref="S45" si="44">+S25/(S25+S16)*100</f>
        <v>5.0195504975045306</v>
      </c>
      <c r="T45" s="157">
        <f t="shared" si="43"/>
        <v>3.798836506977779</v>
      </c>
    </row>
    <row r="46" spans="1:20" ht="13.5" thickBot="1" x14ac:dyDescent="0.25">
      <c r="A46" s="208" t="s">
        <v>145</v>
      </c>
      <c r="B46" s="158">
        <f t="shared" ref="B46:L46" si="45">+B26/(B26+B17)*100</f>
        <v>23.340627279358134</v>
      </c>
      <c r="C46" s="158">
        <f t="shared" si="45"/>
        <v>23.892100192678228</v>
      </c>
      <c r="D46" s="158">
        <f t="shared" si="45"/>
        <v>28.001792114695341</v>
      </c>
      <c r="E46" s="158">
        <f t="shared" si="45"/>
        <v>33.344515263334451</v>
      </c>
      <c r="F46" s="158">
        <f t="shared" si="45"/>
        <v>32.015457788347206</v>
      </c>
      <c r="G46" s="158">
        <f t="shared" si="45"/>
        <v>45.142101784534042</v>
      </c>
      <c r="H46" s="158">
        <f t="shared" si="45"/>
        <v>31.914038963647318</v>
      </c>
      <c r="I46" s="158">
        <f t="shared" si="45"/>
        <v>26.729438893159106</v>
      </c>
      <c r="J46" s="158">
        <f t="shared" si="45"/>
        <v>28.303249097472928</v>
      </c>
      <c r="K46" s="158">
        <f t="shared" si="45"/>
        <v>23.350253807106601</v>
      </c>
      <c r="L46" s="158">
        <f t="shared" si="45"/>
        <v>15.3415061295972</v>
      </c>
      <c r="M46" s="158">
        <f>+M26/(M26+M17)*100</f>
        <v>12.589299888871249</v>
      </c>
      <c r="N46" s="158" t="s">
        <v>131</v>
      </c>
      <c r="O46" s="158" t="s">
        <v>131</v>
      </c>
      <c r="P46" s="158">
        <f t="shared" si="33"/>
        <v>5.2273203435994136</v>
      </c>
      <c r="Q46" s="158">
        <f t="shared" si="33"/>
        <v>5.3856136447905083</v>
      </c>
      <c r="R46" s="158">
        <f t="shared" ref="R46:T46" si="46">+R26/(R26+R17)*100</f>
        <v>5.1742965140697184</v>
      </c>
      <c r="S46" s="158">
        <f t="shared" ref="S46" si="47">+S26/(S26+S17)*100</f>
        <v>4.7125506072874499</v>
      </c>
      <c r="T46" s="158">
        <f t="shared" si="46"/>
        <v>4.2383612662942269</v>
      </c>
    </row>
    <row r="47" spans="1:20" ht="15" customHeight="1" x14ac:dyDescent="0.2">
      <c r="A47" s="349" t="s">
        <v>237</v>
      </c>
      <c r="B47" s="349"/>
      <c r="C47" s="349"/>
      <c r="D47" s="349"/>
      <c r="E47" s="349"/>
      <c r="F47" s="349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  <c r="S47" s="293"/>
      <c r="T47" s="265"/>
    </row>
    <row r="48" spans="1:20" x14ac:dyDescent="0.2">
      <c r="A48" s="350" t="s">
        <v>398</v>
      </c>
      <c r="B48" s="350"/>
      <c r="C48" s="350"/>
      <c r="D48" s="350"/>
      <c r="E48" s="350"/>
      <c r="F48" s="350"/>
      <c r="G48" s="350"/>
      <c r="H48" s="350"/>
      <c r="I48" s="350"/>
      <c r="J48" s="350"/>
      <c r="K48" s="350"/>
      <c r="L48" s="350"/>
      <c r="M48" s="350"/>
      <c r="N48" s="350"/>
      <c r="O48" s="350"/>
      <c r="P48" s="350"/>
      <c r="Q48" s="350"/>
      <c r="R48" s="350"/>
      <c r="S48" s="292"/>
      <c r="T48" s="264"/>
    </row>
    <row r="49" spans="1:20" x14ac:dyDescent="0.2">
      <c r="A49" s="351" t="s">
        <v>397</v>
      </c>
      <c r="B49" s="350"/>
      <c r="C49" s="350"/>
      <c r="D49" s="350"/>
      <c r="E49" s="350"/>
      <c r="F49" s="350"/>
      <c r="G49" s="350"/>
      <c r="H49" s="350"/>
      <c r="I49" s="350"/>
      <c r="J49" s="350"/>
      <c r="K49" s="350"/>
      <c r="L49" s="350"/>
      <c r="M49" s="350"/>
      <c r="N49" s="350"/>
      <c r="O49" s="350"/>
      <c r="P49" s="350"/>
      <c r="Q49" s="350"/>
      <c r="R49" s="350"/>
      <c r="S49" s="292"/>
      <c r="T49" s="267"/>
    </row>
    <row r="50" spans="1:20" x14ac:dyDescent="0.2">
      <c r="A50" s="339" t="s">
        <v>238</v>
      </c>
      <c r="B50" s="339"/>
      <c r="C50" s="339"/>
      <c r="D50" s="339"/>
      <c r="E50" s="339"/>
      <c r="F50" s="339"/>
      <c r="G50" s="339"/>
      <c r="H50" s="339"/>
      <c r="I50" s="339"/>
      <c r="J50" s="339"/>
      <c r="K50" s="339"/>
      <c r="L50" s="339"/>
      <c r="M50" s="339"/>
      <c r="N50" s="339"/>
      <c r="O50" s="339"/>
      <c r="P50" s="339"/>
      <c r="Q50" s="339"/>
      <c r="R50" s="339"/>
      <c r="S50" s="291"/>
      <c r="T50" s="263"/>
    </row>
    <row r="51" spans="1:20" x14ac:dyDescent="0.2">
      <c r="A51" s="339" t="s">
        <v>232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39"/>
      <c r="L51" s="339"/>
      <c r="M51" s="339"/>
      <c r="N51" s="339"/>
      <c r="O51" s="339"/>
      <c r="P51" s="339"/>
      <c r="Q51" s="339"/>
      <c r="R51" s="339"/>
      <c r="S51" s="291"/>
      <c r="T51" s="263"/>
    </row>
  </sheetData>
  <mergeCells count="11">
    <mergeCell ref="A1:T1"/>
    <mergeCell ref="A2:T2"/>
    <mergeCell ref="A3:T3"/>
    <mergeCell ref="A4:T4"/>
    <mergeCell ref="A5:T5"/>
    <mergeCell ref="A6:Q6"/>
    <mergeCell ref="A47:R47"/>
    <mergeCell ref="A48:R48"/>
    <mergeCell ref="A50:R50"/>
    <mergeCell ref="A51:R51"/>
    <mergeCell ref="A49:R49"/>
  </mergeCells>
  <hyperlinks>
    <hyperlink ref="V3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59</vt:i4>
      </vt:variant>
      <vt:variant>
        <vt:lpstr>Rangos con nombre</vt:lpstr>
      </vt:variant>
      <vt:variant>
        <vt:i4>58</vt:i4>
      </vt:variant>
    </vt:vector>
  </HeadingPairs>
  <TitlesOfParts>
    <vt:vector size="117" baseType="lpstr">
      <vt:lpstr>INDICE</vt:lpstr>
      <vt:lpstr>PORTADA</vt:lpstr>
      <vt:lpstr>FUNCIONARIOS</vt:lpstr>
      <vt:lpstr>C1</vt:lpstr>
      <vt:lpstr>C2</vt:lpstr>
      <vt:lpstr>C3</vt:lpstr>
      <vt:lpstr>C4</vt:lpstr>
      <vt:lpstr>C5-C6</vt:lpstr>
      <vt:lpstr>C7</vt:lpstr>
      <vt:lpstr>C8</vt:lpstr>
      <vt:lpstr>C9</vt:lpstr>
      <vt:lpstr>C10</vt:lpstr>
      <vt:lpstr>C11</vt:lpstr>
      <vt:lpstr>C12</vt:lpstr>
      <vt:lpstr>C13</vt:lpstr>
      <vt:lpstr>C14</vt:lpstr>
      <vt:lpstr>C15</vt:lpstr>
      <vt:lpstr>C16-C17</vt:lpstr>
      <vt:lpstr>C18</vt:lpstr>
      <vt:lpstr>C19</vt:lpstr>
      <vt:lpstr>C20</vt:lpstr>
      <vt:lpstr>C21</vt:lpstr>
      <vt:lpstr>C22</vt:lpstr>
      <vt:lpstr>C23</vt:lpstr>
      <vt:lpstr>C24</vt:lpstr>
      <vt:lpstr>C25</vt:lpstr>
      <vt:lpstr>C26</vt:lpstr>
      <vt:lpstr>C27</vt:lpstr>
      <vt:lpstr>C28</vt:lpstr>
      <vt:lpstr>C29</vt:lpstr>
      <vt:lpstr>C30</vt:lpstr>
      <vt:lpstr>C31</vt:lpstr>
      <vt:lpstr>C32</vt:lpstr>
      <vt:lpstr>C33</vt:lpstr>
      <vt:lpstr>C34</vt:lpstr>
      <vt:lpstr>C35</vt:lpstr>
      <vt:lpstr>C36</vt:lpstr>
      <vt:lpstr>C37</vt:lpstr>
      <vt:lpstr>C38</vt:lpstr>
      <vt:lpstr>C39</vt:lpstr>
      <vt:lpstr>C40</vt:lpstr>
      <vt:lpstr>C41</vt:lpstr>
      <vt:lpstr>C42</vt:lpstr>
      <vt:lpstr>C43</vt:lpstr>
      <vt:lpstr>C44</vt:lpstr>
      <vt:lpstr>C45</vt:lpstr>
      <vt:lpstr>C46</vt:lpstr>
      <vt:lpstr>C47</vt:lpstr>
      <vt:lpstr>C48</vt:lpstr>
      <vt:lpstr>C49</vt:lpstr>
      <vt:lpstr>C50</vt:lpstr>
      <vt:lpstr>C51</vt:lpstr>
      <vt:lpstr>C52</vt:lpstr>
      <vt:lpstr>C53</vt:lpstr>
      <vt:lpstr>C54</vt:lpstr>
      <vt:lpstr>C55</vt:lpstr>
      <vt:lpstr>C56</vt:lpstr>
      <vt:lpstr>C57</vt:lpstr>
      <vt:lpstr>C58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'C16-C17'!Área_de_impresión</vt:lpstr>
      <vt:lpstr>'C18'!Área_de_impresión</vt:lpstr>
      <vt:lpstr>'C19'!Área_de_impresión</vt:lpstr>
      <vt:lpstr>'C2'!Área_de_impresión</vt:lpstr>
      <vt:lpstr>'C20'!Área_de_impresión</vt:lpstr>
      <vt:lpstr>'C21'!Área_de_impresión</vt:lpstr>
      <vt:lpstr>'C22'!Área_de_impresión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'C28'!Área_de_impresión</vt:lpstr>
      <vt:lpstr>'C29'!Área_de_impresión</vt:lpstr>
      <vt:lpstr>'C3'!Área_de_impresión</vt:lpstr>
      <vt:lpstr>'C30'!Área_de_impresión</vt:lpstr>
      <vt:lpstr>'C31'!Área_de_impresión</vt:lpstr>
      <vt:lpstr>'C32'!Área_de_impresión</vt:lpstr>
      <vt:lpstr>'C33'!Área_de_impresión</vt:lpstr>
      <vt:lpstr>'C34'!Área_de_impresión</vt:lpstr>
      <vt:lpstr>'C35'!Área_de_impresión</vt:lpstr>
      <vt:lpstr>'C36'!Área_de_impresión</vt:lpstr>
      <vt:lpstr>'C37'!Área_de_impresión</vt:lpstr>
      <vt:lpstr>'C38'!Área_de_impresión</vt:lpstr>
      <vt:lpstr>'C39'!Área_de_impresión</vt:lpstr>
      <vt:lpstr>'C4'!Área_de_impresión</vt:lpstr>
      <vt:lpstr>'C40'!Área_de_impresión</vt:lpstr>
      <vt:lpstr>'C41'!Área_de_impresión</vt:lpstr>
      <vt:lpstr>'C42'!Área_de_impresión</vt:lpstr>
      <vt:lpstr>'C43'!Área_de_impresión</vt:lpstr>
      <vt:lpstr>'C44'!Área_de_impresión</vt:lpstr>
      <vt:lpstr>'C45'!Área_de_impresión</vt:lpstr>
      <vt:lpstr>'C46'!Área_de_impresión</vt:lpstr>
      <vt:lpstr>'C47'!Área_de_impresión</vt:lpstr>
      <vt:lpstr>'C48'!Área_de_impresión</vt:lpstr>
      <vt:lpstr>'C49'!Área_de_impresión</vt:lpstr>
      <vt:lpstr>'C50'!Área_de_impresión</vt:lpstr>
      <vt:lpstr>'C51'!Área_de_impresión</vt:lpstr>
      <vt:lpstr>'C52'!Área_de_impresión</vt:lpstr>
      <vt:lpstr>'C53'!Área_de_impresión</vt:lpstr>
      <vt:lpstr>'C54'!Área_de_impresión</vt:lpstr>
      <vt:lpstr>'C55'!Área_de_impresión</vt:lpstr>
      <vt:lpstr>'C56'!Área_de_impresión</vt:lpstr>
      <vt:lpstr>'C57'!Área_de_impresión</vt:lpstr>
      <vt:lpstr>'C58'!Área_de_impresión</vt:lpstr>
      <vt:lpstr>'C5-C6'!Área_de_impresión</vt:lpstr>
      <vt:lpstr>'C7'!Área_de_impresión</vt:lpstr>
      <vt:lpstr>'C8'!Área_de_impresión</vt:lpstr>
      <vt:lpstr>'C9'!Área_de_impresión</vt:lpstr>
      <vt:lpstr>INDICE!Área_de_impresión</vt:lpstr>
      <vt:lpstr>PORTADA!Área_de_impresión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Delfina Cartín Sánchez</dc:creator>
  <cp:lastModifiedBy>Mayra Quiros Jimenez</cp:lastModifiedBy>
  <cp:lastPrinted>2019-01-22T14:53:14Z</cp:lastPrinted>
  <dcterms:created xsi:type="dcterms:W3CDTF">2016-02-05T20:13:49Z</dcterms:created>
  <dcterms:modified xsi:type="dcterms:W3CDTF">2019-02-13T17:06:57Z</dcterms:modified>
</cp:coreProperties>
</file>